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4050" windowWidth="19035" windowHeight="7995" tabRatio="526" firstSheet="1" activeTab="1"/>
  </bookViews>
  <sheets>
    <sheet name="Справочник Вид продукции" sheetId="5" state="hidden" r:id="rId1"/>
    <sheet name="План закупки" sheetId="10" r:id="rId2"/>
    <sheet name="Лист1" sheetId="11" r:id="rId3"/>
    <sheet name="Свод" sheetId="12" r:id="rId4"/>
  </sheets>
  <externalReferences>
    <externalReference r:id="rId5"/>
    <externalReference r:id="rId6"/>
    <externalReference r:id="rId7"/>
    <externalReference r:id="rId8"/>
    <externalReference r:id="rId9"/>
    <externalReference r:id="rId10"/>
    <externalReference r:id="rId11"/>
    <externalReference r:id="rId12"/>
  </externalReferences>
  <definedNames>
    <definedName name="\a">#REF!</definedName>
    <definedName name="\m">#REF!</definedName>
    <definedName name="\n">#REF!</definedName>
    <definedName name="\o">#REF!</definedName>
    <definedName name="\б">#REF!</definedName>
    <definedName name="_FY1">#N/A</definedName>
    <definedName name="_SP1">[1]FES!#REF!</definedName>
    <definedName name="_SP10">[1]FES!#REF!</definedName>
    <definedName name="_SP11">[1]FES!#REF!</definedName>
    <definedName name="_SP12">[1]FES!#REF!</definedName>
    <definedName name="_SP13">[1]FES!#REF!</definedName>
    <definedName name="_SP14">[1]FES!#REF!</definedName>
    <definedName name="_SP15">[1]FES!#REF!</definedName>
    <definedName name="_SP16">[1]FES!#REF!</definedName>
    <definedName name="_SP17">[1]FES!#REF!</definedName>
    <definedName name="_SP18">[1]FES!#REF!</definedName>
    <definedName name="_SP19">[1]FES!#REF!</definedName>
    <definedName name="_SP2">[1]FES!#REF!</definedName>
    <definedName name="_SP20">[1]FES!#REF!</definedName>
    <definedName name="_SP3">[1]FES!#REF!</definedName>
    <definedName name="_SP4">[1]FES!#REF!</definedName>
    <definedName name="_SP5">[1]FES!#REF!</definedName>
    <definedName name="_SP7">[1]FES!#REF!</definedName>
    <definedName name="_SP8">[1]FES!#REF!</definedName>
    <definedName name="_SP9">[1]FES!#REF!</definedName>
    <definedName name="_xlnm._FilterDatabase" localSheetId="1" hidden="1">'План закупки'!$A$9:$AX$9</definedName>
    <definedName name="AN">#N/A</definedName>
    <definedName name="CompOt">#N/A</definedName>
    <definedName name="CompRas">#N/A</definedName>
    <definedName name="ew">#N/A</definedName>
    <definedName name="F">#REF!</definedName>
    <definedName name="fbgffnjfgg">#N/A</definedName>
    <definedName name="fg">#N/A</definedName>
    <definedName name="g">#REF!</definedName>
    <definedName name="gh">#N/A</definedName>
    <definedName name="ghhktyi">#N/A</definedName>
    <definedName name="grety5e">#N/A</definedName>
    <definedName name="group_product">[2]Лист3!$B$6:$B$29</definedName>
    <definedName name="hfte">#N/A</definedName>
    <definedName name="istfin">[2]Лист7!$A$5:$A$25</definedName>
    <definedName name="k">#N/A</definedName>
    <definedName name="knkn.n.">#N/A</definedName>
    <definedName name="L">#REF!</definedName>
    <definedName name="n">#REF!</definedName>
    <definedName name="rrtget6">#N/A</definedName>
    <definedName name="S1_">#REF!</definedName>
    <definedName name="S10_">#REF!</definedName>
    <definedName name="S11_">#REF!</definedName>
    <definedName name="S12_">#REF!</definedName>
    <definedName name="S13_">#REF!</definedName>
    <definedName name="S14_">#REF!</definedName>
    <definedName name="S15_">#REF!</definedName>
    <definedName name="S16_">#REF!</definedName>
    <definedName name="S17_">#REF!</definedName>
    <definedName name="S18_">#REF!</definedName>
    <definedName name="S19_">#REF!</definedName>
    <definedName name="S2_">#REF!</definedName>
    <definedName name="S20_">#REF!</definedName>
    <definedName name="S3_">#REF!</definedName>
    <definedName name="S4_">#REF!</definedName>
    <definedName name="S5_">#REF!</definedName>
    <definedName name="S6_">#REF!</definedName>
    <definedName name="S7_">#REF!</definedName>
    <definedName name="S8_">#REF!</definedName>
    <definedName name="S9_">#REF!</definedName>
    <definedName name="uka">#N/A</definedName>
    <definedName name="А77">[3]Рейтинг!$A$14</definedName>
    <definedName name="_xlnm.Database">#REF!</definedName>
    <definedName name="в23ё">#N/A</definedName>
    <definedName name="вв">#N/A</definedName>
    <definedName name="ВИДДЕЯТЕЛЬНОСТИ">Лист1!$A$3:$A$19</definedName>
    <definedName name="ВИДЗАКУПКИ">Лист1!$H$3:$H$4</definedName>
    <definedName name="второй">#REF!</definedName>
    <definedName name="гггр">#N/A</definedName>
    <definedName name="ддд">#N/A</definedName>
    <definedName name="Документ">Лист1!$C$3:$C$7</definedName>
    <definedName name="Закупки">[4]Закупки!$A$1:$A$32</definedName>
    <definedName name="й">#N/A</definedName>
    <definedName name="йй">#N/A</definedName>
    <definedName name="йййййййййййййййййййййййй">#N/A</definedName>
    <definedName name="кв3">#N/A</definedName>
    <definedName name="квартал">#N/A</definedName>
    <definedName name="ке">#N/A</definedName>
    <definedName name="КОДВД">Лист1!$H$10:$H$16</definedName>
    <definedName name="коэф1">#REF!</definedName>
    <definedName name="коэф2">#REF!</definedName>
    <definedName name="коэф3">#REF!</definedName>
    <definedName name="коэф4">#REF!</definedName>
    <definedName name="лена">#N/A</definedName>
    <definedName name="лод">#N/A</definedName>
    <definedName name="Месяц">[5]ИСТОЧНИК!$F$1:$F$12</definedName>
    <definedName name="месяценэс">[6]ИСТОЧНИК!$E$1:$E$12</definedName>
    <definedName name="мым">#N/A</definedName>
    <definedName name="н">#REF!</definedName>
    <definedName name="_xlnm.Print_Area" localSheetId="1">'План закупки'!$A$1:$AB$402</definedName>
    <definedName name="Организатор">Лист1!$E$10:$E$19</definedName>
    <definedName name="оро">#N/A</definedName>
    <definedName name="первый">#REF!</definedName>
    <definedName name="пл">[1]FES!#REF!</definedName>
    <definedName name="план">[1]FES!#REF!</definedName>
    <definedName name="Разделенэс">[7]ИСТОЧНИК!$B$1:$B$8</definedName>
    <definedName name="ропор">#N/A</definedName>
    <definedName name="с">#N/A</definedName>
    <definedName name="Способ">Лист1!$C$10:$C$20</definedName>
    <definedName name="сс">#N/A</definedName>
    <definedName name="сссс">#N/A</definedName>
    <definedName name="ссы">#N/A</definedName>
    <definedName name="третий">#REF!</definedName>
    <definedName name="у">#N/A</definedName>
    <definedName name="ц">#N/A</definedName>
    <definedName name="цу">#N/A</definedName>
    <definedName name="четвертый">#REF!</definedName>
    <definedName name="шшшшшо">#N/A</definedName>
    <definedName name="ыв">#N/A</definedName>
    <definedName name="ыыыы">#N/A</definedName>
    <definedName name="яяя">#N/A</definedName>
  </definedNames>
  <calcPr calcId="145621"/>
  <customWorkbookViews>
    <customWorkbookView name="Урманчеев Тимур Равилевич - Личное представление" guid="{91CCA552-4FF9-4F8A-918F-E90526B3286D}" mergeInterval="0" personalView="1" maximized="1" windowWidth="1676" windowHeight="785" tabRatio="718" activeSheetId="3"/>
    <customWorkbookView name="Minko.VP - Личное представление" guid="{AF533CF8-BCBD-4BCE-89DB-18D6C13C2DDE}" mergeInterval="0" personalView="1" maximized="1" windowWidth="1680" windowHeight="782" tabRatio="718" activeSheetId="1"/>
  </customWorkbookViews>
</workbook>
</file>

<file path=xl/calcChain.xml><?xml version="1.0" encoding="utf-8"?>
<calcChain xmlns="http://schemas.openxmlformats.org/spreadsheetml/2006/main">
  <c r="V252" i="10" l="1"/>
  <c r="V251" i="10"/>
  <c r="V250" i="10"/>
  <c r="V249" i="10"/>
  <c r="V248" i="10"/>
  <c r="V247" i="10"/>
  <c r="V246" i="10"/>
  <c r="V245" i="10"/>
  <c r="V244" i="10"/>
  <c r="V243" i="10"/>
  <c r="V242" i="10"/>
  <c r="V241" i="10"/>
  <c r="V240" i="10"/>
  <c r="V239" i="10"/>
  <c r="V238" i="10"/>
  <c r="V237" i="10"/>
  <c r="R12" i="10" l="1"/>
  <c r="P12" i="10"/>
  <c r="O12" i="10" s="1"/>
  <c r="Q10" i="10"/>
  <c r="P10" i="10" s="1"/>
  <c r="O10" i="10" s="1"/>
  <c r="R10" i="10" l="1"/>
  <c r="O24" i="10" l="1"/>
  <c r="O23" i="10" l="1"/>
  <c r="O22" i="10" l="1"/>
  <c r="O21" i="10" l="1"/>
  <c r="O20" i="10" l="1"/>
  <c r="W19" i="10" l="1"/>
  <c r="O19" i="10"/>
  <c r="O16" i="10" l="1"/>
  <c r="O17" i="10"/>
  <c r="O18" i="10"/>
  <c r="W379" i="10" l="1"/>
  <c r="W369" i="10"/>
  <c r="W351" i="10"/>
  <c r="W333" i="10"/>
  <c r="W314" i="10"/>
  <c r="W295" i="10"/>
  <c r="W282" i="10"/>
  <c r="W72" i="10" l="1"/>
  <c r="V272" i="10" l="1"/>
  <c r="AJ265" i="10"/>
  <c r="W262" i="10"/>
  <c r="W56" i="10"/>
  <c r="W55" i="10"/>
  <c r="W318" i="10" l="1"/>
  <c r="V318" i="10" s="1"/>
  <c r="O15" i="10" l="1"/>
  <c r="W75" i="10" l="1"/>
  <c r="AI75" i="10" s="1"/>
  <c r="AJ75" i="10" s="1"/>
  <c r="R79" i="10" l="1"/>
  <c r="W166" i="10" l="1"/>
  <c r="V276" i="10" l="1"/>
  <c r="V275" i="10"/>
  <c r="V274" i="10"/>
  <c r="W137" i="10" l="1"/>
  <c r="AI137" i="10" s="1"/>
  <c r="AJ137" i="10" s="1"/>
  <c r="W14" i="10" l="1"/>
  <c r="AI14" i="10" s="1"/>
  <c r="AJ14" i="10" s="1"/>
  <c r="R14" i="10"/>
  <c r="O14" i="10"/>
  <c r="W13" i="10"/>
  <c r="AI13" i="10" s="1"/>
  <c r="AJ13" i="10" s="1"/>
  <c r="R13" i="10"/>
  <c r="O13" i="10"/>
  <c r="W12" i="10"/>
  <c r="AI12" i="10" s="1"/>
  <c r="AJ12" i="10" s="1"/>
  <c r="W11" i="10"/>
  <c r="AI11" i="10" s="1"/>
  <c r="AJ11" i="10" s="1"/>
  <c r="R11" i="10"/>
  <c r="O11" i="10"/>
  <c r="W10" i="10"/>
  <c r="AI10" i="10" s="1"/>
  <c r="AJ10" i="10" s="1"/>
  <c r="W386" i="10" l="1"/>
  <c r="V386" i="10" s="1"/>
  <c r="W357" i="10"/>
  <c r="V357" i="10" s="1"/>
  <c r="W356" i="10"/>
  <c r="V356" i="10" s="1"/>
  <c r="W355" i="10"/>
  <c r="V355" i="10" s="1"/>
  <c r="W319" i="10"/>
  <c r="V319" i="10" s="1"/>
  <c r="W341" i="10"/>
  <c r="V341" i="10" s="1"/>
  <c r="W340" i="10"/>
  <c r="V340" i="10" s="1"/>
  <c r="W339" i="10"/>
  <c r="V339" i="10" s="1"/>
  <c r="W338" i="10"/>
  <c r="V338" i="10" s="1"/>
  <c r="W337" i="10"/>
  <c r="V337" i="10" s="1"/>
  <c r="R337" i="10"/>
  <c r="W336" i="10"/>
  <c r="V336" i="10" s="1"/>
  <c r="W335" i="10"/>
  <c r="V335" i="10" s="1"/>
  <c r="W334" i="10"/>
  <c r="V334" i="10" s="1"/>
  <c r="W291" i="10"/>
  <c r="V291" i="10" s="1"/>
  <c r="W290" i="10"/>
  <c r="V290" i="10" s="1"/>
  <c r="W289" i="10"/>
  <c r="V289" i="10" s="1"/>
  <c r="R292" i="10"/>
  <c r="W292" i="10"/>
  <c r="AI292" i="10" s="1"/>
  <c r="AJ292" i="10" s="1"/>
  <c r="W273" i="10"/>
  <c r="V273" i="10" s="1"/>
  <c r="W271" i="10"/>
  <c r="V271" i="10" s="1"/>
  <c r="W270" i="10"/>
  <c r="V270" i="10" s="1"/>
  <c r="W269" i="10"/>
  <c r="V269" i="10" s="1"/>
  <c r="W268" i="10"/>
  <c r="V268" i="10" s="1"/>
  <c r="W267" i="10"/>
  <c r="V267" i="10" s="1"/>
  <c r="W266" i="10"/>
  <c r="V266" i="10" s="1"/>
  <c r="W265" i="10"/>
  <c r="V265" i="10" s="1"/>
  <c r="W264" i="10"/>
  <c r="V264" i="10" s="1"/>
  <c r="W263" i="10"/>
  <c r="V263" i="10" s="1"/>
  <c r="AI196" i="10" l="1"/>
  <c r="AK196" i="10" s="1"/>
  <c r="Q196" i="10"/>
  <c r="AI195" i="10"/>
  <c r="AK195" i="10" s="1"/>
  <c r="Q195" i="10"/>
  <c r="AJ196" i="10" l="1"/>
  <c r="AJ195" i="10"/>
  <c r="W187" i="10" l="1"/>
  <c r="AJ181" i="10"/>
  <c r="W181" i="10"/>
  <c r="AJ174" i="10"/>
  <c r="W174" i="10"/>
  <c r="W169" i="10"/>
  <c r="AJ161" i="10"/>
  <c r="W161" i="10"/>
  <c r="AJ157" i="10"/>
  <c r="W157" i="10"/>
  <c r="AJ155" i="10"/>
  <c r="W155" i="10"/>
  <c r="AJ154" i="10"/>
  <c r="W154" i="10"/>
  <c r="AJ153" i="10"/>
  <c r="W153" i="10"/>
  <c r="AJ148" i="10"/>
  <c r="W148" i="10"/>
  <c r="AJ147" i="10"/>
  <c r="W147" i="10"/>
  <c r="AJ144" i="10"/>
  <c r="AJ143" i="10"/>
  <c r="W143" i="10"/>
  <c r="AB220" i="10" l="1"/>
  <c r="Q220" i="10"/>
  <c r="R220" i="10" s="1"/>
  <c r="AB219" i="10"/>
  <c r="Q219" i="10"/>
  <c r="R219" i="10" s="1"/>
  <c r="AB218" i="10"/>
  <c r="Q218" i="10"/>
  <c r="R218" i="10" s="1"/>
  <c r="AB136" i="10"/>
  <c r="AB135" i="10"/>
  <c r="AB134" i="10"/>
  <c r="AB133" i="10"/>
  <c r="AB227" i="10" l="1"/>
  <c r="Q227" i="10"/>
  <c r="R227" i="10" s="1"/>
  <c r="AB226" i="10"/>
  <c r="Q226" i="10"/>
  <c r="R226" i="10" s="1"/>
  <c r="AB225" i="10"/>
  <c r="Q225" i="10"/>
  <c r="R225" i="10" s="1"/>
  <c r="AB224" i="10"/>
  <c r="Q224" i="10"/>
  <c r="R224" i="10" s="1"/>
  <c r="AB223" i="10"/>
  <c r="Q223" i="10"/>
  <c r="R223" i="10" s="1"/>
  <c r="W217" i="10" l="1"/>
  <c r="R217" i="10"/>
  <c r="W216" i="10"/>
  <c r="R216" i="10"/>
  <c r="AI81" i="10" l="1"/>
  <c r="AK81" i="10" s="1"/>
  <c r="R81" i="10"/>
  <c r="AI198" i="10"/>
  <c r="AJ198" i="10" s="1"/>
  <c r="R198" i="10"/>
  <c r="AI197" i="10"/>
  <c r="AJ197" i="10" s="1"/>
  <c r="R197" i="10"/>
  <c r="AI215" i="10"/>
  <c r="AJ215" i="10" s="1"/>
  <c r="R215" i="10"/>
  <c r="AI214" i="10"/>
  <c r="AJ214" i="10" s="1"/>
  <c r="R214" i="10"/>
  <c r="AI213" i="10"/>
  <c r="AJ213" i="10" s="1"/>
  <c r="R213" i="10"/>
  <c r="AI212" i="10"/>
  <c r="AJ212" i="10" s="1"/>
  <c r="Q212" i="10"/>
  <c r="R212" i="10" l="1"/>
  <c r="AJ81" i="10"/>
  <c r="AB203" i="10" l="1"/>
  <c r="W203" i="10"/>
  <c r="AI203" i="10" s="1"/>
  <c r="AJ203" i="10" s="1"/>
  <c r="AK203" i="10" s="1"/>
  <c r="R203" i="10"/>
  <c r="AB202" i="10"/>
  <c r="W202" i="10"/>
  <c r="AI202" i="10" s="1"/>
  <c r="AJ202" i="10" s="1"/>
  <c r="AK202" i="10" s="1"/>
  <c r="R202" i="10"/>
  <c r="AB201" i="10"/>
  <c r="W201" i="10"/>
  <c r="AI201" i="10" s="1"/>
  <c r="AJ201" i="10" s="1"/>
  <c r="AK201" i="10" s="1"/>
  <c r="R201" i="10"/>
  <c r="AB83" i="10"/>
  <c r="W83" i="10"/>
  <c r="AI83" i="10" s="1"/>
  <c r="AJ83" i="10" s="1"/>
  <c r="AK83" i="10" s="1"/>
  <c r="R83" i="10"/>
  <c r="AB82" i="10"/>
  <c r="W82" i="10"/>
  <c r="AI82" i="10" s="1"/>
  <c r="AJ82" i="10" s="1"/>
  <c r="AK82" i="10" s="1"/>
  <c r="AB200" i="10"/>
  <c r="W200" i="10"/>
  <c r="AI200" i="10" s="1"/>
  <c r="AJ200" i="10" s="1"/>
  <c r="AK200" i="10" s="1"/>
  <c r="R200" i="10"/>
  <c r="AB199" i="10"/>
  <c r="W199" i="10"/>
  <c r="AI199" i="10" s="1"/>
  <c r="AJ199" i="10" s="1"/>
  <c r="AK199" i="10" s="1"/>
  <c r="R199" i="10"/>
  <c r="AI331" i="10" l="1"/>
  <c r="W117" i="10" l="1"/>
  <c r="AI117" i="10" s="1"/>
  <c r="AJ117" i="10" s="1"/>
  <c r="W115" i="10"/>
  <c r="W91" i="10"/>
  <c r="W90" i="10"/>
  <c r="W85" i="10"/>
  <c r="AI90" i="10" l="1"/>
  <c r="AJ90" i="10" s="1"/>
  <c r="AI91" i="10"/>
  <c r="AJ91" i="10" s="1"/>
  <c r="AI115" i="10"/>
  <c r="AJ115" i="10" s="1"/>
  <c r="AI85" i="10"/>
  <c r="AJ85" i="10" s="1"/>
  <c r="W373" i="10"/>
  <c r="W372" i="10"/>
  <c r="W371" i="10"/>
  <c r="W342" i="10"/>
  <c r="W301" i="10"/>
  <c r="AI301" i="10" s="1"/>
  <c r="AJ301" i="10" s="1"/>
  <c r="W211" i="10"/>
  <c r="W204" i="10"/>
  <c r="W205" i="10"/>
  <c r="W206" i="10"/>
  <c r="W207" i="10"/>
  <c r="W208" i="10"/>
  <c r="W209" i="10"/>
  <c r="W210" i="10"/>
  <c r="W129" i="10"/>
  <c r="W130" i="10"/>
  <c r="W131" i="10"/>
  <c r="W132" i="10"/>
  <c r="W221" i="10"/>
  <c r="W222" i="10"/>
  <c r="W253" i="10"/>
  <c r="AI253" i="10" s="1"/>
  <c r="AJ253" i="10" s="1"/>
  <c r="W256" i="10"/>
  <c r="AI256" i="10" s="1"/>
  <c r="AJ256" i="10" s="1"/>
  <c r="W257" i="10"/>
  <c r="AI257" i="10" s="1"/>
  <c r="AJ257" i="10" s="1"/>
  <c r="W280" i="10"/>
  <c r="AI280" i="10" s="1"/>
  <c r="AJ280" i="10" s="1"/>
  <c r="W297" i="10"/>
  <c r="AI297" i="10" s="1"/>
  <c r="AJ297" i="10" s="1"/>
  <c r="W298" i="10"/>
  <c r="AI298" i="10" s="1"/>
  <c r="AJ298" i="10" s="1"/>
  <c r="W299" i="10"/>
  <c r="AI299" i="10" s="1"/>
  <c r="AJ299" i="10" s="1"/>
  <c r="W300" i="10"/>
  <c r="AI300" i="10" s="1"/>
  <c r="AJ300" i="10" s="1"/>
  <c r="W128" i="10"/>
  <c r="W126" i="10"/>
  <c r="W125" i="10"/>
  <c r="W124" i="10"/>
  <c r="W123" i="10"/>
  <c r="W113" i="10"/>
  <c r="W112" i="10"/>
  <c r="W122" i="10"/>
  <c r="W121" i="10"/>
  <c r="W120" i="10"/>
  <c r="W119" i="10"/>
  <c r="W118" i="10"/>
  <c r="W114" i="10"/>
  <c r="W111" i="10"/>
  <c r="W110" i="10"/>
  <c r="W100" i="10"/>
  <c r="W99" i="10"/>
  <c r="W98" i="10"/>
  <c r="W97" i="10"/>
  <c r="W93" i="10"/>
  <c r="W89" i="10"/>
  <c r="W88" i="10"/>
  <c r="W86" i="10"/>
  <c r="W84" i="10"/>
  <c r="W63" i="10"/>
  <c r="AI63" i="10" s="1"/>
  <c r="W62" i="10"/>
  <c r="AI62" i="10" s="1"/>
  <c r="W61" i="10"/>
  <c r="AI61" i="10" s="1"/>
  <c r="W60" i="10"/>
  <c r="AI60" i="10" s="1"/>
  <c r="W57" i="10"/>
  <c r="AI57" i="10" s="1"/>
  <c r="W377" i="10"/>
  <c r="W376" i="10"/>
  <c r="W370" i="10"/>
  <c r="AI370" i="10" s="1"/>
  <c r="W368" i="10"/>
  <c r="W367" i="10"/>
  <c r="W366" i="10"/>
  <c r="W365" i="10"/>
  <c r="W363" i="10"/>
  <c r="W362" i="10"/>
  <c r="W360" i="10"/>
  <c r="W354" i="10"/>
  <c r="W353" i="10"/>
  <c r="AI353" i="10" s="1"/>
  <c r="W348" i="10"/>
  <c r="W346" i="10"/>
  <c r="W345" i="10"/>
  <c r="W330" i="10"/>
  <c r="W329" i="10"/>
  <c r="W328" i="10"/>
  <c r="W327" i="10"/>
  <c r="W326" i="10"/>
  <c r="W325" i="10"/>
  <c r="W323" i="10"/>
  <c r="W322" i="10"/>
  <c r="W317" i="10"/>
  <c r="W316" i="10"/>
  <c r="W312" i="10"/>
  <c r="AI312" i="10" s="1"/>
  <c r="AJ312" i="10" s="1"/>
  <c r="W307" i="10"/>
  <c r="AI307" i="10" s="1"/>
  <c r="AJ307" i="10" s="1"/>
  <c r="W304" i="10"/>
  <c r="AI304" i="10" s="1"/>
  <c r="AJ304" i="10" s="1"/>
  <c r="W303" i="10"/>
  <c r="AI303" i="10" s="1"/>
  <c r="AJ303" i="10" s="1"/>
  <c r="W302" i="10"/>
  <c r="AI302" i="10" s="1"/>
  <c r="AJ302" i="10" s="1"/>
  <c r="W294" i="10"/>
  <c r="AI294" i="10" s="1"/>
  <c r="AJ294" i="10" s="1"/>
  <c r="W288" i="10"/>
  <c r="AI288" i="10" s="1"/>
  <c r="AJ288" i="10" s="1"/>
  <c r="W287" i="10"/>
  <c r="AI287" i="10" s="1"/>
  <c r="AJ287" i="10" s="1"/>
  <c r="W286" i="10"/>
  <c r="AI286" i="10" s="1"/>
  <c r="AJ286" i="10" s="1"/>
  <c r="W285" i="10"/>
  <c r="AI285" i="10" s="1"/>
  <c r="AJ285" i="10" s="1"/>
  <c r="W284" i="10"/>
  <c r="AI284" i="10" s="1"/>
  <c r="W281" i="10"/>
  <c r="AI281" i="10" s="1"/>
  <c r="AJ281" i="10" s="1"/>
  <c r="W259" i="10"/>
  <c r="AI259" i="10" s="1"/>
  <c r="AJ259" i="10" s="1"/>
  <c r="W260" i="10"/>
  <c r="AI260" i="10" s="1"/>
  <c r="AJ260" i="10" s="1"/>
  <c r="W258" i="10"/>
  <c r="AI258" i="10" s="1"/>
  <c r="AJ258" i="10" s="1"/>
  <c r="W191" i="10"/>
  <c r="W190" i="10"/>
  <c r="W189" i="10"/>
  <c r="W186" i="10"/>
  <c r="W184" i="10"/>
  <c r="W183" i="10"/>
  <c r="W182" i="10"/>
  <c r="W180" i="10"/>
  <c r="W178" i="10"/>
  <c r="W173" i="10"/>
  <c r="W170" i="10"/>
  <c r="W168" i="10"/>
  <c r="W160" i="10"/>
  <c r="W159" i="10"/>
  <c r="W152" i="10"/>
  <c r="W146" i="10"/>
  <c r="W145" i="10"/>
  <c r="W142" i="10"/>
  <c r="W109" i="10"/>
  <c r="W106" i="10"/>
  <c r="W105" i="10"/>
  <c r="W104" i="10"/>
  <c r="W103" i="10"/>
  <c r="W102" i="10"/>
  <c r="W101" i="10"/>
  <c r="W96" i="10"/>
  <c r="W95" i="10"/>
  <c r="W94" i="10"/>
  <c r="W92" i="10"/>
  <c r="W87" i="10"/>
  <c r="W67" i="10"/>
  <c r="W68" i="10"/>
  <c r="W70" i="10"/>
  <c r="W71" i="10"/>
  <c r="AI94" i="10" l="1"/>
  <c r="AJ94" i="10" s="1"/>
  <c r="AI106" i="10"/>
  <c r="AJ106" i="10" s="1"/>
  <c r="AJ159" i="10"/>
  <c r="AJ178" i="10"/>
  <c r="AI322" i="10"/>
  <c r="AJ322" i="10" s="1"/>
  <c r="AI377" i="10"/>
  <c r="AJ377" i="10" s="1"/>
  <c r="AI99" i="10"/>
  <c r="AJ99" i="10" s="1"/>
  <c r="AI121" i="10"/>
  <c r="AJ121" i="10" s="1"/>
  <c r="AI128" i="10"/>
  <c r="AJ128" i="10" s="1"/>
  <c r="AJ129" i="10"/>
  <c r="AJ205" i="10"/>
  <c r="AI95" i="10"/>
  <c r="AJ95" i="10" s="1"/>
  <c r="AI109" i="10"/>
  <c r="AJ109" i="10" s="1"/>
  <c r="AJ160" i="10"/>
  <c r="AJ180" i="10"/>
  <c r="AJ190" i="10"/>
  <c r="AI327" i="10"/>
  <c r="AJ327" i="10" s="1"/>
  <c r="AI354" i="10"/>
  <c r="AJ354" i="10" s="1"/>
  <c r="AI368" i="10"/>
  <c r="AJ368" i="10" s="1"/>
  <c r="AI93" i="10"/>
  <c r="AJ93" i="10" s="1"/>
  <c r="AI118" i="10"/>
  <c r="AJ118" i="10" s="1"/>
  <c r="AI124" i="10"/>
  <c r="AJ124" i="10" s="1"/>
  <c r="AJ210" i="10"/>
  <c r="AI71" i="10"/>
  <c r="AJ71" i="10" s="1"/>
  <c r="AI87" i="10"/>
  <c r="AJ87" i="10" s="1"/>
  <c r="AI96" i="10"/>
  <c r="AJ96" i="10" s="1"/>
  <c r="AI104" i="10"/>
  <c r="AJ104" i="10" s="1"/>
  <c r="AJ142" i="10"/>
  <c r="AJ146" i="10"/>
  <c r="AJ173" i="10"/>
  <c r="AJ186" i="10"/>
  <c r="AJ191" i="10"/>
  <c r="AI316" i="10"/>
  <c r="AJ316" i="10" s="1"/>
  <c r="AI328" i="10"/>
  <c r="AJ328" i="10" s="1"/>
  <c r="AI346" i="10"/>
  <c r="AJ346" i="10" s="1"/>
  <c r="AI360" i="10"/>
  <c r="AJ360" i="10" s="1"/>
  <c r="AI365" i="10"/>
  <c r="AJ365" i="10" s="1"/>
  <c r="AI86" i="10"/>
  <c r="AJ86" i="10" s="1"/>
  <c r="AI97" i="10"/>
  <c r="AJ97" i="10" s="1"/>
  <c r="AI110" i="10"/>
  <c r="AJ110" i="10" s="1"/>
  <c r="AI119" i="10"/>
  <c r="AJ119" i="10" s="1"/>
  <c r="AI112" i="10"/>
  <c r="AJ112" i="10" s="1"/>
  <c r="AI125" i="10"/>
  <c r="AJ125" i="10" s="1"/>
  <c r="AJ221" i="10"/>
  <c r="AJ131" i="10"/>
  <c r="AJ209" i="10"/>
  <c r="AJ211" i="10"/>
  <c r="AI372" i="10"/>
  <c r="AJ372" i="10" s="1"/>
  <c r="AI68" i="10"/>
  <c r="AJ68" i="10" s="1"/>
  <c r="AI102" i="10"/>
  <c r="AJ102" i="10" s="1"/>
  <c r="AJ183" i="10"/>
  <c r="AJ189" i="10"/>
  <c r="AI326" i="10"/>
  <c r="AJ326" i="10" s="1"/>
  <c r="AI330" i="10"/>
  <c r="AJ330" i="10" s="1"/>
  <c r="AI363" i="10"/>
  <c r="AJ363" i="10" s="1"/>
  <c r="AI367" i="10"/>
  <c r="AJ367" i="10" s="1"/>
  <c r="AI89" i="10"/>
  <c r="AJ89" i="10" s="1"/>
  <c r="AI114" i="10"/>
  <c r="AJ114" i="10" s="1"/>
  <c r="AI123" i="10"/>
  <c r="AJ123" i="10" s="1"/>
  <c r="AJ207" i="10"/>
  <c r="AI342" i="10"/>
  <c r="AJ342" i="10" s="1"/>
  <c r="AI67" i="10"/>
  <c r="AJ67" i="10" s="1"/>
  <c r="AI103" i="10"/>
  <c r="AJ103" i="10" s="1"/>
  <c r="AJ145" i="10"/>
  <c r="AJ152" i="10"/>
  <c r="AJ170" i="10"/>
  <c r="AJ184" i="10"/>
  <c r="AI323" i="10"/>
  <c r="AJ323" i="10" s="1"/>
  <c r="AI345" i="10"/>
  <c r="AJ345" i="10" s="1"/>
  <c r="AI84" i="10"/>
  <c r="AJ84" i="10" s="1"/>
  <c r="AI100" i="10"/>
  <c r="AJ100" i="10" s="1"/>
  <c r="AI122" i="10"/>
  <c r="AJ122" i="10" s="1"/>
  <c r="AJ222" i="10"/>
  <c r="AJ132" i="10"/>
  <c r="AJ204" i="10"/>
  <c r="AI371" i="10"/>
  <c r="AJ371" i="10" s="1"/>
  <c r="AI70" i="10"/>
  <c r="AJ70" i="10" s="1"/>
  <c r="AI92" i="10"/>
  <c r="AJ92" i="10" s="1"/>
  <c r="AI101" i="10"/>
  <c r="AJ101" i="10" s="1"/>
  <c r="AI105" i="10"/>
  <c r="AJ105" i="10" s="1"/>
  <c r="AJ168" i="10"/>
  <c r="AJ182" i="10"/>
  <c r="AI317" i="10"/>
  <c r="AJ317" i="10" s="1"/>
  <c r="AI325" i="10"/>
  <c r="AJ325" i="10" s="1"/>
  <c r="AI329" i="10"/>
  <c r="AJ329" i="10" s="1"/>
  <c r="AI348" i="10"/>
  <c r="AJ348" i="10" s="1"/>
  <c r="AI362" i="10"/>
  <c r="AJ362" i="10" s="1"/>
  <c r="AI366" i="10"/>
  <c r="AJ366" i="10" s="1"/>
  <c r="AI376" i="10"/>
  <c r="AJ376" i="10" s="1"/>
  <c r="AI88" i="10"/>
  <c r="AJ88" i="10" s="1"/>
  <c r="AI98" i="10"/>
  <c r="AJ98" i="10" s="1"/>
  <c r="AI111" i="10"/>
  <c r="AJ111" i="10" s="1"/>
  <c r="AI120" i="10"/>
  <c r="AJ120" i="10" s="1"/>
  <c r="AI113" i="10"/>
  <c r="AJ113" i="10" s="1"/>
  <c r="AI126" i="10"/>
  <c r="AJ126" i="10" s="1"/>
  <c r="AJ130" i="10"/>
  <c r="AJ208" i="10"/>
  <c r="AJ206" i="10"/>
  <c r="AI373" i="10"/>
  <c r="AJ373" i="10" s="1"/>
  <c r="W388" i="10"/>
  <c r="W387" i="10"/>
  <c r="W375" i="10"/>
  <c r="W374" i="10"/>
  <c r="W359" i="10"/>
  <c r="W358" i="10"/>
  <c r="W352" i="10"/>
  <c r="W344" i="10"/>
  <c r="W343" i="10"/>
  <c r="W321" i="10"/>
  <c r="W320" i="10"/>
  <c r="W315" i="10"/>
  <c r="W306" i="10"/>
  <c r="AI306" i="10" s="1"/>
  <c r="AJ306" i="10" s="1"/>
  <c r="W305" i="10"/>
  <c r="AI305" i="10" s="1"/>
  <c r="AJ305" i="10" s="1"/>
  <c r="W293" i="10"/>
  <c r="AI293" i="10" s="1"/>
  <c r="AJ293" i="10" s="1"/>
  <c r="W279" i="10"/>
  <c r="AI279" i="10" s="1"/>
  <c r="AJ279" i="10" s="1"/>
  <c r="W278" i="10"/>
  <c r="AI278" i="10" s="1"/>
  <c r="AJ278" i="10" s="1"/>
  <c r="W236" i="10"/>
  <c r="W188" i="10"/>
  <c r="W177" i="10"/>
  <c r="W176" i="10"/>
  <c r="W175" i="10"/>
  <c r="W172" i="10"/>
  <c r="W171" i="10"/>
  <c r="W127" i="10"/>
  <c r="W116" i="10"/>
  <c r="W108" i="10"/>
  <c r="AI108" i="10" s="1"/>
  <c r="AJ108" i="10" s="1"/>
  <c r="W107" i="10"/>
  <c r="W80" i="10"/>
  <c r="AI80" i="10" s="1"/>
  <c r="W78" i="10"/>
  <c r="AI78" i="10" s="1"/>
  <c r="W77" i="10"/>
  <c r="AI77" i="10" s="1"/>
  <c r="W76" i="10"/>
  <c r="AI76" i="10" s="1"/>
  <c r="W69" i="10"/>
  <c r="AI69" i="10" s="1"/>
  <c r="W66" i="10"/>
  <c r="AI66" i="10" s="1"/>
  <c r="W59" i="10"/>
  <c r="AI59" i="10" s="1"/>
  <c r="W54" i="10"/>
  <c r="AI54" i="10" s="1"/>
  <c r="W45" i="10"/>
  <c r="AI45" i="10" s="1"/>
  <c r="W43" i="10"/>
  <c r="AI43" i="10" s="1"/>
  <c r="W42" i="10"/>
  <c r="AI42" i="10" s="1"/>
  <c r="W41" i="10"/>
  <c r="AI41" i="10" s="1"/>
  <c r="W35" i="10"/>
  <c r="AI35" i="10" s="1"/>
  <c r="W32" i="10"/>
  <c r="AI32" i="10" s="1"/>
  <c r="W30" i="10"/>
  <c r="AI30" i="10" s="1"/>
  <c r="W27" i="10"/>
  <c r="AI27" i="10" s="1"/>
  <c r="AI374" i="10" l="1"/>
  <c r="AJ374" i="10" s="1"/>
  <c r="AI320" i="10"/>
  <c r="AJ320" i="10" s="1"/>
  <c r="AI375" i="10"/>
  <c r="AJ375" i="10" s="1"/>
  <c r="AI116" i="10"/>
  <c r="AJ116" i="10" s="1"/>
  <c r="AJ172" i="10"/>
  <c r="AJ188" i="10"/>
  <c r="AI321" i="10"/>
  <c r="AJ321" i="10" s="1"/>
  <c r="AI358" i="10"/>
  <c r="AJ358" i="10" s="1"/>
  <c r="AI387" i="10"/>
  <c r="AJ387" i="10" s="1"/>
  <c r="AI107" i="10"/>
  <c r="AJ107" i="10" s="1"/>
  <c r="AJ176" i="10"/>
  <c r="AI344" i="10"/>
  <c r="AJ344" i="10" s="1"/>
  <c r="AJ171" i="10"/>
  <c r="AJ177" i="10"/>
  <c r="AI236" i="10"/>
  <c r="AJ236" i="10" s="1"/>
  <c r="AI352" i="10"/>
  <c r="AJ352" i="10" s="1"/>
  <c r="AI127" i="10"/>
  <c r="AJ127" i="10" s="1"/>
  <c r="AJ175" i="10"/>
  <c r="AI343" i="10"/>
  <c r="AJ343" i="10" s="1"/>
  <c r="AI359" i="10"/>
  <c r="AJ359" i="10" s="1"/>
  <c r="AI388" i="10"/>
  <c r="AJ388" i="10" s="1"/>
  <c r="R321" i="10"/>
  <c r="R320" i="10"/>
  <c r="AB280" i="10" l="1"/>
  <c r="R280" i="10"/>
  <c r="O56" i="10"/>
  <c r="O57" i="10"/>
  <c r="O58" i="10"/>
  <c r="O59" i="10"/>
  <c r="O60" i="10"/>
  <c r="O61" i="10"/>
  <c r="O62" i="10"/>
  <c r="O63" i="10"/>
  <c r="O64" i="10"/>
  <c r="O65" i="10"/>
  <c r="O66" i="10"/>
  <c r="AB66" i="10"/>
  <c r="AJ66" i="10"/>
  <c r="AK66" i="10" s="1"/>
  <c r="R66" i="10"/>
  <c r="AB65" i="10"/>
  <c r="W65" i="10"/>
  <c r="AI65" i="10" s="1"/>
  <c r="R65" i="10"/>
  <c r="AB64" i="10"/>
  <c r="W64" i="10"/>
  <c r="AI64" i="10" s="1"/>
  <c r="R64" i="10"/>
  <c r="AB63" i="10"/>
  <c r="AJ63" i="10"/>
  <c r="AK63" i="10" s="1"/>
  <c r="R63" i="10"/>
  <c r="AB62" i="10"/>
  <c r="AJ62" i="10"/>
  <c r="AK62" i="10" s="1"/>
  <c r="R62" i="10"/>
  <c r="AB61" i="10"/>
  <c r="AJ61" i="10"/>
  <c r="AK61" i="10" s="1"/>
  <c r="R61" i="10"/>
  <c r="AB60" i="10"/>
  <c r="AJ60" i="10"/>
  <c r="AK60" i="10" s="1"/>
  <c r="R60" i="10"/>
  <c r="AB59" i="10"/>
  <c r="AJ59" i="10"/>
  <c r="AK59" i="10" s="1"/>
  <c r="R59" i="10"/>
  <c r="AB58" i="10"/>
  <c r="W58" i="10"/>
  <c r="AI58" i="10" s="1"/>
  <c r="R58" i="10"/>
  <c r="AB57" i="10"/>
  <c r="AJ57" i="10"/>
  <c r="AK57" i="10" s="1"/>
  <c r="R57" i="10"/>
  <c r="AB56" i="10"/>
  <c r="AI56" i="10"/>
  <c r="R56" i="10"/>
  <c r="AJ56" i="10" l="1"/>
  <c r="AK56" i="10" s="1"/>
  <c r="AJ58" i="10"/>
  <c r="AK58" i="10" s="1"/>
  <c r="AJ64" i="10"/>
  <c r="AK64" i="10" s="1"/>
  <c r="AJ65" i="10"/>
  <c r="AK65" i="10" s="1"/>
  <c r="W296" i="10"/>
  <c r="AI296" i="10" s="1"/>
  <c r="Q296" i="10"/>
  <c r="O119" i="10" l="1"/>
  <c r="O120" i="10"/>
  <c r="O121" i="10"/>
  <c r="O122" i="10"/>
  <c r="O123" i="10"/>
  <c r="O124" i="10"/>
  <c r="O125" i="10"/>
  <c r="O126" i="10"/>
  <c r="O127" i="10"/>
  <c r="O128" i="10"/>
  <c r="O118" i="10"/>
  <c r="O117" i="10"/>
  <c r="O115" i="10"/>
  <c r="O116" i="10"/>
  <c r="O114" i="10"/>
  <c r="O113" i="10"/>
  <c r="O110" i="10"/>
  <c r="O111" i="10"/>
  <c r="O112" i="10"/>
  <c r="O109" i="10"/>
  <c r="O108" i="10"/>
  <c r="O26" i="10"/>
  <c r="O27" i="10"/>
  <c r="O28" i="10"/>
  <c r="O29" i="10"/>
  <c r="O30" i="10"/>
  <c r="O31" i="10"/>
  <c r="O32" i="10"/>
  <c r="O33" i="10"/>
  <c r="O34" i="10"/>
  <c r="O35" i="10"/>
  <c r="O36" i="10"/>
  <c r="O37" i="10"/>
  <c r="O38" i="10"/>
  <c r="O39" i="10"/>
  <c r="O40" i="10"/>
  <c r="O41" i="10"/>
  <c r="O42" i="10"/>
  <c r="O43" i="10"/>
  <c r="O44" i="10"/>
  <c r="O45" i="10"/>
  <c r="O46" i="10"/>
  <c r="O47" i="10"/>
  <c r="O48" i="10"/>
  <c r="O49" i="10"/>
  <c r="O50" i="10"/>
  <c r="O51" i="10"/>
  <c r="O52" i="10"/>
  <c r="O53" i="10"/>
  <c r="O54" i="10"/>
  <c r="O67" i="10"/>
  <c r="O68" i="10"/>
  <c r="O69" i="10"/>
  <c r="O70" i="10"/>
  <c r="O71" i="10"/>
  <c r="O77" i="10"/>
  <c r="O78" i="10"/>
  <c r="O80" i="10"/>
  <c r="O84" i="10"/>
  <c r="O85" i="10"/>
  <c r="O86" i="10"/>
  <c r="O87" i="10"/>
  <c r="O88" i="10"/>
  <c r="O89" i="10"/>
  <c r="O90" i="10"/>
  <c r="O91" i="10"/>
  <c r="O92" i="10"/>
  <c r="O93" i="10"/>
  <c r="O94" i="10"/>
  <c r="O95" i="10"/>
  <c r="O96" i="10"/>
  <c r="O97" i="10"/>
  <c r="O98" i="10"/>
  <c r="O99" i="10"/>
  <c r="O100" i="10"/>
  <c r="O101" i="10"/>
  <c r="O102" i="10"/>
  <c r="O103" i="10"/>
  <c r="O104" i="10"/>
  <c r="O105" i="10"/>
  <c r="O106" i="10"/>
  <c r="O107" i="10"/>
  <c r="O25" i="10"/>
  <c r="R373" i="10" l="1"/>
  <c r="R372" i="10"/>
  <c r="R371" i="10"/>
  <c r="R222" i="10"/>
  <c r="R221" i="10"/>
  <c r="R306" i="10" l="1"/>
  <c r="R388" i="10"/>
  <c r="R375" i="10"/>
  <c r="R359" i="10"/>
  <c r="R344" i="10"/>
  <c r="R293" i="10"/>
  <c r="R279" i="10"/>
  <c r="R305" i="10"/>
  <c r="R387" i="10"/>
  <c r="R374" i="10"/>
  <c r="R358" i="10"/>
  <c r="R343" i="10"/>
  <c r="R278" i="10"/>
  <c r="E8" i="12" l="1"/>
  <c r="E6" i="12"/>
  <c r="E7" i="12"/>
  <c r="R107" i="10" l="1"/>
  <c r="R106" i="10"/>
  <c r="R105" i="10"/>
  <c r="R104" i="10"/>
  <c r="R103" i="10"/>
  <c r="R102" i="10"/>
  <c r="R101" i="10"/>
  <c r="R100" i="10"/>
  <c r="R99" i="10"/>
  <c r="R98" i="10"/>
  <c r="R97" i="10"/>
  <c r="R96" i="10"/>
  <c r="R95" i="10"/>
  <c r="R94" i="10"/>
  <c r="R93" i="10"/>
  <c r="R92" i="10"/>
  <c r="R91" i="10"/>
  <c r="R90" i="10"/>
  <c r="R89" i="10"/>
  <c r="R88" i="10"/>
  <c r="R87" i="10"/>
  <c r="R86" i="10"/>
  <c r="R85" i="10"/>
  <c r="R84" i="10"/>
  <c r="R211" i="10"/>
  <c r="R304" i="10"/>
  <c r="R303" i="10"/>
  <c r="R302" i="10"/>
  <c r="R301" i="10"/>
  <c r="R300" i="10"/>
  <c r="R299" i="10"/>
  <c r="R298" i="10"/>
  <c r="R297" i="10"/>
  <c r="R254" i="10" l="1"/>
  <c r="E11" i="12" l="1"/>
  <c r="E10" i="12"/>
  <c r="E9" i="12"/>
  <c r="D11" i="12"/>
  <c r="D10" i="12"/>
  <c r="D9" i="12"/>
  <c r="AJ54" i="10" l="1"/>
  <c r="W28" i="10"/>
  <c r="W29" i="10"/>
  <c r="AJ30" i="10"/>
  <c r="W31" i="10"/>
  <c r="AI31" i="10" s="1"/>
  <c r="AJ32" i="10"/>
  <c r="W33" i="10"/>
  <c r="W34" i="10"/>
  <c r="AJ35" i="10"/>
  <c r="W36" i="10"/>
  <c r="W37" i="10"/>
  <c r="W38" i="10"/>
  <c r="W39" i="10"/>
  <c r="W40" i="10"/>
  <c r="AJ41" i="10"/>
  <c r="AJ42" i="10"/>
  <c r="AJ43" i="10"/>
  <c r="W44" i="10"/>
  <c r="AJ45" i="10"/>
  <c r="W46" i="10"/>
  <c r="W47" i="10"/>
  <c r="W48" i="10"/>
  <c r="W49" i="10"/>
  <c r="W50" i="10"/>
  <c r="W51" i="10"/>
  <c r="W52" i="10"/>
  <c r="W53" i="10"/>
  <c r="AJ27" i="10"/>
  <c r="W26" i="10"/>
  <c r="W25" i="10"/>
  <c r="AI50" i="10" l="1"/>
  <c r="AJ50" i="10" s="1"/>
  <c r="AI46" i="10"/>
  <c r="AJ46" i="10" s="1"/>
  <c r="AI38" i="10"/>
  <c r="AJ38" i="10" s="1"/>
  <c r="AI53" i="10"/>
  <c r="AJ53" i="10" s="1"/>
  <c r="AI49" i="10"/>
  <c r="AJ49" i="10" s="1"/>
  <c r="AI37" i="10"/>
  <c r="AJ37" i="10" s="1"/>
  <c r="AI34" i="10"/>
  <c r="AJ34" i="10" s="1"/>
  <c r="AI25" i="10"/>
  <c r="AJ25" i="10" s="1"/>
  <c r="AI52" i="10"/>
  <c r="AJ52" i="10" s="1"/>
  <c r="AI48" i="10"/>
  <c r="AJ48" i="10" s="1"/>
  <c r="AI44" i="10"/>
  <c r="AJ44" i="10" s="1"/>
  <c r="AI40" i="10"/>
  <c r="AJ40" i="10" s="1"/>
  <c r="AI36" i="10"/>
  <c r="AJ36" i="10" s="1"/>
  <c r="AI33" i="10"/>
  <c r="AJ33" i="10" s="1"/>
  <c r="AI29" i="10"/>
  <c r="AJ29" i="10" s="1"/>
  <c r="AI26" i="10"/>
  <c r="AJ26" i="10" s="1"/>
  <c r="AI51" i="10"/>
  <c r="AJ51" i="10" s="1"/>
  <c r="AI47" i="10"/>
  <c r="AJ47" i="10" s="1"/>
  <c r="AI39" i="10"/>
  <c r="AJ39" i="10" s="1"/>
  <c r="AI28" i="10"/>
  <c r="AJ28" i="10" s="1"/>
  <c r="AJ31" i="10"/>
  <c r="R26" i="10"/>
  <c r="R27" i="10"/>
  <c r="R28" i="10"/>
  <c r="R29" i="10"/>
  <c r="R30" i="10"/>
  <c r="R31" i="10"/>
  <c r="R32" i="10"/>
  <c r="R33" i="10"/>
  <c r="R34" i="10"/>
  <c r="R35" i="10"/>
  <c r="R36" i="10"/>
  <c r="R37" i="10"/>
  <c r="R38" i="10"/>
  <c r="R39" i="10"/>
  <c r="R40" i="10"/>
  <c r="R41" i="10"/>
  <c r="R42" i="10"/>
  <c r="R43" i="10"/>
  <c r="R44" i="10"/>
  <c r="R45" i="10"/>
  <c r="R46" i="10"/>
  <c r="R47" i="10"/>
  <c r="R48" i="10"/>
  <c r="R49" i="10"/>
  <c r="R50" i="10"/>
  <c r="R51" i="10"/>
  <c r="R52" i="10"/>
  <c r="R53" i="10"/>
  <c r="R54" i="10"/>
  <c r="R25" i="10"/>
  <c r="AJ78" i="10"/>
  <c r="R78" i="10"/>
  <c r="AJ77" i="10"/>
  <c r="R77" i="10"/>
  <c r="AJ76" i="10"/>
  <c r="R80" i="10"/>
  <c r="AJ80" i="10"/>
  <c r="AJ353" i="10" l="1"/>
  <c r="R353" i="10"/>
  <c r="R354" i="10"/>
  <c r="R352" i="10"/>
  <c r="Q295" i="10" l="1"/>
  <c r="R295" i="10" s="1"/>
  <c r="AK295" i="10"/>
  <c r="R138" i="10" l="1"/>
  <c r="B3" i="12" l="1"/>
  <c r="AK379" i="10"/>
  <c r="Q379" i="10"/>
  <c r="R379" i="10" s="1"/>
  <c r="W378" i="10"/>
  <c r="AI378" i="10" s="1"/>
  <c r="Q378" i="10"/>
  <c r="R377" i="10"/>
  <c r="AJ370" i="10"/>
  <c r="R370" i="10"/>
  <c r="AK369" i="10"/>
  <c r="Q369" i="10"/>
  <c r="R369" i="10" s="1"/>
  <c r="R368" i="10"/>
  <c r="R367" i="10"/>
  <c r="R366" i="10"/>
  <c r="R365" i="10"/>
  <c r="W364" i="10"/>
  <c r="R364" i="10"/>
  <c r="R363" i="10"/>
  <c r="W361" i="10"/>
  <c r="AI361" i="10" s="1"/>
  <c r="Q361" i="10"/>
  <c r="AK351" i="10"/>
  <c r="Q351" i="10"/>
  <c r="R351" i="10" s="1"/>
  <c r="W350" i="10"/>
  <c r="AJ350" i="10" s="1"/>
  <c r="R350" i="10"/>
  <c r="W349" i="10"/>
  <c r="AI349" i="10" s="1"/>
  <c r="Q349" i="10"/>
  <c r="R348" i="10"/>
  <c r="W347" i="10"/>
  <c r="R347" i="10"/>
  <c r="R346" i="10"/>
  <c r="AK333" i="10"/>
  <c r="Q333" i="10"/>
  <c r="R333" i="10" s="1"/>
  <c r="W332" i="10"/>
  <c r="AI332" i="10" s="1"/>
  <c r="Q332" i="10"/>
  <c r="AJ331" i="10"/>
  <c r="R331" i="10"/>
  <c r="R330" i="10"/>
  <c r="R329" i="10"/>
  <c r="R328" i="10"/>
  <c r="R327" i="10"/>
  <c r="R325" i="10"/>
  <c r="W324" i="10"/>
  <c r="R324" i="10"/>
  <c r="AK314" i="10"/>
  <c r="Q314" i="10"/>
  <c r="R314" i="10" s="1"/>
  <c r="W313" i="10"/>
  <c r="R312" i="10"/>
  <c r="AJ311" i="10"/>
  <c r="W311" i="10"/>
  <c r="R311" i="10"/>
  <c r="W310" i="10"/>
  <c r="AI310" i="10" s="1"/>
  <c r="Q310" i="10"/>
  <c r="AJ309" i="10"/>
  <c r="W309" i="10"/>
  <c r="R309" i="10"/>
  <c r="AJ308" i="10"/>
  <c r="W308" i="10"/>
  <c r="R308" i="10"/>
  <c r="R288" i="10"/>
  <c r="R287" i="10"/>
  <c r="R286" i="10"/>
  <c r="R285" i="10"/>
  <c r="AJ284" i="10"/>
  <c r="R284" i="10"/>
  <c r="W283" i="10"/>
  <c r="AI283" i="10" s="1"/>
  <c r="Q283" i="10"/>
  <c r="AK282" i="10"/>
  <c r="Q282" i="10"/>
  <c r="R282" i="10" s="1"/>
  <c r="AK262" i="10"/>
  <c r="Q262" i="10"/>
  <c r="R262" i="10" s="1"/>
  <c r="W261" i="10"/>
  <c r="AI261" i="10" s="1"/>
  <c r="Q261" i="10"/>
  <c r="R259" i="10"/>
  <c r="W234" i="10"/>
  <c r="AI234" i="10" s="1"/>
  <c r="R234" i="10"/>
  <c r="W233" i="10"/>
  <c r="D7" i="12"/>
  <c r="R71" i="10"/>
  <c r="R70" i="10"/>
  <c r="AJ69" i="10"/>
  <c r="R69" i="10"/>
  <c r="R68" i="10"/>
  <c r="R67" i="10"/>
  <c r="AI347" i="10" l="1"/>
  <c r="AJ347" i="10" s="1"/>
  <c r="AI364" i="10"/>
  <c r="AJ364" i="10" s="1"/>
  <c r="AI324" i="10"/>
  <c r="AJ324" i="10" s="1"/>
  <c r="D12" i="12"/>
  <c r="E12" i="12"/>
  <c r="D8" i="12"/>
  <c r="D6" i="12"/>
  <c r="E13" i="12" l="1"/>
  <c r="D13" i="12"/>
</calcChain>
</file>

<file path=xl/sharedStrings.xml><?xml version="1.0" encoding="utf-8"?>
<sst xmlns="http://schemas.openxmlformats.org/spreadsheetml/2006/main" count="7803" uniqueCount="1469">
  <si>
    <t>Сведения о конкурентной процедуре</t>
  </si>
  <si>
    <t>ПИР – проектно-изыскательские работы;</t>
  </si>
  <si>
    <t>ГЭ – прохождение экспертизы проектов;</t>
  </si>
  <si>
    <t>АН – авторский надзор за ходом строительства;</t>
  </si>
  <si>
    <t>ТН – технический надзор за ходом строительства;</t>
  </si>
  <si>
    <t>СМР – строительно-монтажные работы;</t>
  </si>
  <si>
    <t>ПНР – пуско-наладочные работы;</t>
  </si>
  <si>
    <t>ГП – генподрядные работы (работы «под ключ»);</t>
  </si>
  <si>
    <t>УС – услуги сторонних организаций по управлению строительством;</t>
  </si>
  <si>
    <t>МТРиО – поставка материально-технических ресурсов и оборудования;</t>
  </si>
  <si>
    <t>ОН – приобретение, аренда объектов недвижимости, включая услуги по юридическому сопровождению сделок, оформлению объектов недвижимости, а также возмещение убытков, связанных с использованием земельных участков под строительство;</t>
  </si>
  <si>
    <t>ИТ – покупка и техническое обслуживание вычислительной и оргтехники, внедрение и сопровождение лицензионного программного обеспечения, корпоративных информационных систем;</t>
  </si>
  <si>
    <t>ТС – покупка, аренда транспортных средств и спецтехники, транспортные услуги;</t>
  </si>
  <si>
    <t>СБ – обеспечение безопасности и защита коммерческой, промышленной, финансовой, деловой и другой информации;</t>
  </si>
  <si>
    <t>ФО – отбор финансовых организаций в соответствии со статьей 18 Федерального закона Российской Федерации от 26 июля 2006 г. № 135-ФЗ «О защите конкуренции»;</t>
  </si>
  <si>
    <t>Охрана – услуги сторонних организаций по охране имущества;</t>
  </si>
  <si>
    <t>Услуги – прочие услуги, не вошедшие в вышеперечисленные виды закупок;</t>
  </si>
  <si>
    <t>Работы – прочие работы, не вошедшие в вышеперечисленные виды закупок.</t>
  </si>
  <si>
    <t>Номер закупки</t>
  </si>
  <si>
    <t>Подразделение/предприятие-потребитель продукции</t>
  </si>
  <si>
    <t>Наименование лота</t>
  </si>
  <si>
    <t>Единица измерения</t>
  </si>
  <si>
    <t>Регион поставки товаров (выполнения работ, оказания услуг)</t>
  </si>
  <si>
    <t>Код по ОКАТО</t>
  </si>
  <si>
    <t>наименование</t>
  </si>
  <si>
    <t>Предмет договора</t>
  </si>
  <si>
    <t>Минимально необходимые требования, предъявляемые к закупаемым товарам (работам, услугам)</t>
  </si>
  <si>
    <t>Код вида деятельности</t>
  </si>
  <si>
    <t>Условия договора</t>
  </si>
  <si>
    <t>Код по ОКЕИ</t>
  </si>
  <si>
    <t>Сведения о количестве (объеме) - количество единиц измерения</t>
  </si>
  <si>
    <t>Вид закупаемой продукции</t>
  </si>
  <si>
    <t>Планируемый способ закупки</t>
  </si>
  <si>
    <t>Наименование контрагента</t>
  </si>
  <si>
    <t>Примечание</t>
  </si>
  <si>
    <t>Вид закупки (электронная/неэлектронная)</t>
  </si>
  <si>
    <t>План закупки</t>
  </si>
  <si>
    <t>Источник финансирования</t>
  </si>
  <si>
    <t>Документ, на основании которого определена планируемая цена закупки</t>
  </si>
  <si>
    <t>Дополнительная информация по закупке</t>
  </si>
  <si>
    <t>Данные из ИПР текущий и следующий календарные годы</t>
  </si>
  <si>
    <t>Юридическое лицо</t>
  </si>
  <si>
    <t>Филиал/подразделение</t>
  </si>
  <si>
    <t>Организатор закупки</t>
  </si>
  <si>
    <t>ИПР год</t>
  </si>
  <si>
    <t>Код объекта в инвестиционной программе</t>
  </si>
  <si>
    <t>Наименование инвестиционного проекта</t>
  </si>
  <si>
    <t>Дата утвержденния проектно-сметной документации / Не утверждена / Не требуется</t>
  </si>
  <si>
    <t>Ввод объекта в эксплуатацию/ окончание работ по проекту (месяц, год)</t>
  </si>
  <si>
    <t>Сметная стоимость объекта в тек. ценах, тыс. руб. с НДС</t>
  </si>
  <si>
    <t>Физические параметры инвестиционного проекта</t>
  </si>
  <si>
    <t>МВА</t>
  </si>
  <si>
    <t>км</t>
  </si>
  <si>
    <t>Плановая дата заключения договора (чч.мм.гггг)</t>
  </si>
  <si>
    <t>Плановая дата начала поставки товаров, выполнения работ, услуг (чч.мм.гггг)</t>
  </si>
  <si>
    <t>Плановая дата окончания поставки товаров, выполнения работ, услуг (чч.мм.гггг)</t>
  </si>
  <si>
    <t>Плановая дата подведения итогов по закупочной процедуре (чч.мм.гггг)</t>
  </si>
  <si>
    <t>Плановая дата официального объявления о начале процедур (чч.мм.гггг)</t>
  </si>
  <si>
    <t>Приложение № 2 к Стандарту</t>
  </si>
  <si>
    <t>Наличие условий о субьектах малого и среднего предпринимательства в конкурсной/закупочной документации*</t>
  </si>
  <si>
    <t>1 - в закупочной процедуре могут участовать любые участники</t>
  </si>
  <si>
    <t>2 - только субъекты малого и среднего предпринимательства</t>
  </si>
  <si>
    <t>3 - требование о привлечении к исполнению договора субподрядчиков из числа субъектов малого и среднего предпринимательства</t>
  </si>
  <si>
    <t>Код по ОКВЭД2</t>
  </si>
  <si>
    <t>Код по ОКПД2</t>
  </si>
  <si>
    <t>Номер  лота</t>
  </si>
  <si>
    <t>Категория закупки, которая не учитывается при расчёте совокупного годового стоимостного объёма договоров*</t>
  </si>
  <si>
    <t>В графе "Категория закупки, которая не учитывается при расчёте совокупного годового стоимостного объёма договоров" указывается номер категории закупки подпадающей под исключение при расчете годового объема закупок у субъектов малого и среднего предпринимательства.</t>
  </si>
  <si>
    <t>Планируемая начальная (предельная) цена лота по извещению/уведомлению, тыс. руб. (с учетом НДС)</t>
  </si>
  <si>
    <t>Планируемая (предельная) цена закупки по ПЗ в текущих ценах, тыс. руб. (без учета НДС)</t>
  </si>
  <si>
    <t>Планируемая (предельная) цена закупки с учетом снижения инвестиционных затрат на 30 % относительно уровня 2012 года, тыс. руб. (без учета НДС)</t>
  </si>
  <si>
    <t>Планируемая начальная (предельная) цена лота по извещению/уведомлению, тыс. руб. (без учета НДС)</t>
  </si>
  <si>
    <t>Технологическое присоединение (Да/Нет)</t>
  </si>
  <si>
    <t>ИНН</t>
  </si>
  <si>
    <t>КПП</t>
  </si>
  <si>
    <t>Год под обеспечение потребности которого планируется данная закупка</t>
  </si>
  <si>
    <t>Сведения о закупке у единственного поставщика</t>
  </si>
  <si>
    <t>Основание для проведения закупки у ЕП (пункт Стандарта)</t>
  </si>
  <si>
    <t>Признак закупки инновационной и высокотехнологичной продукции</t>
  </si>
  <si>
    <t>Филиал Алтайэнерго</t>
  </si>
  <si>
    <t xml:space="preserve">Работы </t>
  </si>
  <si>
    <t xml:space="preserve">ПИР </t>
  </si>
  <si>
    <t xml:space="preserve">ГЭ </t>
  </si>
  <si>
    <t>АН</t>
  </si>
  <si>
    <t xml:space="preserve">ТН </t>
  </si>
  <si>
    <t>СМР</t>
  </si>
  <si>
    <t>ПНР</t>
  </si>
  <si>
    <t xml:space="preserve">ГП </t>
  </si>
  <si>
    <t>УС</t>
  </si>
  <si>
    <t xml:space="preserve">МТРиО </t>
  </si>
  <si>
    <t xml:space="preserve">ОН </t>
  </si>
  <si>
    <t>ИТ</t>
  </si>
  <si>
    <t xml:space="preserve">ТС </t>
  </si>
  <si>
    <t>ФО</t>
  </si>
  <si>
    <t>Охрана</t>
  </si>
  <si>
    <t xml:space="preserve">Услуги </t>
  </si>
  <si>
    <t xml:space="preserve">СБ </t>
  </si>
  <si>
    <t>Филиал Читаэнерго</t>
  </si>
  <si>
    <t>42.22</t>
  </si>
  <si>
    <t>42.22.13</t>
  </si>
  <si>
    <t>42.22.11.110</t>
  </si>
  <si>
    <t>Сводный сметный расчет</t>
  </si>
  <si>
    <t>Локальные сметы</t>
  </si>
  <si>
    <t>Укрупненные стоимостные показатели по объектам аналогам</t>
  </si>
  <si>
    <t>Сравнительная матрица</t>
  </si>
  <si>
    <t>Справочник цен (мониторинг)</t>
  </si>
  <si>
    <t>ЗЦ ООК РС</t>
  </si>
  <si>
    <t>ЕП</t>
  </si>
  <si>
    <t>ЗПП</t>
  </si>
  <si>
    <t>ПЗ</t>
  </si>
  <si>
    <t>МЗ</t>
  </si>
  <si>
    <t>Россети</t>
  </si>
  <si>
    <t>ИА МРСК Сибири</t>
  </si>
  <si>
    <t>Филиал ГАЭС</t>
  </si>
  <si>
    <t>Филиал Бурятэнерго</t>
  </si>
  <si>
    <t>Филиал Омскэнерго</t>
  </si>
  <si>
    <t>Филиал Красноярскэнерго</t>
  </si>
  <si>
    <t>Филиал Кузбассэнерго-РЭС</t>
  </si>
  <si>
    <t>Филиал Хакасэнерго</t>
  </si>
  <si>
    <t>Неэлектронная</t>
  </si>
  <si>
    <t>Электронная</t>
  </si>
  <si>
    <t xml:space="preserve">Строительство ПС 110/10 кВ Сибирская монета </t>
  </si>
  <si>
    <t>Строительство отпайки ВЛ-110 кВ от двухцепной ВЛ – 110 кВ Бийская ТЭЦ – Бирюзовая Катунь до ПС 110 кВ Сибирская монета</t>
  </si>
  <si>
    <t>Строительство ПС 110 кВ Ковыльная</t>
  </si>
  <si>
    <t>усл.ед</t>
  </si>
  <si>
    <t>Алтайский (край)</t>
  </si>
  <si>
    <t>Амортизация</t>
  </si>
  <si>
    <t>Прибыль от тех. присоединения</t>
  </si>
  <si>
    <t>Забайкальский край</t>
  </si>
  <si>
    <t>Определены в ТЗ</t>
  </si>
  <si>
    <t xml:space="preserve">Реконструкция ВЛ-110-21 Балей – Калангуй с заменой опор </t>
  </si>
  <si>
    <t>Комплексное обследование ВЛ 35-110</t>
  </si>
  <si>
    <t>Прочие собственные средства</t>
  </si>
  <si>
    <t>1000000000</t>
  </si>
  <si>
    <t>Филиал Горно-Алтайские электрические сети</t>
  </si>
  <si>
    <t>Реконструкция ПС 110/10кВ №28 "Усть-Канская" в Усть-Канском районе РА. Замена масляного выключателя на элегазовый (1 шт.), замена ОД и КЗ 110кВ на элегазовые выключатели (2 шт.)</t>
  </si>
  <si>
    <t xml:space="preserve"> Реконструкция ПС 110/10кВ №1</t>
  </si>
  <si>
    <t>Реконструкция ПС 110/10кВ №30</t>
  </si>
  <si>
    <t>Создание систем телемеханики на ПС 110/6кВ (  2016г.2017г. ПС Рудничная)</t>
  </si>
  <si>
    <t>Создание систем телемеханики на ПС 110/6кВ (2016г.2017г. ПС Рудничная)</t>
  </si>
  <si>
    <t>84000000000</t>
  </si>
  <si>
    <t>Республика Алтай</t>
  </si>
  <si>
    <t>5_ГАЭС</t>
  </si>
  <si>
    <t>Не утверждена</t>
  </si>
  <si>
    <t>6_ГАЭС</t>
  </si>
  <si>
    <t>8_ГАЭС</t>
  </si>
  <si>
    <t>28а_ГАЭС</t>
  </si>
  <si>
    <t>Реконструкция ПС 110/10кВ №1 "Сигнал" Майминского района РА. Замена ОД и КЗ 110кВ на элегазовые выключатели. (2шт)</t>
  </si>
  <si>
    <t>Реконструкция ПС 110/10кВ №30 "Усть-Коксинская" с заменой трансформаторов 2х6,3 МВА на 2х10МВА.</t>
  </si>
  <si>
    <t>нет</t>
  </si>
  <si>
    <t>Экспертиза промышленной безопасности грузоподъемных механизмов ГПМ</t>
  </si>
  <si>
    <t>Себестоимость</t>
  </si>
  <si>
    <t>условная единица</t>
  </si>
  <si>
    <t>Красноярский край</t>
  </si>
  <si>
    <t>Комплексное обследование ЗиС</t>
  </si>
  <si>
    <t>Кемеровская область</t>
  </si>
  <si>
    <t>Поверка,калибровка оборудования и приборов</t>
  </si>
  <si>
    <t>Поверка измерительных трансформаторов тока и трансформаторов напряжения</t>
  </si>
  <si>
    <t>27.01.2017</t>
  </si>
  <si>
    <t>ФБУ "Кемеровский ЦСМ"</t>
  </si>
  <si>
    <t>п. 5.11.1.2 Единого стандарта закупок ПАО «Россети», утвержденного СД ПАО «МРСК Сибири» 29.12.2015 (Протокол от 31.12.2015 №174/15)</t>
  </si>
  <si>
    <t>Соответствие действующим метрологическим правилам, стандартам РФ, в сроки соответствующие графикам</t>
  </si>
  <si>
    <t>шт.</t>
  </si>
  <si>
    <t>Услуги по поверке и калибровке оборудования и приборов</t>
  </si>
  <si>
    <t>Техническое диагностирование, обслуживание и ремонт автомобилей иностранного производства</t>
  </si>
  <si>
    <t>45.20.2</t>
  </si>
  <si>
    <t>Оказание услуг по диагностике грузоподъемных механизмов</t>
  </si>
  <si>
    <t>Оказание услуг по проведению технического осмотра транспортных средств</t>
  </si>
  <si>
    <t>НДС не предусмотрен</t>
  </si>
  <si>
    <t xml:space="preserve">Услуги по проведению предварительных (при приеме на работу) и периодических медосмотров в г. Кемерово и в г. Новокузнецк </t>
  </si>
  <si>
    <t xml:space="preserve">Услуги по проведению предварительных (при приеме на работу) и периодических медосмотров в г. Белово </t>
  </si>
  <si>
    <t>Услуги по проведению предрейсовых, послерейсовых медицинских осмотров</t>
  </si>
  <si>
    <t>в соответствии с требованиями приказа Министерства здравоохранения и социального развития РФ от 12.04.2011г. №302-н, наличие лицензии</t>
  </si>
  <si>
    <t>Наличие лицензии на право проведения медосмотров</t>
  </si>
  <si>
    <t> 876</t>
  </si>
  <si>
    <t>19.02.2018</t>
  </si>
  <si>
    <t>Услуги по ТО ОПС</t>
  </si>
  <si>
    <t>Наличие лицензии на проведение данного вида услуг</t>
  </si>
  <si>
    <t>31.12.2017</t>
  </si>
  <si>
    <t>Строительство ПС 110/10 кВ Кристалл (2х40 МВА)</t>
  </si>
  <si>
    <t>42.22.3</t>
  </si>
  <si>
    <t>42.22.23</t>
  </si>
  <si>
    <t>в соответствии с ТЗ</t>
  </si>
  <si>
    <t xml:space="preserve">Омская область </t>
  </si>
  <si>
    <t>1_ОЭ</t>
  </si>
  <si>
    <t>2017-2021</t>
  </si>
  <si>
    <t>не утверждена</t>
  </si>
  <si>
    <t>Реконструкция ПС 110 кВ "Сосновская" с установкой секционного выключателя 110 кВ</t>
  </si>
  <si>
    <t>Реконструкция ПС 110/10 кВ "Советская" (замена на 2х25 МВА) (№20.5500.4528.13 от 29.08.2013г.)</t>
  </si>
  <si>
    <t>Реконструкция ПС Тара с установкой УШР</t>
  </si>
  <si>
    <t>10_ОЭ</t>
  </si>
  <si>
    <t>103_ОЭ</t>
  </si>
  <si>
    <t>14_ОЭ</t>
  </si>
  <si>
    <t>Клининговые услуги</t>
  </si>
  <si>
    <t>71.20.1</t>
  </si>
  <si>
    <t>01.11.2016</t>
  </si>
  <si>
    <t>01.01.2017</t>
  </si>
  <si>
    <t>Республика Хакасия</t>
  </si>
  <si>
    <t>Услуги по поверке измерительных трансформаторов тока и напряжения</t>
  </si>
  <si>
    <t>71.20.13.000</t>
  </si>
  <si>
    <t>76000000000</t>
  </si>
  <si>
    <t>81000000000</t>
  </si>
  <si>
    <t>Республика Бурятия</t>
  </si>
  <si>
    <t>43.99.3</t>
  </si>
  <si>
    <t>43.29.11.140</t>
  </si>
  <si>
    <t>Поверка ТТ и ТН</t>
  </si>
  <si>
    <t>Ремонт  артиллерийского тягача АТТ 668С</t>
  </si>
  <si>
    <t>Ремонт тракторной техники</t>
  </si>
  <si>
    <t>Ремонт автомобилей иностранного производства</t>
  </si>
  <si>
    <t>Ремонт спецтехники</t>
  </si>
  <si>
    <t>71.12.40.120</t>
  </si>
  <si>
    <t>Поверка, калибровка оборудования и приборов</t>
  </si>
  <si>
    <t>Поверка высоковольтных трансформаторов тока и     напряжения</t>
  </si>
  <si>
    <t>Услуги по сертификации качества электрической     энергии</t>
  </si>
  <si>
    <t>Услуги по уборке и обслуживанию офисных и производственных помещений и прилегающей территории</t>
  </si>
  <si>
    <t>Услуги почтовой связи</t>
  </si>
  <si>
    <t>ФГУП «Почта России»</t>
  </si>
  <si>
    <t>п. 5.11.1.1</t>
  </si>
  <si>
    <t>Целевая программа по УРЗА и ПА :Установка электромагнитной блокировки на ПС Майминская, ПС Чойская</t>
  </si>
  <si>
    <t>25_ГАЭС</t>
  </si>
  <si>
    <t>Ц.П. по УРЗА и ПА :Уст. электромагн.блокир.   2014- ПС Инин., Усть-Канс.; 2015г. -ПС Акташская, ПС Сигнал; 2016г. -ПС Кош-Агачская.,ПС Кебез.; 2017г. ПС Майм. ПС Чойская; 2018- Туроч.,ПС Дмитр., ПС Усть-Кокс.))</t>
  </si>
  <si>
    <t>Огнезащита строительных конструкций ЗиС</t>
  </si>
  <si>
    <t>Предрейсовые медосмотры СМО</t>
  </si>
  <si>
    <t>Услуги по техническому обслуживанию транспортных средств</t>
  </si>
  <si>
    <t>Аттестация рабочих мест</t>
  </si>
  <si>
    <t>Психиатрическое обследование СМО</t>
  </si>
  <si>
    <t>71.20.19.130</t>
  </si>
  <si>
    <t>86.21.10</t>
  </si>
  <si>
    <t>Услуги по поверке и техническому обслуживанию средств измерений</t>
  </si>
  <si>
    <t>Услуги по экспертизе приборов учета</t>
  </si>
  <si>
    <t>Услуги по инспекционному контролю сертифицированной электроэнергии</t>
  </si>
  <si>
    <t>Аккредитация метрологической службы Красноярскэнерго на право поверки средств измерений</t>
  </si>
  <si>
    <t>Договор купли-продажи доли в праве общей долевой собственности на КЛ 110 кВ от ПС «Фрунзенская» до ПС «Прибрежная», принадлежащих АО «Омскэлектро»</t>
  </si>
  <si>
    <t>п. 5.11.1.3</t>
  </si>
  <si>
    <t>АО «Омскэлектро»</t>
  </si>
  <si>
    <t>Контроль за состоянием средств тревожной сигнализации и выезду наряда полиции по сигналу «Тревога»</t>
  </si>
  <si>
    <t>4 440,00</t>
  </si>
  <si>
    <t xml:space="preserve">п. 5.11.1.2 </t>
  </si>
  <si>
    <t>ФГКУ УВО ГУ МВД России по Кемеровской области</t>
  </si>
  <si>
    <t>Аренда Свободного, 66а</t>
  </si>
  <si>
    <t>АО «НИЦ ЕЭС»</t>
  </si>
  <si>
    <t>п. 5.11.1.10</t>
  </si>
  <si>
    <t>Услуги по инспекционному  контролю сертифицированной  электрической энергии</t>
  </si>
  <si>
    <t>71.2</t>
  </si>
  <si>
    <t xml:space="preserve">Кемеровская область </t>
  </si>
  <si>
    <t>Оказание услуг по рассылке бюллетеней и осуществлению функции счетной комиссии</t>
  </si>
  <si>
    <t>Акционерное общество «СТАТУС»</t>
  </si>
  <si>
    <t>Услуги по энергетическому обследованию электросетевого комплекса ПАО «МРСК Сибири</t>
  </si>
  <si>
    <t xml:space="preserve">п. 5.11.1.3 </t>
  </si>
  <si>
    <t xml:space="preserve">СРО НП «ЭнергоПрофАудит» </t>
  </si>
  <si>
    <t>68.10.14.000</t>
  </si>
  <si>
    <t xml:space="preserve">Прибыль  </t>
  </si>
  <si>
    <t>71.12.40</t>
  </si>
  <si>
    <t>71.12.40.130</t>
  </si>
  <si>
    <t>71.20.13</t>
  </si>
  <si>
    <t>АНО «ЭлектроСертификация»</t>
  </si>
  <si>
    <t>п. 5.11.1.13</t>
  </si>
  <si>
    <t>Красноярский ЦСМ (ФБ</t>
  </si>
  <si>
    <t>Федеральная служба по аккредитации (Росаккредитация)</t>
  </si>
  <si>
    <t>п.5.11.1.2</t>
  </si>
  <si>
    <t xml:space="preserve">2464019742
</t>
  </si>
  <si>
    <t xml:space="preserve">246401001
</t>
  </si>
  <si>
    <t>Контрагент будет определен после направления заявки на аккредитацию в  Россакредитацию и  изданияприказа о назначении эксперта (контрагента).</t>
  </si>
  <si>
    <t>Новое строительство</t>
  </si>
  <si>
    <t>Реконструкция и техперевооружение</t>
  </si>
  <si>
    <t>Энергоремонтное (ремонтное) производство, техническое обслуживание</t>
  </si>
  <si>
    <t>ИТ - закупки</t>
  </si>
  <si>
    <t>НИОКР</t>
  </si>
  <si>
    <t>Консультационные услуги</t>
  </si>
  <si>
    <t>Прочие закупки</t>
  </si>
  <si>
    <t>На</t>
  </si>
  <si>
    <t>сформирован проект Плана закупок на 2017 год по закупкам работ и услуг, без закупок ТМЦ по следующим видам деятельности:</t>
  </si>
  <si>
    <t>Планируемая начальная (предельная) цена лота, тыс. руб. (без учета НДС)</t>
  </si>
  <si>
    <t>ВСЕГО:</t>
  </si>
  <si>
    <t xml:space="preserve">Рассмотрение Плана закупок на 2017 год на заседании ЦКК ПАО "МРСК Сибири" планируется 19.09.2016 в соответствие с приказом ПАО "МРСК Сибири" от 25.08.2016 № 792. </t>
  </si>
  <si>
    <t>Примечания</t>
  </si>
  <si>
    <t>Количество, шт</t>
  </si>
  <si>
    <t>Обязательное страхование транспортных средств (ОСАГО)</t>
  </si>
  <si>
    <t>4000000000</t>
  </si>
  <si>
    <t>32000000000</t>
  </si>
  <si>
    <t>Добровольное страхование ТС (КАСКО)</t>
  </si>
  <si>
    <t>Страхование ответственности директоров и должностных лиц</t>
  </si>
  <si>
    <t>2017</t>
  </si>
  <si>
    <t>Ведется планирование закупок по привлечению кредитных организаций, закупок для нужд ИА ПАО "МРСК Сибири".</t>
  </si>
  <si>
    <t>Добровольное медицинское страхование</t>
  </si>
  <si>
    <t>65.12</t>
  </si>
  <si>
    <t>65.12.21</t>
  </si>
  <si>
    <t>65.12.50</t>
  </si>
  <si>
    <t>65.12.2</t>
  </si>
  <si>
    <t>65.12.1</t>
  </si>
  <si>
    <t>д</t>
  </si>
  <si>
    <t>Закупки для выполнения ремонтной программы 2018 года</t>
  </si>
  <si>
    <t>Услуги ПФО</t>
  </si>
  <si>
    <t>ООК</t>
  </si>
  <si>
    <t>ОЗП</t>
  </si>
  <si>
    <t>ОЗЦ</t>
  </si>
  <si>
    <t>ОМК</t>
  </si>
  <si>
    <t>ОЦК</t>
  </si>
  <si>
    <t>ОА</t>
  </si>
  <si>
    <t>Услуги охраны</t>
  </si>
  <si>
    <t>Наличие лицензии</t>
  </si>
  <si>
    <t>80.10</t>
  </si>
  <si>
    <t>80.10.12.000</t>
  </si>
  <si>
    <t>Добровольное страхование имущества, кроме транспорта</t>
  </si>
  <si>
    <t>Поставка канцелярских материалов</t>
  </si>
  <si>
    <t>Поставка бумаги для оргтехники</t>
  </si>
  <si>
    <t>справочник цен (мониторинг)</t>
  </si>
  <si>
    <t>22.29.25</t>
  </si>
  <si>
    <t>шт</t>
  </si>
  <si>
    <t>упак</t>
  </si>
  <si>
    <t>В соответствии с ПСД</t>
  </si>
  <si>
    <t>2015-2017</t>
  </si>
  <si>
    <t>2017,12</t>
  </si>
  <si>
    <t>2015-2018</t>
  </si>
  <si>
    <t>2018,12</t>
  </si>
  <si>
    <t>Нет</t>
  </si>
  <si>
    <t>Проектные работы по реконструкции ПС -35/6 кВ "Прудская" с переводом питания по 110 кВ (замена тр-ров 2*10 на 2*16МВА)</t>
  </si>
  <si>
    <t>Работы по реконструкция головного участка ВЛ-35кВ от ПС Чесноковская до ПС Санниково (2*1,5км)</t>
  </si>
  <si>
    <t>Работы по реконструкция ПС110/10 кВ "Северная",замена оборуд-я, установка тр-ров 2*10 МВА</t>
  </si>
  <si>
    <t>Работы по реконструкции ПС 110/10 "Топчихинская" (замена тр-ра 6,3 на 10 МВА)</t>
  </si>
  <si>
    <t>Проектные работы по реконструкции ПС 110/10 кВ "Предгорная" (замена силового трансформатора 1*6,3 на 1*10 МВА с расширением ОРУ-110 кВ, замена ОД и КЗ), ж/б ограждение</t>
  </si>
  <si>
    <t>Работы по реконструкция ПС 110 кВ: замена ОД и КЗ на ПС 110 кВ (ПС "Усть-Калманская" №9, ПС "Гоньба" №23, ПС "Дальняя" №10)</t>
  </si>
  <si>
    <t>Проектные работы по реконструкции ПС 110/35/10 "Волчихинская (замена маслоприемников и тр-ра 6,3 на 10 МВА, замена ОД и КЗ)</t>
  </si>
  <si>
    <t>Работы по реконструкции ПС-13 110/35/6 кВ "Подгорная" г. Барнаул (замена маслянных выключателей на элегазовые)</t>
  </si>
  <si>
    <t>Проектные работы по реконструкции ПС № 4 110/10/6 кВ «Набережная»  (установка устройств компенсации емкостных токов)</t>
  </si>
  <si>
    <t>Проектные работы по реконструкции ПС 110 кВ Ельцовская замена 4 шт  разъединителей 110 кВ (ЛР БЕ-26, ОР ОВ-110, ЛР ЕС-131, ОР ЕС-131) с заменой фундамента</t>
  </si>
  <si>
    <t>Работы по реконструкци ПС 35  кВ: замена ПСН на ПС 35 кВ (ПС "Залесовская" №71, ПС "Акутихинская" №62, ПС "Черемушкинская" №73, ПС "Чинетинская" №59, ПС "Саввушинская" №48, ПС "Симоновская" №40)</t>
  </si>
  <si>
    <t>Работы по модернизации и реконструкция устройств РЗА и ПА. Оснащение ПС Алейская, ПС Завьяловская регистраторами аварийных событий (РАС)</t>
  </si>
  <si>
    <t>Работы по модернизации и реконструкция устройств РЗА и ПА. Оснащение ПС оперативной блокировкой.</t>
  </si>
  <si>
    <t>Проектные работы по модернизации локальных устройств противоаварийной автоматики на подстанциях филиала ПАО "МРСК Сибири" - "Алтайэнерго".</t>
  </si>
  <si>
    <t>Работы по созданию системы специальной автоматики отключения нагрузки САОН</t>
  </si>
  <si>
    <t>Работы по созданию диспетчерской и технологической сети радиосвязи на базе цифрового оборудования</t>
  </si>
  <si>
    <t>Работы по созданию ВОЛС ИА (г.Барнаул)- ПО СЭС (г.Камень-на-Оби) (ПС Власиха, ПС Арбузовка, ПС Корчино, ПС Тюменцево, ПС Камень-2, ПС Светлая, ПО СЭС)</t>
  </si>
  <si>
    <t>Работы по созданию ВОЛС ВЛ 35кВ ВЮ-309 (310) от ПС 220 кВ Власиха до ПС Юбилейная</t>
  </si>
  <si>
    <t>Работы по созданию ВОЛС на транзите ВЛ 110 кВ ПС Заречная- ПС 110 кВ Майминская</t>
  </si>
  <si>
    <t>Оснащение объектов "Алтайэнерго" ИТСО (Ельцовский РЭС)</t>
  </si>
  <si>
    <t>Оснащение объектов "Алтайэнерго" ИТСО (ПС БМК, ПС Береговая)</t>
  </si>
  <si>
    <t>Устройство пожарной сигнализации в зданиях филиала ПАО "МРСК Сибири"  -"Алтайэнерго"</t>
  </si>
  <si>
    <t>Проектные работы по устройству пожарной сигнализации в зданиях филиала ПАО "МРСК Сибири"  -"Алтайэнерго"</t>
  </si>
  <si>
    <t>Работы по реконструкции зданий и сооружений филиала ПАО "МРСК Сибири" - "Алтайэнерго"</t>
  </si>
  <si>
    <t>Проектные работы по реконструкции зданий и сооружений филиала ПАО "МРСК Сибири" - "Алтайэнерго"</t>
  </si>
  <si>
    <t>Работы по созданию структурированной кабельной сети в ПО и РЭС (ПО СВЭС)</t>
  </si>
  <si>
    <t xml:space="preserve">Работы по модернизации  систем учета розничного рынка электроэнергии  (0,4 кВ и ниже) </t>
  </si>
  <si>
    <t>ПИР</t>
  </si>
  <si>
    <t>71.12</t>
  </si>
  <si>
    <t>71.12.13</t>
  </si>
  <si>
    <t>42.22.21</t>
  </si>
  <si>
    <t>43.21</t>
  </si>
  <si>
    <t>43.21.10</t>
  </si>
  <si>
    <t>41.20</t>
  </si>
  <si>
    <t>41.20.40</t>
  </si>
  <si>
    <t>71.12.12</t>
  </si>
  <si>
    <t>2017-2019</t>
  </si>
  <si>
    <t>41_АЭ</t>
  </si>
  <si>
    <t>Реконструкция ПС -35/6 кВ "Прудская" с переводом питания по 110 кВ (замена тр-ров 2*10 на 2*16МВА)</t>
  </si>
  <si>
    <t>2019,12</t>
  </si>
  <si>
    <t>2014-2017</t>
  </si>
  <si>
    <t>13_АЭ</t>
  </si>
  <si>
    <t>Реконструкция головного участка ВЛ-35кВ от ПС Чесноковская до ПС Санниково (2*1,5км) (№20.4000.190.10 от 06.09.2010;№20.22.2836.12 от 15.08.2012; №20.22.182.12 от 30.01.2012; №20.22.184.12 от 30.01.2012 ; №20.22.183.12 от 30.01.2012;№20.22.2907.12 от 21.08.2012)</t>
  </si>
  <si>
    <t>2009-2017</t>
  </si>
  <si>
    <t>26_АЭ</t>
  </si>
  <si>
    <t>Реконструкция ПС110/10 кВ "Северная",замена оборуд-я, установка тр-ров 2*10 МВА, зэс</t>
  </si>
  <si>
    <t>27_АЭ</t>
  </si>
  <si>
    <t>Реконструкция ПС 110/10 "Топчихинская" (замена тр-ра 6,3 на 10 МВА)</t>
  </si>
  <si>
    <t>30_АЭ</t>
  </si>
  <si>
    <t xml:space="preserve"> Реконструкция ПС 110/10 кВ "Предгорная" (замена силового трансформатора 1*6,3 на 1*10 МВА с расширением ОРУ-110 кВ, замена ОД и КЗ), ж/б ограждение</t>
  </si>
  <si>
    <t>33б_АЭ</t>
  </si>
  <si>
    <t>Реконструкция ПС 110 кВ: замена ОД и КЗ на ПС 110 кВ (ПС "Усть-Калманская" №9, ПС "Гоньба" №23, ПС "Дальняя" №10)</t>
  </si>
  <si>
    <t>2017-2018</t>
  </si>
  <si>
    <t>108_АЭ</t>
  </si>
  <si>
    <t>Реконструкция ПС 110/35/10 "Волчихинская (замена маслоприемников и тр-ра 6,3 на 10 МВА, замена ОД и КЗ)</t>
  </si>
  <si>
    <t>2013-2018</t>
  </si>
  <si>
    <t>111_АЭ</t>
  </si>
  <si>
    <t>Реконструкция ПС-13 110/35/6 кВ "Подгорная" г. Барнаул (замена маслянных выключателей на элегазовые)</t>
  </si>
  <si>
    <t>114_АЭ</t>
  </si>
  <si>
    <t>Реконструкция ПС № 4 110/10/6 кВ «Набережная»  (установка устройств компенсации емкостных токов)</t>
  </si>
  <si>
    <t>2016-2019</t>
  </si>
  <si>
    <t>109_АЭ</t>
  </si>
  <si>
    <t> Реконструкция ПС 110 кВ Ельцовская замена 4 шт  разъединителей 110 кВ (ЛР БЕ-26, ОР ОВ-110, ЛР ЕС-131, ОР ЕС-131) с заменой фундамента</t>
  </si>
  <si>
    <t>45а_АЭ</t>
  </si>
  <si>
    <t>Реконструкция ПС 35  кВ: замена ПСН на ПС 35 кВ (ПС "Залесовская" №71, ПС "Акутихинская" №62, ПС "Черемушкинская" №73, ПС "Чинетинская" №59, ПС "Саввушинская" №48, ПС "Симоновская" №40)</t>
  </si>
  <si>
    <t>61б_АЭ</t>
  </si>
  <si>
    <t>Модернизация и реконструкция устройств РЗА и ПА  (оснащение ПС оперативной блокировкой (в рамках МЦП устранения "узких мест"): ПС: Верх-Ануйская, Курортная, ГПП-4, Луговская, Новая, Белоглазовская, Востровская, Николаевская, РМЗ, Каипская, Новосельская, Разумовская, Устьянская, Мамонтовская, Озерновская, чапаевская, База СВЭС, Ларичихинская, Оросительная-3, Западная, Калманская, Усть-Пристанская, Юбилейная, Золотушинская, Курьинская, Куйбышевская; оснащение ПС приборами ОМП на ВЛ (в рамках МЦП устранения "узких мест"): ПС: Смоленская (СС-76, СС-77), Новичихинская (ПК-69, КН-70), Гальбштадтская (ГО-129), Хабарская (ОХ-32), Кулундинская (КМ-430/МС-431), Северская (КК-114/СК-401/Н-144, НС-21/МН-22), Ново-Полтавская (НЗ-96/ЗК-426), Благовещенская (БГ-56),   Завьяловская (ЛЗ-197, КЗ-193, КЗ-194), Корчинская (КЗ-193, КЗ-194), Косихинская (АК-78, КО-1420), Павловская (АП-55, ШП-440), Топчихинская (ТП-28, ТР-183), Осколковская (АО-155, ОП-423), Курьинская (СК-72), Новошипуновская (КН-408),  Усть-Калманская (КБ-135); Оснащение ПС регистраторами аварийных событий (РАС) - ПС: Алейская и Завьяловская)</t>
  </si>
  <si>
    <t>61г_АЭ</t>
  </si>
  <si>
    <t>Модернизация и реконструкция устройств РЗА и ПА  (оснащение ПС оперативной блокировкой (в рамках МЦП устранения "узких мест") на 27-и ПС: Мостовая, Половинкинская №90А, Бехтемировская, Соусканихинская, Сростинская, Безрукавская, Краснояровская, Нагорная, Новичихинская, Хлопуновская, Верх-Суетская, Нововознесенская, НС-4П, НС-5, Зятьковская, Новоярковская, Шарчинская, Залесовская, Повалихинская, Смазневская, Безголовская, БМК, Отрадная, Топчихинская, Огнёвская, Суеткинская, Третьяковская; Выполнение МЦП по оснащению ПС приборами ОМП на ВЛ (в рамках МЦП устранения "узких мест") -  на 17-ти ПС (27 ВЛ): Линёвская (СЛ-191, БО-199/ЛБ-192), Воеводская (БВ-315, ВО-322), Сосканихинская (НК-328/КС-339, ЕС-338), Ракитовская (РК-334/КУ-341, РК-334/КЛ-345(КЛ-346)), Тишинская (ТТ-347), Поспелихинская (ПН-353,  ПБ-366/БО-357/ИО-357), Гальбштадтская  ( ГЗ-303),   Знаменская (БГЗ-303), Родинская (РР-305, РК-307), Овчинниковская (КО-311/КК-341), Черемшанская (ЧЧ-335/ПЧ-337), Пригородная (ПЦ-314/ПЦ-334), Алейская (АК-331), Третьяковская (ТС-396/ЗС-369), Курьинская (КС-386, КК-373), Новошипуновская (НК-376/НБ-377/БН-340, НА-365/АЧ-387), Новобурановская (НБ-377/БН-340); Оснащение ПС регистраторами аварийных событий (РАС) на 2-х ПС: Курьинская и Михайловская; )</t>
  </si>
  <si>
    <t>2011-2017</t>
  </si>
  <si>
    <t>62б_АЭ</t>
  </si>
  <si>
    <t>Создание системы специальной автоматики отключения нагрузки САОН (ИУ САОН: ПС-110 кВ Сиреневая,  ПС-35 кВ Юбилейная;  Установка канальной аппаратуры для приема команд САОН и организации каналов ММОИ, мультиплексор:  ПС-110 кВ Сиреневая,  ПС-35 кВ Юбилейная, ПС-110 кВ Западная, ПС-110 кВ Юго-Западная</t>
  </si>
  <si>
    <t>72б_АЭ</t>
  </si>
  <si>
    <t>Создание диспетчерской и технологической сети радиосвязи на базе цифрового оборудования (Система радиосвязи ПО ВЭС, Система радиосвязи Бийского РЭС, Система радиосвязи Воеводского УЭС, Система радиосвязи Ельцовского РЭС, Система радиосвязи Зонального РЭС, Система радиосвязи Красногорского РЭС, Система радиосвязи Солтонского РЭС, Система радиосвязи Тогульского УЭС, Система радиосвязи Целинного РЭС )</t>
  </si>
  <si>
    <t>121_АЭ</t>
  </si>
  <si>
    <t>Создание ВОЛС ИА (г.Барнаул)- ПО СЭС (г.Камень-на-Оби) (ПС Власиха, ПС Арбузовка, ПС Корчино, ПС Тюменцево, ПС Камень-2, ПС Светлая, ПО СЭС)</t>
  </si>
  <si>
    <t>135_АЭ</t>
  </si>
  <si>
    <t>Создание ВОЛС ВЛ 35кВ ВЮ-309 (310) от ПС 220 кВ Власиха до ПС Юбилейная</t>
  </si>
  <si>
    <t>137_АЭ</t>
  </si>
  <si>
    <t>Создание ВОЛС на транзите ВЛ 110 кВ ПС Заречная- ПС 110 кВ Майминская</t>
  </si>
  <si>
    <t>84б_АЭ</t>
  </si>
  <si>
    <t>Оснащение объектов "Алтайэнерго" ИТСО (ПС БМК, ПС Опорная, Ельцовский РЭС)</t>
  </si>
  <si>
    <t>2016.01</t>
  </si>
  <si>
    <t>2016-2017</t>
  </si>
  <si>
    <t>85б_АЭ</t>
  </si>
  <si>
    <t>Устройство пожарной сигнализации в зданиях  (1. Здание гаража при ПС № 1 «Городская" литер Б, общая площадь 236,3 кв.м. инв.№ Б000047467. Алтайский край, Алтайский край г. Барнаул, ул. Л. Толстого 1а
2. Здание ПС № 1 110/6 кВ "Городская" ОПУ  S -783,5 м2, ул.Л.Толстого, 1а) инв.№ Б000047539 Алтайский край г. Барнаул, ул. Л. Толстого 1а
3. Здание ПС № 24 110/10/6 кВ  "Ползунова" ЗРУ/ОПУ S-1478,7 м2, ул.М.Тобольская,9 инв.№ Б000047551 Алтайский край г. Барнаул, ул. М. Тобольская 9
4. Тальменский РЭС, S-199,3 м2 одноэтажное здание, инв.№ Б000012035 Алтайский край Тальменский район, село Зайцево,40 лет Победы улица, дом 2б
5. Тальменский РЭС, Одноэтажное здание гаража, S-147,3 м2 инв.№ Б000012029 Алтайский край Тальменский район, село Анисимово, Пролетарская улица, дом 2б
6. Тальменский РЭС, S-144 м2 Одноэтажное здание гаража,  инв.№ Б000012028 Алтайский край Тальменский район, село Ларичиха, Юбилейная улица, дом 30а
7. Егорьевский РЭС Титовский УЭС Производственное помещение, монтерский пункт , S-77.2 м2 Инв. Б 000003621 Алтайский край, Егорьевский район с.Титовка ул.Октябрьская д.20/1
8. Волчихинский РЭС Коминтерновский УЭС Здание, монтерский пункт  S-49.4 м2 инв.№ Б000003267 Алтайский край, Волчихинский район  северная окраина с.Коминтерн
9. Волчихинский РЭС Коминтерновский УЭС Здание гаража S-48,2 м2 инв.№. Б 000003163 Алтайский край, Волчихинский район  северная окраина с.Коминтерн
10. Шипуновский РЭС Хлопуновский УЭС Здание монтерский пункт S-137.4 м2 инв.№. Б 000003548 Алтайский край, Шипуновский район с .Хлопуново, ул. Заречная 23
11. Шипуновский РЭС Белоглазовский УЭС Здание монтерский пункт 273.4 м2 инв.№. Б 000003285 Алтайский край, Шипуновский район с .Белоглазово, ул. Школьная 59
12. Шипуновский РЭС Родинский УЭС Здание монтерский пункт 37,4 м2 инв.№  Б 000003286 Алтайский край, Шипуновский район с .Родино, 
13. Здание производственное помещение 307,9 м2  инв.№. Б 000003391 Алтайский край, Шипуновский район с .Родино,
14. Шипуновский РЭС Комарихинский УЭС Здание производственное 131,1 м2 инв.№ Б 000003392 Алтайский край, Шипуновский район с .Комариха, ул. Школьная 3
15. Михайловский РЭС Полуямковский УЭС Здание РЭП-4. Площадь: общая 195,3 кв.м инв.№ Б000003442 Алтайский край, Михайловский район с. Полуямки ул.Партизанская 52
16. Новичихинский РЭС Мельниковский УЭС Здание монтерского пункта. Площадь общая: 260,2 кв.м инв.№ Б000003289 Алтайский край, Новичихинский район с. Мельниково ул.Молодежная 13
17. Здание гаража (временное сооружение) площадь 246,96 м (Змеиногорский РЭС Гараж грузовых автомобилей) инв №Б103000730-00 Алтайский край, г. Змеиногорск ул. Энергетиков 16
28. Здание гаража (временное сооружение) площадь 69,71 м Змеиногорский РЭС Гараж инв №Б103000733-00 Алтайский край, г. Змеиногорск ул. Энергетиков 16  
29. Здание ЗРУ (ГПП-16 110/35/10 кВ "Змеиногорская") (ЗРУ) S-261,1 м2 инв. № Б000003217 Алтайский край, г. Змеиногорск ул. Энергетиков 16/2
20. Здание трансформаторной мастерской ГПП-16  S-213,3 м2 инв.№ Б000003505 Алтайский край г. Змеиногорск ул. Энергетиков 16/4
21. Здание деревообрабатывающего цеха.Площадь:S- 501,7 м2 (Деревообрабатывающий цех г.Змеиногорск ул.Энергетиков 16/10) инв.№  Б000047482 Алтайский край г. Змеиногорск ул. Энергетиков 16/10
22. Монтерский пункт Третьяковского УЭС  (Змеиногорский РЭС Третьяковский УЭС монтерский пункт ) S-52,7 м2 инв.№  Б000003551 Алтайский край, с. Третьяково, ул. Вторая Нагорная 14-1
23. Здание монтерского пункта с. Таловка  (Змеиногорский РЭС Таловский УЭС Монтерский пункт) S-154,8 м2инв. № Б000003280 Алтайский край, с. Таловка, ул. Октябрьская 1
24. Гараж Третьяковского УЭС Змеиногорский РЭС здание гаража S-141,6 м2 инв. № Б000003019 Алтайский край, с. Третьяково, ул. Вторая Нагорная 4
25. Гараж с. Шипуниха  (Змеиногорский РЭС Шипунихинский УЭС Монтерский пункт) S-76 м2 инв. № Б000003015 Алтайский край, с. Шипуниха, ул. Молодежная 56
26. Гараж с.Кулунда (база ПО) S– 881,9 м.кв. инв. № Б103000749-00 Алтайский край, 
с. Кулунда, ул. Советская 83
27.  Здание (мастерская по ремонту трансформаторов)  с.Кулунда(база ПО)  S– 840,7м.кв. 
инв. № 000003545 Алтайский край, с. Кулунда, ул. Советская 83
28.  Гараж с.Кулунда (база ПО) S– 1.743,9 м.кв.  инв.№ Б103000748-00 Алтайский край, с. Кулунда, ул. Советская 83
29. Здание производственно-служебное (Половинкинский УЭС Советский РЭС), S-193,6  кв.м, инв.№Б000047530, Алтайский край, Советский район, с.Половинка, ул.Луговая, 10.
30. Здание гараж  S-237,1 с.Ребриха , пер.Пожарный 35, инв. № Б000047451.
31. Здание гаража (Топчихинский РЭС Калманский УЭС), литер М, S-108,9  с Н-Романово Калманский р-н, Новая улица  инв № №Б000047476.
32. Здание гаража (Топчихинский РЭС Калманский УЭС), литер Д,S-428,1 инвентарный №Б000047473 Адрес объекта: Калманский район, с. Калманка, Коммунистическая,73.
33. Здание гаража (Топчихинский РЭС Калманский УЭС), литер Е,S-258,7 инвентарный №Б000047474 Адрес объекта:  Калманский район c Калманка, Коммунистическая,73
34. Здание гаража (Топчихинский РЭС Калманский УЭС), литер З,S-248,00 инвентарный №Б000047475 Адрес объекта: Калманский район c Калманка, Коммунистическая,73
35. Здание ПС №88 110/35/10 кВ Приобская ОПУ S-71,7 м2 (Топчихинский РЭС Калманский УЭС) инвентарный № Б000047563
36. Здание ЗРУ S-132,57 м2 ,(Топчихинский РЭС Раздольевский УЭС), литерА с.Раздолье Топчихинский р-н № Б000047487 Адрес объекта: Топчихинский район, с.Раздолье, ул.Центральная 21.
37. Здание  (Топчихинский РЭС Парфёновский УЭС) S-197,8 м2, литер А с. Парфёново Топчихинский р-н № Б000047405 Адрес объекта: Топчихинский район, с.Парфёново, пер.Ключевской 1б.
38. Здание ( Топчихинский РЭС Победимский УЭС) S-208 м2, литер А  № Б000047644
Адрес объекта: Топчихинский район, с.Победим, ул.Молодёжная 1а.
39. Здание материального склада литер 3, S-992,4 м2 № Б000047504
Адрес объекта: Алтайский край, г.Барнаул, пр-д Южный 37.
40. Здание ( маслохозяйство Родинского РЭС) Б000003254  с.Родино S– 35,6 м.кв, Алтайский край, с.Родино, Калинина 83б
41. Здание  (Гараж Родинского РЭС) Б000003120 с.Родино S– 283 м.кв, Алтайский край, с.Родино, Калинина 83в
42. Здание (Сварочный цех Родинского РЭС) Б000003446 с.Родино S– 45,6 м.кв, Алтайский край, с.Родино, Калинина 83а
43. Пристройка к   Управлению,  литер А-1, 66.4 кв.м Б000003610 Алтайский край, г.Барнаул, Кулагина, 22</t>
  </si>
  <si>
    <t>2017-2022</t>
  </si>
  <si>
    <t>85в_АЭ</t>
  </si>
  <si>
    <t>Устройство пожарной сигнализации в зданиях  (ПО БЭС; ПО ВЭС; ПО КЭС; ПО СЭС; ПО СВЭС; ПО ЦЭС; ПО ЮЭС)</t>
  </si>
  <si>
    <t>89б_АЭ</t>
  </si>
  <si>
    <t>Реконструкция зданий и сооружений (ОРУ-35 кВ, оборудование 35-10 кВ ПС 35/10 "Симоновская" Угловский район, с.Симоново, пер. Садовый; Устройство резервуара для сбора масла в аварийных случаяхУгловский район, с.Симоново, пер. Садовый; Оборудование КРУН-10 кВ ПС 35/10 "ТопольнаяУгловский район, с.Топольное, ул.Степная, 39 а; Устройство резервуара для сбора масла в аварийных случаяхУгловский район, с.Топольное, ул.Степная, 39 а; Здание служебно-производственное Площадь: общая 381,9 кв.м,с. Хабары, ул. Шукшина д.9;  Административное здание  литер А, Площадь: общая 394 кв., Пригородный РЭС (реконструкция водопровода); Здание гаража, общей площадью 393,8 кв.м.,  г.Змеиногорск, ул.Чернышевского,1;  Здание монтерского пункта. Краснощековский р-н, с. Куйбышево, пер. Строительный, 13;   Оборудование ПС-16 "Катуньская" маслосборником закрытого типа ;Оборудование ПС-7 110/10 кВ "Романовская" маслосборником закрытого типа ;  Оборудование ПС-32 110/10 кВ "Сидоровская" маслосборником закрытого типа; Оборудование ПС-46 110/10 кВ "Пригородная" маслосборником закрытого типа)</t>
  </si>
  <si>
    <t>2011-2018</t>
  </si>
  <si>
    <t>89в_АЭ</t>
  </si>
  <si>
    <t xml:space="preserve"> Реконструкция зданий и сооружений (Административное здание, литер А, А1,Б общая площадь 3223,9 м2 Инв.№ Б000002953 г. Барнаул, ул. Кулагина, 16)</t>
  </si>
  <si>
    <t>2012-2017</t>
  </si>
  <si>
    <t>125б_АЭ</t>
  </si>
  <si>
    <t>Создание структурированной кабельной сети в ПО и РЭС (ПО СВЭС)</t>
  </si>
  <si>
    <t>2012-2022</t>
  </si>
  <si>
    <t>81_АЭ</t>
  </si>
  <si>
    <t xml:space="preserve">Модернизация  систем учета розничного рынка электроэнергии  (0,4 кВ и ниже) </t>
  </si>
  <si>
    <t>л</t>
  </si>
  <si>
    <t>ФБУ "Омский ЦСМ"</t>
  </si>
  <si>
    <t>17.1-02/4.1-0001</t>
  </si>
  <si>
    <t>У0125/З</t>
  </si>
  <si>
    <t>Услуги телефонной связи ГТС</t>
  </si>
  <si>
    <t>61.20</t>
  </si>
  <si>
    <t>61.20.11</t>
  </si>
  <si>
    <t>себестоимость</t>
  </si>
  <si>
    <t>Не электронная</t>
  </si>
  <si>
    <t>Ростелеком (ПАО)</t>
  </si>
  <si>
    <t>7707049388</t>
  </si>
  <si>
    <t>В соответствии с ТЗ</t>
  </si>
  <si>
    <t>2018</t>
  </si>
  <si>
    <t>17.1-02/4.1-0002</t>
  </si>
  <si>
    <t>У0004/Т</t>
  </si>
  <si>
    <t>Услуги предоставления в аренду каналов связи</t>
  </si>
  <si>
    <t>17.1-02/4.1-0003</t>
  </si>
  <si>
    <t>У0068</t>
  </si>
  <si>
    <t>Услуги доступа в Интернет</t>
  </si>
  <si>
    <t>17.1-02/4.1-0005</t>
  </si>
  <si>
    <t>У0081</t>
  </si>
  <si>
    <t>Услуги по заправке и восстановлению картриджей</t>
  </si>
  <si>
    <t>95.11.10</t>
  </si>
  <si>
    <t>etp.rosseti.ru</t>
  </si>
  <si>
    <t>17.1-02/4.1-0006</t>
  </si>
  <si>
    <t>Услуги по обслуживанию и ремонту  средств вычислительной техники</t>
  </si>
  <si>
    <t>17.1-02/4.1-0009</t>
  </si>
  <si>
    <t>Оказание услуг по организации и предоставлению в пользование каналов виртуальной части сети</t>
  </si>
  <si>
    <t>17.1-03/4.1-0001</t>
  </si>
  <si>
    <t>У0124</t>
  </si>
  <si>
    <t>Услуги спутниковой связи Иридиум</t>
  </si>
  <si>
    <t>17.1-03/4.1-0002</t>
  </si>
  <si>
    <t>Услуги предоставления в аренду цифровых каналов связи</t>
  </si>
  <si>
    <t>17.1-03/4.1-0003</t>
  </si>
  <si>
    <t>У0077</t>
  </si>
  <si>
    <t>17.1-03/4.1-0004</t>
  </si>
  <si>
    <t>Услуги по обслуживанию и ремонту вычислительной и оргтехники</t>
  </si>
  <si>
    <t>17.1-06/4.1-0001</t>
  </si>
  <si>
    <t>Оказание услуг местной, внутризоновой телефонной связи</t>
  </si>
  <si>
    <t>Ростелеком Кемеровский филиал</t>
  </si>
  <si>
    <t>17.1-06/4.1-0002</t>
  </si>
  <si>
    <t>Услуги телефонной связи по Кемеровской области</t>
  </si>
  <si>
    <t>Кузбассэнергосвязь (ЗАО)</t>
  </si>
  <si>
    <t>17.1-06/4.1-0003</t>
  </si>
  <si>
    <t>У0120</t>
  </si>
  <si>
    <t>Предоставление услуг радиосвязи</t>
  </si>
  <si>
    <t>17.1-06/4.1-0005</t>
  </si>
  <si>
    <t>Услуги подвижной спутниковой связи Iridium</t>
  </si>
  <si>
    <t>17.1-06/4.1-0006</t>
  </si>
  <si>
    <t>Услуги предоставления в пользование цифровых каналов связи</t>
  </si>
  <si>
    <t>17.1-06/4.1-0007</t>
  </si>
  <si>
    <t>17.1-06/4.1-0012</t>
  </si>
  <si>
    <t>Услуги восстановления и заправки картриджей</t>
  </si>
  <si>
    <t>17.1-07/4.1-0001</t>
  </si>
  <si>
    <t>17.1-07/4.1-0004</t>
  </si>
  <si>
    <t>Предоставление в пользование цифровых каналов связи</t>
  </si>
  <si>
    <t>17.1-09/4.1-0002</t>
  </si>
  <si>
    <t>Услуги по подключению к спутниковой системе Иридиум</t>
  </si>
  <si>
    <t>17.1-09/4.1-0003</t>
  </si>
  <si>
    <t>Услуги по предоставлению в пользование оптического волокна</t>
  </si>
  <si>
    <t>17.1-09/4.1-0005</t>
  </si>
  <si>
    <t>ПАО "МРСК Сибири"</t>
  </si>
  <si>
    <t>У0072</t>
  </si>
  <si>
    <t xml:space="preserve">Услуги подвижной радиотелефонной связи </t>
  </si>
  <si>
    <t>Мобильные ТелеСистемы (ОАО)</t>
  </si>
  <si>
    <t>У0073</t>
  </si>
  <si>
    <t>Услуги сотовой радиотелефонной технологической связи</t>
  </si>
  <si>
    <t>Вымпелком (ПАО)</t>
  </si>
  <si>
    <t>Т2 МОБАЙЛ (ООО)</t>
  </si>
  <si>
    <t>У0108/Т</t>
  </si>
  <si>
    <t>Услуги по технической поддержке и сопровождению программного обеспечения АСУРЭО</t>
  </si>
  <si>
    <t>62</t>
  </si>
  <si>
    <t>62.02.2</t>
  </si>
  <si>
    <t>СМС-ИТ (ООО)</t>
  </si>
  <si>
    <t>У0091</t>
  </si>
  <si>
    <t>Услуги доступа к СПАРК</t>
  </si>
  <si>
    <t>62.02.3</t>
  </si>
  <si>
    <t>Интерфакс-Сибирь (ЗАО)</t>
  </si>
  <si>
    <t>Услуги технической поддержки ПО Альбатрос</t>
  </si>
  <si>
    <t>ЭДА (ООО)</t>
  </si>
  <si>
    <t>У0079</t>
  </si>
  <si>
    <t>Оказание информационных услуг с использованием 
экземпляров информационно-справочных систем
 Техэксперт</t>
  </si>
  <si>
    <t>У0042</t>
  </si>
  <si>
    <t>Оказание информационных услуг с использованием экземпляров справочно-правовых систем КонсультантПлюс</t>
  </si>
  <si>
    <t>У0090</t>
  </si>
  <si>
    <t>Работы по изменению функционала, внесению и актуализации данных в ИС Геомодуль МРСК Сибири</t>
  </si>
  <si>
    <t>62.01.1</t>
  </si>
  <si>
    <t>Работы по изменению функционала, внесению и актуализации данных в  ИС Геомодуль МРСК Сибири</t>
  </si>
  <si>
    <t>У0106</t>
  </si>
  <si>
    <t>Услуги по сопровождению и технической поддержке конфигураций информационных решений по управлению техническим обслуживанием и ремонтом оборудования на базе SAP ERP, BI</t>
  </si>
  <si>
    <t>У0278</t>
  </si>
  <si>
    <t>Услуги по сопровождению и технической поддержке конфигураций информационных решений</t>
  </si>
  <si>
    <t>У0049/Т</t>
  </si>
  <si>
    <t>Услуги по оптимизации работы IP АТС</t>
  </si>
  <si>
    <t>Услуги предоставления в аренду цифровых каналов для резервирования КМСС</t>
  </si>
  <si>
    <t>Услуги предоставления в аренду цифровых каналов связи для мультисервисной сети</t>
  </si>
  <si>
    <t>Услуги подвижной радиотелефонной связи</t>
  </si>
  <si>
    <t xml:space="preserve">Услуги подвижной технологической радиотелефонной связи </t>
  </si>
  <si>
    <t>У0277</t>
  </si>
  <si>
    <t>Услуги по предоставлению номера 8-800-1000380 для организации Call-центра</t>
  </si>
  <si>
    <t>Услуги по сопровождению ПО ВЕРЭКС</t>
  </si>
  <si>
    <t>Услуги сопровождения АСУД</t>
  </si>
  <si>
    <t>Услуги размещения,предост.доступа и поддержки центр.информ.систем ПАО Россети и ДЗО</t>
  </si>
  <si>
    <t>Работы по интеграции АСКУЭ и корпоративных информационных систем</t>
  </si>
  <si>
    <t>Работы по интеграции Call-центра с корпоративными информационными системами и AD</t>
  </si>
  <si>
    <t>У0048/Т</t>
  </si>
  <si>
    <t>Приобретение экземпляров ПО ИСС Техэксперт</t>
  </si>
  <si>
    <t>62.01.2</t>
  </si>
  <si>
    <t>\</t>
  </si>
  <si>
    <t>642</t>
  </si>
  <si>
    <t>Единица</t>
  </si>
  <si>
    <t>Приобретение неисключительных прав пользования ПО Консультант+ (МСВУД)</t>
  </si>
  <si>
    <t>Приобретение неисключительных прав пользования антивирусного ПО</t>
  </si>
  <si>
    <t>Приобретение неисключительных прав пользования ПО Brocade Network Advisor</t>
  </si>
  <si>
    <t>Приобретение неисключительных прав пользования на программное обеспечение ПК ГрандСмета</t>
  </si>
  <si>
    <t>Приобретение неисключительных прав пользования на программное обеспечение для ВидеоКонференцСвязи</t>
  </si>
  <si>
    <t>17.1-07/4.1-0001У</t>
  </si>
  <si>
    <t>17.1-07/4.1-0002У</t>
  </si>
  <si>
    <t>У0003/Т</t>
  </si>
  <si>
    <t>Предоставление места в кабельной канализации связи</t>
  </si>
  <si>
    <t>-</t>
  </si>
  <si>
    <t>Услуги</t>
  </si>
  <si>
    <t>1</t>
  </si>
  <si>
    <t>Заключение кредитного соглашения об открытии возобновляемой кредитной линии лимитом 1 000 000 000 (один миллиард) рублей</t>
  </si>
  <si>
    <t>64.19</t>
  </si>
  <si>
    <t>64.19.2</t>
  </si>
  <si>
    <t>Мониторинг финансового рынка в части ставок привлечения кредитных средств, а также информация о проведенных закупочных процедурах предприятиями отрасли электроэнергетики: www.zakupki.gov.ru, www.etp.rosseti.ru и т.д.</t>
  </si>
  <si>
    <t>В соответсвии с Техническим заданием</t>
  </si>
  <si>
    <t>рубль</t>
  </si>
  <si>
    <t>Заключение договора кредитования банковского счета ПАО «МРСК Сибири» в форме овердрафт лимитом 1 000 000 000 (один миллиард) рублей</t>
  </si>
  <si>
    <t>У0084</t>
  </si>
  <si>
    <t xml:space="preserve"> организация и проведение Межрегиональных соревнований профессионального мастерства персонала</t>
  </si>
  <si>
    <t>Прибыль</t>
  </si>
  <si>
    <t>П.5.11.4.5 Положения о закупки товаров, работ, услуг для нужд ОАО «МРСК Сибири», утвержденного Советом директоров ОАО «МРСК Сибири» 21.06.2013г. (Протокол от 24.06.2013 №123/13)</t>
  </si>
  <si>
    <t>У0158</t>
  </si>
  <si>
    <t>проведение периодических медосмотров</t>
  </si>
  <si>
    <t>Услуги по оказанию периодических профилактических  медицинских осмотров</t>
  </si>
  <si>
    <t>69.20.2</t>
  </si>
  <si>
    <t>69.20.23</t>
  </si>
  <si>
    <t>В соответствии с техническим заданием</t>
  </si>
  <si>
    <t>У0117</t>
  </si>
  <si>
    <t>Услуги по трансформации отчетности в формат МСФО</t>
  </si>
  <si>
    <t>У042</t>
  </si>
  <si>
    <t>Инспекционная проверка ИСМ (СМК, СЭнМ)</t>
  </si>
  <si>
    <t>01.09.2017</t>
  </si>
  <si>
    <t>30.09.2017</t>
  </si>
  <si>
    <t>5.11.1.3</t>
  </si>
  <si>
    <t>по результатам ТЗП 2016 г</t>
  </si>
  <si>
    <t>01.10.2017</t>
  </si>
  <si>
    <t>30.11.2017</t>
  </si>
  <si>
    <t>У0118</t>
  </si>
  <si>
    <t>Комплексное обслуживание помещений и территории филиала</t>
  </si>
  <si>
    <t>Услуги по уборке помещений</t>
  </si>
  <si>
    <t>В соответствии с условиями Технического задания</t>
  </si>
  <si>
    <t>м2</t>
  </si>
  <si>
    <t>У0177</t>
  </si>
  <si>
    <t>62.1</t>
  </si>
  <si>
    <t>Услуги пассажирских перевозок авиа и железнодорожныи транспортом</t>
  </si>
  <si>
    <t xml:space="preserve"> Услуги по корпоративному обслуживанию в сфере пассажирских авиаперевозок (российских и международных авиакомпаний), железнодорожных перевозок.</t>
  </si>
  <si>
    <t>МТРиО</t>
  </si>
  <si>
    <t>Поставка автошин к грузовым автомобилям, сельскохозяйственной и специальной технике</t>
  </si>
  <si>
    <t>22.1</t>
  </si>
  <si>
    <t>справочник цен</t>
  </si>
  <si>
    <t>штука</t>
  </si>
  <si>
    <t>Поставка бензоинструмента</t>
  </si>
  <si>
    <t>25.73</t>
  </si>
  <si>
    <t>упаковка</t>
  </si>
  <si>
    <t>Поставка средств защиты электротехнических</t>
  </si>
  <si>
    <t>32.99</t>
  </si>
  <si>
    <t>Поставка средств защиты, приспособлений и инструм.для работы на высоте</t>
  </si>
  <si>
    <t>Поставка ГСМ (бензин, дизтопливо)</t>
  </si>
  <si>
    <t>19.20</t>
  </si>
  <si>
    <t>литр</t>
  </si>
  <si>
    <t>Поставка комплектующих и запасных частей для средств связи</t>
  </si>
  <si>
    <t>26.30.1</t>
  </si>
  <si>
    <t>26.30.11.15</t>
  </si>
  <si>
    <t>B2B-Energo</t>
  </si>
  <si>
    <t>100_ГАЭС</t>
  </si>
  <si>
    <t>Реализация мероприятий по технологическому присоединению льготной категории заявителей до 15 кВт</t>
  </si>
  <si>
    <t>Не требуется</t>
  </si>
  <si>
    <t>июль-декабрь 2017</t>
  </si>
  <si>
    <t>Да</t>
  </si>
  <si>
    <t>Поставка арматуры к самонесущему изолированному проводу (СИП) на напряжение до 1000 В</t>
  </si>
  <si>
    <t>27.33</t>
  </si>
  <si>
    <t>27.33.13</t>
  </si>
  <si>
    <t>101_ГАЭС, 10_ГАЭС, 11_ГАЭС, 13_ГАЭС, 15_ГАЭС, 42_ГАЭС</t>
  </si>
  <si>
    <t xml:space="preserve">Реконструкция ВЛ-10/0,4кВ от ПС №14 "Майминская" Майминского района; Реконструкция ВЛ 10кВ Л12-3 "Озеро-Куреево" Турачакского района РА; Реконструкция ВЛ-10 кВ Л 15-3 в с. Эликмонар Чемальского района РА; Реконструкция ВЛ-10-0,4кВ от ПС "Сигнал"; Реконструкция ВЛ-10-0,4 кВ л.20-11в с. Манжерок Майминского района  РА; Модернизация  систем учета розничного рынка электроэнергии (0,4 кВ) </t>
  </si>
  <si>
    <t>09.2014; 08.2012; Не требуется</t>
  </si>
  <si>
    <t>октябрь 2017</t>
  </si>
  <si>
    <t>Поставка арматуры линейной</t>
  </si>
  <si>
    <t>25.94</t>
  </si>
  <si>
    <t>27.33.13.130</t>
  </si>
  <si>
    <t xml:space="preserve">101_ГАЭС, 10_ГАЭС, 11_ГАЭС, 13_ГАЭС, 15_ГАЭС, </t>
  </si>
  <si>
    <t>Реконструкция ВЛ-10/0,4кВ от ПС №14 "Майминская" Майминского района; Реконструкция ВЛ 10кВ Л12-3 "Озеро-Куреево" Турачакского района РА; Реконструкция ВЛ-10 кВ Л 15-3 в с. Эликмонар Чемальского района РА; Реконструкция ВЛ-10-0,4кВ от ПС "Сигнал"; Реконструкция ВЛ-10-0,4 кВ л.20-11в с. Манжерок Майминского района  РА;</t>
  </si>
  <si>
    <t>Поставка вакуумных выключателей 6-35 кВ (инновационное оборудование)</t>
  </si>
  <si>
    <t>27.12</t>
  </si>
  <si>
    <t>27.12.10.110</t>
  </si>
  <si>
    <t>11_ГАЭС</t>
  </si>
  <si>
    <t xml:space="preserve">Реконструкция ВЛ-10 кВ Л 15-3 в с. Эликмонар Чемальского района РА </t>
  </si>
  <si>
    <t>Поставка изоляторов линейных фарфоровых</t>
  </si>
  <si>
    <t>23.4</t>
  </si>
  <si>
    <t>23.43.10.110</t>
  </si>
  <si>
    <t>Поставка металлооснастки ЛЭП</t>
  </si>
  <si>
    <t>27.32</t>
  </si>
  <si>
    <t>Поставка подвесных стеклянных изоляторов на напряжение от 10 кВ до 500 кВ</t>
  </si>
  <si>
    <t>23.19.7</t>
  </si>
  <si>
    <t>23.19.25.000</t>
  </si>
  <si>
    <t>Поставка самонесущего изолированного провода (СИП) на напряжение до 35 кВ</t>
  </si>
  <si>
    <t>27.23</t>
  </si>
  <si>
    <t>Поставка стоек СВ</t>
  </si>
  <si>
    <t>23.61</t>
  </si>
  <si>
    <t>101_ГАЭС, 10_ГАЭС, 11_ГАЭС, 13_ГАЭС, 15_ГАЭС</t>
  </si>
  <si>
    <t>Поставка черного металлопроката</t>
  </si>
  <si>
    <t>24.10.9</t>
  </si>
  <si>
    <t>24.10.8</t>
  </si>
  <si>
    <t>10_ГАЭС, 11_ГАЭС, 13_ГАЭС, 45_ГАЭС</t>
  </si>
  <si>
    <t>Реконструкция ВЛ 10кВ Л12-3 "Озеро-Куреево" Турачакского района РА; Реконструкция ВЛ-10 кВ Л 15-3 в с. Эликмонар Чемальского района РА;  Реконструкция ВЛ-10-0,4кВ от ПС "Сигнал"; Монтаж ограждения в ЦУС филиала ГАЭС РА</t>
  </si>
  <si>
    <t>08.2012; Не требуется</t>
  </si>
  <si>
    <t>Поставка щитов (шкафов) учёта</t>
  </si>
  <si>
    <t>26.51</t>
  </si>
  <si>
    <t>26.51.84</t>
  </si>
  <si>
    <t>42_ГАЭС</t>
  </si>
  <si>
    <t xml:space="preserve">Модернизация  систем учета розничного рынка электроэнергии (0,4 кВ) </t>
  </si>
  <si>
    <t>Поставка электротехнических вспомогательных материалов</t>
  </si>
  <si>
    <t>Поставка бензиновых, дизельных генераторов</t>
  </si>
  <si>
    <t>27.11</t>
  </si>
  <si>
    <t>56_ГАЭС (в)</t>
  </si>
  <si>
    <t>Генераторы, электрические двигатели и станции, прочее оборудование хозяйственных нужд  (ГАЭС)</t>
  </si>
  <si>
    <t>Поставка инструмента (ручной, наборы, отвертки и т.д.) Наборы Жулева</t>
  </si>
  <si>
    <t>Поставка инструмента (ручной, наборы, отвертки и т.д.) (Набор Жулева А.Н. комплектация № 2)</t>
  </si>
  <si>
    <t>Поставка электротехнического вспомогательного оборудования. (ЛИСУ)</t>
  </si>
  <si>
    <t>Поставка гидравлического оборудования и инструмента (гидромолот)</t>
  </si>
  <si>
    <t>30.99</t>
  </si>
  <si>
    <t>30.99.10</t>
  </si>
  <si>
    <t>Поставка прицепной техники до 3 тн. (трейлер)</t>
  </si>
  <si>
    <t>Поставка приборов учета электроэнергии</t>
  </si>
  <si>
    <t>26.5</t>
  </si>
  <si>
    <t>26.51.4</t>
  </si>
  <si>
    <t>Поставка гидравлического оборудования и инструмента (мульчер)</t>
  </si>
  <si>
    <t>Поставка гидравлического оборудования и инструмента (Мульчер THFP/F 160)</t>
  </si>
  <si>
    <t>Электролаборатории и прочая спецтехника (ГАЭС</t>
  </si>
  <si>
    <t>Поставка установок для регенерации трансформаторного масла</t>
  </si>
  <si>
    <t>28.99</t>
  </si>
  <si>
    <t>Поставка экскаваторов</t>
  </si>
  <si>
    <t>28.92.26</t>
  </si>
  <si>
    <t>28.92.26.110</t>
  </si>
  <si>
    <t>17.1-03/2.2-0001</t>
  </si>
  <si>
    <t>19.20.21</t>
  </si>
  <si>
    <t>М</t>
  </si>
  <si>
    <t>амортизация</t>
  </si>
  <si>
    <t xml:space="preserve"> </t>
  </si>
  <si>
    <t>Л</t>
  </si>
  <si>
    <t>28_БЭ</t>
  </si>
  <si>
    <t xml:space="preserve">Оснащение объектов инженерно - техническими средствами охраны (монтаж систем безопасности в РЭС, ПО в зоне ведения филиала) </t>
  </si>
  <si>
    <t>не требуется</t>
  </si>
  <si>
    <t>10(1)_БЭ</t>
  </si>
  <si>
    <t>Оснащение оперативной блокировкой ПС 110-35 кВ</t>
  </si>
  <si>
    <t>2_БЭ</t>
  </si>
  <si>
    <t>Реконструкция ВЛ-110 кВ ГО ГРЭС - Гус.Озеро (замена опор, замена провода)</t>
  </si>
  <si>
    <t>17.1-03/2.2-0002</t>
  </si>
  <si>
    <t>Поставка запасных частей к разъединителям</t>
  </si>
  <si>
    <t>27.12.40</t>
  </si>
  <si>
    <t>ШТ</t>
  </si>
  <si>
    <t>17.1-03/2.2-0003</t>
  </si>
  <si>
    <t>Поставка изделий железобетонных (прочие)</t>
  </si>
  <si>
    <t>23.61.12</t>
  </si>
  <si>
    <t>17.1-03/2.2-0004</t>
  </si>
  <si>
    <t>Поставка контрольного кабеля</t>
  </si>
  <si>
    <t>27.32..13.143</t>
  </si>
  <si>
    <t>006</t>
  </si>
  <si>
    <t>17.1-03/2.2-0005</t>
  </si>
  <si>
    <t>25.94.12.190</t>
  </si>
  <si>
    <t>17.1-03/2.2-0006</t>
  </si>
  <si>
    <t>24.10</t>
  </si>
  <si>
    <t>24.10.61.110</t>
  </si>
  <si>
    <t>У.Е</t>
  </si>
  <si>
    <t>17.1-03/2.2-0007</t>
  </si>
  <si>
    <t>Поставка метизов</t>
  </si>
  <si>
    <t>25.94.11.110</t>
  </si>
  <si>
    <t>КГ</t>
  </si>
  <si>
    <t>17.1-03/2.2-0008</t>
  </si>
  <si>
    <t>Поставка опор деревянных пропитанных для ВЛ-0,4-20 кВ</t>
  </si>
  <si>
    <t>02.20</t>
  </si>
  <si>
    <t>02.20.12.190</t>
  </si>
  <si>
    <t>17.1-03/2.2-0009</t>
  </si>
  <si>
    <t>Поставка опор металлических</t>
  </si>
  <si>
    <t>25.11</t>
  </si>
  <si>
    <t xml:space="preserve">
25.11.22.110</t>
  </si>
  <si>
    <t>17.1-03/2.2-0010</t>
  </si>
  <si>
    <t>27.32.14.120</t>
  </si>
  <si>
    <t>25_БЭ</t>
  </si>
  <si>
    <t>17.1-03/2.2-0011</t>
  </si>
  <si>
    <t>Поставка электротехнического вспомогательного оборудования</t>
  </si>
  <si>
    <t>28.29</t>
  </si>
  <si>
    <t>28.29.70</t>
  </si>
  <si>
    <t>17.1-03/2.2-0012</t>
  </si>
  <si>
    <t>Поставка систем видеонаблюдения</t>
  </si>
  <si>
    <t>26.30</t>
  </si>
  <si>
    <t>26.30.60.000</t>
  </si>
  <si>
    <t>17.1-03/2.2-0013</t>
  </si>
  <si>
    <t>Измельчитель древесины прицепной</t>
  </si>
  <si>
    <t>30.99.10.000</t>
  </si>
  <si>
    <t>52_БЭ (в)</t>
  </si>
  <si>
    <t>Генераторы, электрические двигатели и станции, прочее оборудование хозяйтсвенных нужд  (БЭ)</t>
  </si>
  <si>
    <t>17.1-03/2.2-0014</t>
  </si>
  <si>
    <t>Комплекс измерительный РЕТОМ-61</t>
  </si>
  <si>
    <t>26.50</t>
  </si>
  <si>
    <t>26.51.43.110</t>
  </si>
  <si>
    <t>КМП</t>
  </si>
  <si>
    <t>52_БЭ (а)</t>
  </si>
  <si>
    <t>Диагностическое и измерительное оборудование, приборы РЗА (БЭ)</t>
  </si>
  <si>
    <t>17.1-03/2.2-0015</t>
  </si>
  <si>
    <t>Устройство испытательное РЕТОМ-21</t>
  </si>
  <si>
    <t>17.1-03/2.2-0016</t>
  </si>
  <si>
    <t>Стенд испытаний СМИ-2</t>
  </si>
  <si>
    <t>17.1-03/2.2-0017</t>
  </si>
  <si>
    <t>Прибор Коэффициент</t>
  </si>
  <si>
    <t>17.1-03/2.2-0018</t>
  </si>
  <si>
    <t>Машина стирально-отжимная WMC844 PG</t>
  </si>
  <si>
    <t>27.51</t>
  </si>
  <si>
    <t>27.51.110</t>
  </si>
  <si>
    <t>17.1-03/2.2-0019</t>
  </si>
  <si>
    <t>Прибор Энергомера СЕ-602</t>
  </si>
  <si>
    <t>17.1-03/2.2-0020</t>
  </si>
  <si>
    <t>Автомобиль ГАЗ-33081</t>
  </si>
  <si>
    <t>29.10.4</t>
  </si>
  <si>
    <t>29.10.41.110</t>
  </si>
  <si>
    <t>51_БЭ (в)</t>
  </si>
  <si>
    <t>Приобретение бригадных автомобилей (БЭ)</t>
  </si>
  <si>
    <t>17.1-03/2.2-0021</t>
  </si>
  <si>
    <t>Автомобиль УАЗ 390995</t>
  </si>
  <si>
    <t>29.10</t>
  </si>
  <si>
    <t>29.10.30</t>
  </si>
  <si>
    <t>17.1-03/4.2-0001</t>
  </si>
  <si>
    <t>26.30.30.000</t>
  </si>
  <si>
    <t>17.1-03/4.2-0002</t>
  </si>
  <si>
    <t>Поставка оборудования ОПС</t>
  </si>
  <si>
    <t>26.30.6</t>
  </si>
  <si>
    <t>26.30.50.111</t>
  </si>
  <si>
    <t>17.1-03/4.2-0003</t>
  </si>
  <si>
    <t>Поставка оборудования связи</t>
  </si>
  <si>
    <t>26.30.20</t>
  </si>
  <si>
    <t>Поставка средств вычислительной и оргтехники</t>
  </si>
  <si>
    <t>26.20</t>
  </si>
  <si>
    <t>Поставка расходных материалов для оргтехники</t>
  </si>
  <si>
    <t>17.1-03/4.2-0006</t>
  </si>
  <si>
    <t>32.99.5</t>
  </si>
  <si>
    <t>17.1-03/4.2-0007</t>
  </si>
  <si>
    <t>Поставка телекоммуникационного кабеля</t>
  </si>
  <si>
    <t>27.32.13.159</t>
  </si>
  <si>
    <t>Поставка комплектующих для СВТ и оргтехники для прайсовых заказов</t>
  </si>
  <si>
    <t>Поставка комплектующих и запасных частей к средствам связи для прайсовых заказов</t>
  </si>
  <si>
    <t>Комплекс записи переговоров Агат СПРУТ-7</t>
  </si>
  <si>
    <t>26.30.11</t>
  </si>
  <si>
    <t>52_БЭ (б)</t>
  </si>
  <si>
    <t>Оборудование связи, ИТ-оборудование  (БЭ)</t>
  </si>
  <si>
    <t>ИБП APC Symmetra LX 16kVA</t>
  </si>
  <si>
    <t>26.20.</t>
  </si>
  <si>
    <t>26.20.11</t>
  </si>
  <si>
    <t>Комплекс IP-телефонии ТК-3250 PBX</t>
  </si>
  <si>
    <t>26.30.22.000</t>
  </si>
  <si>
    <t>Док-станция автомобильная DriveDOCK 9575</t>
  </si>
  <si>
    <t>26.30.</t>
  </si>
  <si>
    <t>17.1-01/4.1-0001Ц</t>
  </si>
  <si>
    <t>17.1-01/4.1-0002Ц</t>
  </si>
  <si>
    <t>17.1-01/4.1-0003Ц</t>
  </si>
  <si>
    <t>17.1-01/4.1-0004Ц</t>
  </si>
  <si>
    <t>17.1-01/4.1-0006Ц</t>
  </si>
  <si>
    <t>17.1-01/4.1-0007Ц</t>
  </si>
  <si>
    <t>17.1-01/4.1-0010Ц</t>
  </si>
  <si>
    <t>17.1-01/4.1-0011Ц</t>
  </si>
  <si>
    <t>17.1-01/4.1-0012Ц</t>
  </si>
  <si>
    <t>17.1-01/4.1-0013Ц</t>
  </si>
  <si>
    <t>17.1-01/4.1-0014Ц</t>
  </si>
  <si>
    <t>17.1-01/4.1-0015Ц</t>
  </si>
  <si>
    <t>17.1-01/4.1-0016Ц</t>
  </si>
  <si>
    <t>17.1-01/4.1-0018Ц</t>
  </si>
  <si>
    <t>17.1-01/4.1-0019Ц</t>
  </si>
  <si>
    <t>17.1-01/4.1-0020Ц</t>
  </si>
  <si>
    <t>17.1-01/4.1-0021Ц</t>
  </si>
  <si>
    <t>17.1-01/4.1-0022Ц</t>
  </si>
  <si>
    <t>17.1-01/4.1-0023Ц</t>
  </si>
  <si>
    <t>17.1-01/4.1-0024Ц</t>
  </si>
  <si>
    <t>17.1-01/4.1-0025Ц</t>
  </si>
  <si>
    <t>17.1-01/4.1-0026Ц</t>
  </si>
  <si>
    <t>17.1-01/4.1-0027Ц</t>
  </si>
  <si>
    <t>17.1-01/4.2-0001Ц</t>
  </si>
  <si>
    <t>17.1-01/4.2-0002Ц</t>
  </si>
  <si>
    <t>17.1-01/4.2-0003Ц</t>
  </si>
  <si>
    <t>17.1-01/4.2-0004Ц</t>
  </si>
  <si>
    <t>Поставка подарков детских новогодних</t>
  </si>
  <si>
    <t>10.82</t>
  </si>
  <si>
    <t>10.82.2</t>
  </si>
  <si>
    <t>прочие собственные средства</t>
  </si>
  <si>
    <t>Поставка серверного оборудования</t>
  </si>
  <si>
    <t>26.20.14.000</t>
  </si>
  <si>
    <t>В ТЗ</t>
  </si>
  <si>
    <t>Поставка специальной обуви</t>
  </si>
  <si>
    <t>15.20</t>
  </si>
  <si>
    <t>15.20.3</t>
  </si>
  <si>
    <t>ПАР</t>
  </si>
  <si>
    <t>Поставка спецодежды для защиты от ОПЗ</t>
  </si>
  <si>
    <t>14.12</t>
  </si>
  <si>
    <t>КМП, ШТ</t>
  </si>
  <si>
    <t>26.11</t>
  </si>
  <si>
    <t>26.11.40.190</t>
  </si>
  <si>
    <t>26.30.11.150</t>
  </si>
  <si>
    <t>0083</t>
  </si>
  <si>
    <t>Поставка мебели</t>
  </si>
  <si>
    <t>31.01</t>
  </si>
  <si>
    <t>31.01.12.190</t>
  </si>
  <si>
    <t>Себестоимость/21134/Прочие сырье и материалы</t>
  </si>
  <si>
    <t>1.  ООО «ДЭФО-Красноярск» тел 8(3902)305-556 Abakan@defo.ru
2. ООО «Мебельный профиль» тел 8(3902) 306336 booker@furnitur.ru
3. ООО «Мастер» тел 8(3902) 306-101 info@master19.ru</t>
  </si>
  <si>
    <t>0062</t>
  </si>
  <si>
    <t>Поставка канцелярских товаров</t>
  </si>
  <si>
    <t>Себестоимость/21128/ Канцелярские материалы</t>
  </si>
  <si>
    <t>1.   ООО "Автограф" тел 8 (3902) 305-808 avtografabakan@mail.ru
2.  ООО "ТЕХНО-ЦЕНТР "ИСТОК-БАНКОСЕРВИС" тел 8 (391) 250-26-62 aksenova@istok.ru
3.  ООО "Ермак" тел 8 (39022) 395-27 sales@ermak-k.ru</t>
  </si>
  <si>
    <t>0020</t>
  </si>
  <si>
    <t>17.1-01/4.1-0005Ц</t>
  </si>
  <si>
    <t>2</t>
  </si>
  <si>
    <t>4</t>
  </si>
  <si>
    <t>17.1-02/1.1-001</t>
  </si>
  <si>
    <t>17.1-02/1.1-002</t>
  </si>
  <si>
    <t>17.1-02/1.1-003</t>
  </si>
  <si>
    <t>17.1-07/1.1-0001</t>
  </si>
  <si>
    <t>17.1-02/2.1-001</t>
  </si>
  <si>
    <t>17.1-02/2.1-002</t>
  </si>
  <si>
    <t>17.1-02/2.1-003</t>
  </si>
  <si>
    <t>17.1-02/2.1-004</t>
  </si>
  <si>
    <t>17.1-02/2.1-005</t>
  </si>
  <si>
    <t>17.1-02/2.1-006</t>
  </si>
  <si>
    <t>17.1-02/2.1-007</t>
  </si>
  <si>
    <t>17.1-02/2.1-008</t>
  </si>
  <si>
    <t>17.1-02/2.1-009</t>
  </si>
  <si>
    <t>17.1-02/2.1-010</t>
  </si>
  <si>
    <t>17.1-02/2.1-012</t>
  </si>
  <si>
    <t>17.1-02/2.1-013</t>
  </si>
  <si>
    <t>17.1-02/2.1-014</t>
  </si>
  <si>
    <t>17.1-02/2.1-015</t>
  </si>
  <si>
    <t>17.1-02/2.1-016</t>
  </si>
  <si>
    <t>17.1-02/2.1-017</t>
  </si>
  <si>
    <t>17.1-02/2.1-018</t>
  </si>
  <si>
    <t>17.1-02/2.1-019</t>
  </si>
  <si>
    <t>17.1-02/2.1-020</t>
  </si>
  <si>
    <t>17.1-02/2.1-021</t>
  </si>
  <si>
    <t>17.1-02/2.1-022</t>
  </si>
  <si>
    <t>17.1-02/2.1-023</t>
  </si>
  <si>
    <t>17.1-02/2.1-024</t>
  </si>
  <si>
    <t>17.1-02/2.1-025</t>
  </si>
  <si>
    <t>17.1-02/2.1-026</t>
  </si>
  <si>
    <t>17.1-02/2.1-027</t>
  </si>
  <si>
    <t>17.1-02/2.1-028</t>
  </si>
  <si>
    <t>17.1-02/2.1-029</t>
  </si>
  <si>
    <t>17.1-02/2.1-030</t>
  </si>
  <si>
    <t>17.1-02/2.1-031</t>
  </si>
  <si>
    <t>17.1-04/2.1-0001</t>
  </si>
  <si>
    <t>17.1-04/2.1-0002</t>
  </si>
  <si>
    <t>17.1-04/2.1-0003</t>
  </si>
  <si>
    <t>17.1-04/2.1-0004</t>
  </si>
  <si>
    <t>17.1-04/2.1-0005</t>
  </si>
  <si>
    <t>17.1-07/2.1-0001</t>
  </si>
  <si>
    <t>17.1-07/2.1-0002</t>
  </si>
  <si>
    <t>17.1-07/2.1-0003</t>
  </si>
  <si>
    <t>17.1-09/2.1-0001</t>
  </si>
  <si>
    <t>17.1-04/2.2-0001</t>
  </si>
  <si>
    <t>17.1-04/2.2-0002</t>
  </si>
  <si>
    <t>17.1-04/2.2-0003</t>
  </si>
  <si>
    <t>17.1-04/2.2-0004</t>
  </si>
  <si>
    <t>17.1-04/2.2-0005</t>
  </si>
  <si>
    <t>17.1-04/2.2-0006</t>
  </si>
  <si>
    <t>17.1-04/2.2-0007</t>
  </si>
  <si>
    <t>17.1-04/2.2-0008</t>
  </si>
  <si>
    <t>17.1-04/2.2-0009</t>
  </si>
  <si>
    <t>17.1-04/2.2-0010</t>
  </si>
  <si>
    <t>17.1-04/2.2-0011</t>
  </si>
  <si>
    <t>17.1-04/2.2-0012</t>
  </si>
  <si>
    <t>17.1-04/2.2-0013</t>
  </si>
  <si>
    <t>17.1-04/2.2-0014</t>
  </si>
  <si>
    <t>17.1-04/2.2-0015</t>
  </si>
  <si>
    <t>17.1-04/2.2-0016</t>
  </si>
  <si>
    <t>17.1-04/2.2-0017</t>
  </si>
  <si>
    <t>17.1-04/2.2-0018</t>
  </si>
  <si>
    <t>17.1-04/2.2-0019</t>
  </si>
  <si>
    <t>17.1-04/2.2-0020</t>
  </si>
  <si>
    <t>17.1-04/2.2-0021</t>
  </si>
  <si>
    <t>17.1-04/2.2-0022</t>
  </si>
  <si>
    <t>17.1-04/2.2-0023</t>
  </si>
  <si>
    <t>17.1-04/2.2-0024</t>
  </si>
  <si>
    <t>17.1-01/3-001</t>
  </si>
  <si>
    <t>17.1-08/4.2-003</t>
  </si>
  <si>
    <t>17.1-08/4.2-004</t>
  </si>
  <si>
    <t>17.1-01/6.1-0001</t>
  </si>
  <si>
    <t>17.1-01/7.2-0001</t>
  </si>
  <si>
    <t>17.1-01/7.1-0001</t>
  </si>
  <si>
    <t>17.1-01/7.1-0002</t>
  </si>
  <si>
    <t>17.1-01/7.1-0003</t>
  </si>
  <si>
    <t>17.1-01/7.1-0004</t>
  </si>
  <si>
    <t>17.1-01/7.1-0005</t>
  </si>
  <si>
    <t>17.1-01/7.1-0006</t>
  </si>
  <si>
    <t>17.1-01/7.1-0007</t>
  </si>
  <si>
    <t>17.1-01/7.1-0008</t>
  </si>
  <si>
    <t>17.1-01/7.1-0009</t>
  </si>
  <si>
    <t>17.1-01/7.1-0010</t>
  </si>
  <si>
    <t>17.1-01/7.1-0011</t>
  </si>
  <si>
    <t>17.1-01/7.1-0012</t>
  </si>
  <si>
    <t>17.1-01/7.1-0013</t>
  </si>
  <si>
    <t>17.1-01/7.1-0014</t>
  </si>
  <si>
    <t>17.1-01/7.1-0015</t>
  </si>
  <si>
    <t>17.1-01/7.1-0016</t>
  </si>
  <si>
    <t>17.1-01/7.1-0017</t>
  </si>
  <si>
    <t>17.1-01/7.1-0018</t>
  </si>
  <si>
    <t>17.1-01/7.1-0019</t>
  </si>
  <si>
    <t>17.1-01/7.1-0020</t>
  </si>
  <si>
    <t>17.1-01/7.1-0021</t>
  </si>
  <si>
    <t>17.1-01/7.2-0002</t>
  </si>
  <si>
    <t>17.1-02/7.1-0001</t>
  </si>
  <si>
    <t>17.1-02/7.1-0002</t>
  </si>
  <si>
    <t>17.1-02/7.1-0003</t>
  </si>
  <si>
    <t>17.1-02/7.1-0004</t>
  </si>
  <si>
    <t>17.1-02/7.1-0005</t>
  </si>
  <si>
    <t>17.1-03/7.1-0001</t>
  </si>
  <si>
    <t>17.1-03/7.1-0002</t>
  </si>
  <si>
    <t>17.1-03/7.1-0003</t>
  </si>
  <si>
    <t>17.1-03/7.1-0004</t>
  </si>
  <si>
    <t>17.1-03/7.1-0005</t>
  </si>
  <si>
    <t>17.1-03/7.1-0006</t>
  </si>
  <si>
    <t>17.1-03/7.1-0007</t>
  </si>
  <si>
    <t>17.1-03/7.1-0008</t>
  </si>
  <si>
    <t>17.1-04/7.2-001</t>
  </si>
  <si>
    <t>17.1-04/7.2-002</t>
  </si>
  <si>
    <t>17.1-04/7.2-003</t>
  </si>
  <si>
    <t>17.1-04/7.2-004</t>
  </si>
  <si>
    <t>17.1-04/7.2-005</t>
  </si>
  <si>
    <t>17.1-04/7.2-006</t>
  </si>
  <si>
    <t>17.1-04/7.2-007</t>
  </si>
  <si>
    <t>17.1-04/7.2-008</t>
  </si>
  <si>
    <t>17.1-05/7.1-001</t>
  </si>
  <si>
    <t>17.1-05/7.1-002</t>
  </si>
  <si>
    <t>17.1-05/7.1-003</t>
  </si>
  <si>
    <t>17.1-05/7.1-004</t>
  </si>
  <si>
    <t>17.1-05/7.1-005</t>
  </si>
  <si>
    <t>17.1-05/7.1-006</t>
  </si>
  <si>
    <t>17.1-05/7.1-007</t>
  </si>
  <si>
    <t>17.1-05/7.1-008</t>
  </si>
  <si>
    <t>17.1-05/7.1-009</t>
  </si>
  <si>
    <t>17.1-06/7.1-002</t>
  </si>
  <si>
    <t>17.1-06/7.1-003</t>
  </si>
  <si>
    <t>17.1-06/7.1-004</t>
  </si>
  <si>
    <t>17.1-06/7.1-006</t>
  </si>
  <si>
    <t>17.1-06/7.1-007</t>
  </si>
  <si>
    <t>17.1-06/7.1-008</t>
  </si>
  <si>
    <t>17.1-06/7.1-009</t>
  </si>
  <si>
    <t>17.1-06/7.1-010</t>
  </si>
  <si>
    <t>17.1-06/7.1-011</t>
  </si>
  <si>
    <t>17.1-06/7.1-012</t>
  </si>
  <si>
    <t>17.1-06/7.1-013</t>
  </si>
  <si>
    <t>17.1-06/7.1-014</t>
  </si>
  <si>
    <t>17.1-06/7.2-001</t>
  </si>
  <si>
    <t>17.1-07/7.1-001</t>
  </si>
  <si>
    <t>17.1-07/7.1-002</t>
  </si>
  <si>
    <t>17.1-07/7.1-003</t>
  </si>
  <si>
    <t>17.1-07/7.1-004</t>
  </si>
  <si>
    <t>17.1-07/7.1-005</t>
  </si>
  <si>
    <t>17.1-07/7.1-006</t>
  </si>
  <si>
    <t>17.1-07/7.1-007</t>
  </si>
  <si>
    <t>17.1-07/7.1-008</t>
  </si>
  <si>
    <t>17.1-07/7.1-009</t>
  </si>
  <si>
    <t>17.1-07/7.1-010</t>
  </si>
  <si>
    <t>17.1-08/7.1-001</t>
  </si>
  <si>
    <t>17.1-08/7.1-002</t>
  </si>
  <si>
    <t>17.1-08/7.1-003</t>
  </si>
  <si>
    <t>17.1-08/7.1-004</t>
  </si>
  <si>
    <t>17.1-08/7.1-005</t>
  </si>
  <si>
    <t>17.1-08/7.1-007</t>
  </si>
  <si>
    <t>17.1-08/7.1-008</t>
  </si>
  <si>
    <t>17.1-08/7.1-009</t>
  </si>
  <si>
    <t>17.1-08/7.1-010</t>
  </si>
  <si>
    <t>17.1-08/7.1-011</t>
  </si>
  <si>
    <t>17.1-08/7.1-012</t>
  </si>
  <si>
    <t>17.1-08/7.2-001</t>
  </si>
  <si>
    <t>17.1-08/7.2-002</t>
  </si>
  <si>
    <t>17.1-08/7.2-003</t>
  </si>
  <si>
    <t>17.1-09/7.1-001</t>
  </si>
  <si>
    <t>17.1-09/7.1-002</t>
  </si>
  <si>
    <t>17.1-09/7.1-003</t>
  </si>
  <si>
    <t>17.1-09/7.1-004</t>
  </si>
  <si>
    <t>17.1-09/7.2-001</t>
  </si>
  <si>
    <t>17.1-09/7.2-002</t>
  </si>
  <si>
    <t>17.1-08/7.2-004</t>
  </si>
  <si>
    <t>17.1-08/7.2-005</t>
  </si>
  <si>
    <t>17.1-07/7.2-001</t>
  </si>
  <si>
    <t>17.1-07/7.2-002</t>
  </si>
  <si>
    <t>17.1-06/7.2-002</t>
  </si>
  <si>
    <t>17.1-06/7.2-003</t>
  </si>
  <si>
    <t>17.1-05/7.2-001</t>
  </si>
  <si>
    <t>17.1-05/7.2-002</t>
  </si>
  <si>
    <t>17.1-04/7.2-009</t>
  </si>
  <si>
    <t>17.1-04/7.2-010</t>
  </si>
  <si>
    <t>17.1-04/7.1-0001</t>
  </si>
  <si>
    <t>17.1-04/7.1-0002</t>
  </si>
  <si>
    <t>17.1-03/7.2-0001</t>
  </si>
  <si>
    <t>17.1-03/7.2-0002</t>
  </si>
  <si>
    <t>17.1-02/7.2-0001</t>
  </si>
  <si>
    <t>17.1-02/7.2-0002</t>
  </si>
  <si>
    <t>Работы</t>
  </si>
  <si>
    <t>81.21</t>
  </si>
  <si>
    <t>74.90</t>
  </si>
  <si>
    <t>74.9</t>
  </si>
  <si>
    <t>74.90.20</t>
  </si>
  <si>
    <t>86.2</t>
  </si>
  <si>
    <t>53.20</t>
  </si>
  <si>
    <t>74.90.19</t>
  </si>
  <si>
    <t>93.19</t>
  </si>
  <si>
    <t>93.19.11</t>
  </si>
  <si>
    <t>17.12</t>
  </si>
  <si>
    <t>45.2</t>
  </si>
  <si>
    <t>23.61.12.162</t>
  </si>
  <si>
    <t>25.9</t>
  </si>
  <si>
    <t xml:space="preserve"> 27.12.2
</t>
  </si>
  <si>
    <t>1712</t>
  </si>
  <si>
    <t>71.20</t>
  </si>
  <si>
    <t>95.11</t>
  </si>
  <si>
    <t>р</t>
  </si>
  <si>
    <t>х</t>
  </si>
  <si>
    <t>п</t>
  </si>
  <si>
    <t>17.1-04/7.1-0003</t>
  </si>
  <si>
    <t>Блок ИТ и телекоммуникаций</t>
  </si>
  <si>
    <t>17.1-01/4.2-0005Ц</t>
  </si>
  <si>
    <t>17.1-01/4.2-0006Ц</t>
  </si>
  <si>
    <t>Алтайский край</t>
  </si>
  <si>
    <t>0027</t>
  </si>
  <si>
    <t>Поставка вводов 35-220 кВ</t>
  </si>
  <si>
    <t>0054</t>
  </si>
  <si>
    <t>0073</t>
  </si>
  <si>
    <t>23.19.25</t>
  </si>
  <si>
    <t>м</t>
  </si>
  <si>
    <t>0153</t>
  </si>
  <si>
    <t>Поставка устройств РЗА</t>
  </si>
  <si>
    <t>27.12.31</t>
  </si>
  <si>
    <t>0188</t>
  </si>
  <si>
    <t>Поставка волоконно-оптического кабеля</t>
  </si>
  <si>
    <t>27.32.13.191</t>
  </si>
  <si>
    <t>0195</t>
  </si>
  <si>
    <t>27.12.10.130</t>
  </si>
  <si>
    <t>Поставка приборов контроля и проверки оборудования (Комплект генератора ADG-200 и РИ-407)</t>
  </si>
  <si>
    <t>26.51.6</t>
  </si>
  <si>
    <t>Поставка оборудования лабораторного (Установка АСТ-2М лабораторная)</t>
  </si>
  <si>
    <t>26.51.5</t>
  </si>
  <si>
    <t>26.51.45</t>
  </si>
  <si>
    <t>Поставка приборов контроля и проверки оборудования (Комплекс универсальный РЕТОМ-21)</t>
  </si>
  <si>
    <t>Поставка автомобилей ГАЗ (Автомобиль ГАЗ-33081)</t>
  </si>
  <si>
    <t>29.10.5</t>
  </si>
  <si>
    <t>Поставка автогидроподъемников (высота 22-28 м.) (Автогидроподъемник ПСС-141.23Э)</t>
  </si>
  <si>
    <t>28.22.4</t>
  </si>
  <si>
    <t>28.22.14.120</t>
  </si>
  <si>
    <t>17.1-02/2.2-003</t>
  </si>
  <si>
    <t>17.1-02/2.2-004</t>
  </si>
  <si>
    <t>17.1-02/2.2-005</t>
  </si>
  <si>
    <t>17.1-02/2.2-011</t>
  </si>
  <si>
    <t>17.1-02/2.2-013</t>
  </si>
  <si>
    <t>17.1-02/2.2-014</t>
  </si>
  <si>
    <t>17.1-02/2.2-015</t>
  </si>
  <si>
    <t>17.1-02/2.2-016</t>
  </si>
  <si>
    <t>17.1-02/2.2-017</t>
  </si>
  <si>
    <t>17.1-02/2.2-018</t>
  </si>
  <si>
    <t>17.1-02/2.2-019</t>
  </si>
  <si>
    <t>17.23</t>
  </si>
  <si>
    <t>23.13.13.130</t>
  </si>
  <si>
    <t>17.1-02/7.2-0003</t>
  </si>
  <si>
    <t>У0045</t>
  </si>
  <si>
    <t>Услуги по поверке высоковольтных трансформаторов тока и напряжения</t>
  </si>
  <si>
    <t>Поверка высоковольтных трансформаторов тока и напряжения</t>
  </si>
  <si>
    <t>У0063</t>
  </si>
  <si>
    <t>Техническое обслуживание приборов учета (счетчики электроэнергии)</t>
  </si>
  <si>
    <t>7</t>
  </si>
  <si>
    <t>17.1-05/7.1-010</t>
  </si>
  <si>
    <t>17.1-05/7.1-011</t>
  </si>
  <si>
    <t>п.5.11.1.1.</t>
  </si>
  <si>
    <t>п.5.11.1.3</t>
  </si>
  <si>
    <t>26.20.16</t>
  </si>
  <si>
    <t>26.20.1</t>
  </si>
  <si>
    <t>ПАО Россети</t>
  </si>
  <si>
    <t>26.20.40.</t>
  </si>
  <si>
    <t>26.30.30</t>
  </si>
  <si>
    <t>26.30.22</t>
  </si>
  <si>
    <t>17.1-04/4.2-0001</t>
  </si>
  <si>
    <t>Поставка комплектующих и зап.частей для средств вычислит. и оргтехники</t>
  </si>
  <si>
    <t>Прочие собственные средства, Амортизация</t>
  </si>
  <si>
    <t>27.31</t>
  </si>
  <si>
    <t>Поставка комплектующих для СВТ и оргтехники (для прайсовых заказов)</t>
  </si>
  <si>
    <t>876</t>
  </si>
  <si>
    <t>Поставка комплектующих и запасных частей к средствам связи (для прайсовых заказов)</t>
  </si>
  <si>
    <t>17.1-02/4.2-0001</t>
  </si>
  <si>
    <t>17.1-02/4.2-0002</t>
  </si>
  <si>
    <t>17.1-02/4.2-0003</t>
  </si>
  <si>
    <t>17.1-02/4.2-0004</t>
  </si>
  <si>
    <t>17.1-02/4.2-0005</t>
  </si>
  <si>
    <t>26.30.2</t>
  </si>
  <si>
    <t>17.1-05/4.2-001</t>
  </si>
  <si>
    <t>17.1-05/4.2-002</t>
  </si>
  <si>
    <t>17.1-05/4.2-003</t>
  </si>
  <si>
    <t>17.1-05/4.2-004</t>
  </si>
  <si>
    <t>17.1-01/4.2-0001</t>
  </si>
  <si>
    <t>17.1-01/4.2-0002</t>
  </si>
  <si>
    <t>17.1-01/4.2-0007Ц</t>
  </si>
  <si>
    <t>17.1-01/4.2-0008Ц</t>
  </si>
  <si>
    <t>Поставка комплектующих и запасных частей для средств вычислительной и оргтехники</t>
  </si>
  <si>
    <t>26.3.</t>
  </si>
  <si>
    <t>Поставка сресдства связи</t>
  </si>
  <si>
    <t>Поставка средства связи</t>
  </si>
  <si>
    <t>Справочник цен</t>
  </si>
  <si>
    <t>796</t>
  </si>
  <si>
    <t>Штука</t>
  </si>
  <si>
    <t xml:space="preserve">           </t>
  </si>
  <si>
    <t>46.52</t>
  </si>
  <si>
    <t>Поставка аккумуляторных батарей для систем постоянного оперативного тока</t>
  </si>
  <si>
    <t>31.40</t>
  </si>
  <si>
    <t>17.1-09/4.2-004</t>
  </si>
  <si>
    <t>17.1-09/4.2-001</t>
  </si>
  <si>
    <t>17.1-09/4.2-002</t>
  </si>
  <si>
    <t>17.1-09/4.2-003</t>
  </si>
  <si>
    <t>17.1-09/4.2-005</t>
  </si>
  <si>
    <t xml:space="preserve">  У0072</t>
  </si>
  <si>
    <t>Поставка бензомоторов</t>
  </si>
  <si>
    <t>капитальные вложения</t>
  </si>
  <si>
    <t>согласно технического задания</t>
  </si>
  <si>
    <t>Мотор лодочный Yamaha 5 CMHS</t>
  </si>
  <si>
    <t>0065</t>
  </si>
  <si>
    <t xml:space="preserve">Поставка комплектующих и запасных частей для средств связи </t>
  </si>
  <si>
    <t>Аккумуляторы, устройства УЗИП,…</t>
  </si>
  <si>
    <t>0015</t>
  </si>
  <si>
    <t xml:space="preserve">Поставка бензиновых, дизельных генераторов </t>
  </si>
  <si>
    <t>27.11.32</t>
  </si>
  <si>
    <t>Генераторы дизельные АД</t>
  </si>
  <si>
    <t>17.1-07/2.2-0001</t>
  </si>
  <si>
    <t>17.1-07/2.2-0002</t>
  </si>
  <si>
    <t>17.1-07/2.2-0003</t>
  </si>
  <si>
    <t>0094</t>
  </si>
  <si>
    <t xml:space="preserve">Поставка оборудования связи </t>
  </si>
  <si>
    <t>26.30.3</t>
  </si>
  <si>
    <t>17.1-07/2.2-0004</t>
  </si>
  <si>
    <t>0260</t>
  </si>
  <si>
    <t xml:space="preserve">Поставка комплектующих и запасных частей к средствам связи для прайсовых заказов </t>
  </si>
  <si>
    <t>0259</t>
  </si>
  <si>
    <t xml:space="preserve">Поставка комплектующих для СВТ и оргтехники для прайсовых заказов </t>
  </si>
  <si>
    <t>28.23</t>
  </si>
  <si>
    <t>28.23.2</t>
  </si>
  <si>
    <t>17.1-07/4.2-001</t>
  </si>
  <si>
    <t>17.1-07/4.2-002</t>
  </si>
  <si>
    <t>17.1-07/4.2-003</t>
  </si>
  <si>
    <t>17.1-01/2.2-0001</t>
  </si>
  <si>
    <t>17.1-02/2.2-0001</t>
  </si>
  <si>
    <t>17.1-02/2.2-0002</t>
  </si>
  <si>
    <t>17.1-03/4.2-0004</t>
  </si>
  <si>
    <t>17.1-03/4.2-0005</t>
  </si>
  <si>
    <t>17.1-03/2.2-0022</t>
  </si>
  <si>
    <t>17.1-03/2.2-0023</t>
  </si>
  <si>
    <t>17.1-03/2.2-0024</t>
  </si>
  <si>
    <t>17.1-03/2.2-0025</t>
  </si>
  <si>
    <t>Инспекционные проверки (первая и вторая) ИСМ (СМК, СЭнМ)</t>
  </si>
  <si>
    <t>ПАО 'МРСК Сибири'</t>
  </si>
  <si>
    <t>17.1-07/4.1-0005</t>
  </si>
  <si>
    <t>Предоставление услуг электросвязи</t>
  </si>
  <si>
    <t>да</t>
  </si>
  <si>
    <t>85.3</t>
  </si>
  <si>
    <t>68.2</t>
  </si>
  <si>
    <t>68.1</t>
  </si>
  <si>
    <t>80.2</t>
  </si>
  <si>
    <t>86.21</t>
  </si>
  <si>
    <t>электронная</t>
  </si>
  <si>
    <t>Прочие услуги</t>
  </si>
  <si>
    <t>Разработка ПНООЛР</t>
  </si>
  <si>
    <t>74.20.5</t>
  </si>
  <si>
    <t>74.20.74.130</t>
  </si>
  <si>
    <t>разработка ПНООЛР</t>
  </si>
  <si>
    <t>В соответствие с ТЗ</t>
  </si>
  <si>
    <t>огнезащитная обработка</t>
  </si>
  <si>
    <t>43.99</t>
  </si>
  <si>
    <t>43.29.11</t>
  </si>
  <si>
    <t>прайс-лист</t>
  </si>
  <si>
    <t>обслуживание автоматической пожарной сигнализации (АУПС)</t>
  </si>
  <si>
    <t>80.20</t>
  </si>
  <si>
    <t>80.20.10</t>
  </si>
  <si>
    <t>Услуги по уборке помещений и прилегающей территории</t>
  </si>
  <si>
    <t>Услуги по техническому обслуживанию систем кондиционирования</t>
  </si>
  <si>
    <t>Сравнительная мартица</t>
  </si>
  <si>
    <t>Специальная оценка условий труда</t>
  </si>
  <si>
    <t xml:space="preserve">
71.20.19</t>
  </si>
  <si>
    <t>спец. оценка условий труда</t>
  </si>
  <si>
    <t>Услуги по вакцинопрофилактике клещевого энцефалита</t>
  </si>
  <si>
    <t>Услуги гостиницы</t>
  </si>
  <si>
    <t>55.1</t>
  </si>
  <si>
    <t>55.10.10</t>
  </si>
  <si>
    <t>Услуги по  обслуживанию ИТСО и видеонаблюдения</t>
  </si>
  <si>
    <t>МЕРОПРИЯТИЯ ПО ПРЕДУПРЕЖДЕНИЮ ЗАБОЛЕВАНИЙ</t>
  </si>
  <si>
    <t>Гостиничные услуги</t>
  </si>
  <si>
    <t>17.1-02/7.1-0006</t>
  </si>
  <si>
    <t>17.1-02/7.1-0007</t>
  </si>
  <si>
    <t>17.1-02/7.1-0008</t>
  </si>
  <si>
    <t>17.1-02/7.1-0009</t>
  </si>
  <si>
    <t>17.1-02/7.1-0010</t>
  </si>
  <si>
    <t>17.1-02/7.1-0011</t>
  </si>
  <si>
    <t>17.1-02/7.1-0012</t>
  </si>
  <si>
    <t>17.1-02/7.1-0013</t>
  </si>
  <si>
    <t>17.1-02/7.1-0014</t>
  </si>
  <si>
    <t>17.1-02/7.1-0015</t>
  </si>
  <si>
    <t>17.1-02/7.1-0016</t>
  </si>
  <si>
    <t>услуги по психиатрическому освидетельствованию</t>
  </si>
  <si>
    <t>86.10</t>
  </si>
  <si>
    <t>86.10.14.110</t>
  </si>
  <si>
    <t>прейскурант цен</t>
  </si>
  <si>
    <t>проведение психиатрического освидетелствования для выдачи заключения</t>
  </si>
  <si>
    <t>Услуги по контролю за состоянием объектов Заказчика</t>
  </si>
  <si>
    <t>Кадастровые работы по земельным участкам и установление охранных зон</t>
  </si>
  <si>
    <t>71.12.7</t>
  </si>
  <si>
    <t>71.12.35.110</t>
  </si>
  <si>
    <t>бизнес-план 2017</t>
  </si>
  <si>
    <t>Кадастровые работы по земельным участкам и установлению границ охранных зон</t>
  </si>
  <si>
    <t>17.1-03/7.1-0009</t>
  </si>
  <si>
    <t>17.1-03/7.1-0010</t>
  </si>
  <si>
    <t>17.1-03/7.1-0011</t>
  </si>
  <si>
    <t>Техническое обслуживание инженерно-технических средств охраны</t>
  </si>
  <si>
    <t>еtp.rosseti.ru</t>
  </si>
  <si>
    <t>Услуги по охране объектов</t>
  </si>
  <si>
    <t>ТО ИТСО</t>
  </si>
  <si>
    <t>Услуги PR</t>
  </si>
  <si>
    <t>Собственные средства</t>
  </si>
  <si>
    <t>Коммерческое предложение</t>
  </si>
  <si>
    <t>Оказание услуг по уборке помещений и территорий</t>
  </si>
  <si>
    <t xml:space="preserve">Комплекс кадастровых работ по формированию технических планов для постановки на государственный кадастровый учет (ГКУ) объектов капитального строительства </t>
  </si>
  <si>
    <t>Услуги по технической инвентаризации объектов</t>
  </si>
  <si>
    <t>74.90.19.190</t>
  </si>
  <si>
    <t>Услуги по проведению комплескного обследования технического состояния зданий и сооружений филиала</t>
  </si>
  <si>
    <t>Модернизация системы учета розничного рынка электроэнергии (0,4кВ)</t>
  </si>
  <si>
    <t>Привлеченные средства</t>
  </si>
  <si>
    <t>17.1-06/7.1-015</t>
  </si>
  <si>
    <t>17.1-06/7.1-016</t>
  </si>
  <si>
    <t>17.1-06/7.1-017</t>
  </si>
  <si>
    <t>17.1-06/7.1-018</t>
  </si>
  <si>
    <t>17.1-06/7.1-019</t>
  </si>
  <si>
    <t>17.1-06/7.1-020</t>
  </si>
  <si>
    <t>17.1-06/7.1-021</t>
  </si>
  <si>
    <t>17.1-06/7.1-022</t>
  </si>
  <si>
    <t>Разме</t>
  </si>
  <si>
    <t>Прием и захоронение отходов</t>
  </si>
  <si>
    <t>38.12</t>
  </si>
  <si>
    <t>Услуги по осуществлению производственно-экологического контроля</t>
  </si>
  <si>
    <t>17.1-05/7.1-012</t>
  </si>
  <si>
    <t>17.1-05/7.1-013</t>
  </si>
  <si>
    <t>Утилизацие конденсаторов с ПХБ</t>
  </si>
  <si>
    <t>Услуги по утилизации конденсаторных батарей</t>
  </si>
  <si>
    <t>Экспертиза промышленной безопасности ГПМ</t>
  </si>
  <si>
    <t>Ремонт грузового автотранспорта</t>
  </si>
  <si>
    <t>45.20</t>
  </si>
  <si>
    <t>17.1-07/7.1-011</t>
  </si>
  <si>
    <t>17.1-07/7.1-012</t>
  </si>
  <si>
    <t>17.1-07/7.1-013</t>
  </si>
  <si>
    <t xml:space="preserve">услуг по контролю за состоянием территории,  учету посетителей и транспортируемых ценностей и имущества на объектах филиала </t>
  </si>
  <si>
    <t>30.04.25017</t>
  </si>
  <si>
    <t>услуги по охране объектов</t>
  </si>
  <si>
    <t>Проведение  специальной оценки условий труда</t>
  </si>
  <si>
    <t>35.12</t>
  </si>
  <si>
    <t>35.1</t>
  </si>
  <si>
    <t>Проведение периодического медицинского осмотра персонала в 2017 г.</t>
  </si>
  <si>
    <t>Услуги по обслуживанию оборудования ССМ</t>
  </si>
  <si>
    <t>33.19</t>
  </si>
  <si>
    <t>Техобслуживание и диагностика транспорта</t>
  </si>
  <si>
    <t>Ремонт грузо-подъемных сооружений</t>
  </si>
  <si>
    <t>33.12.</t>
  </si>
  <si>
    <t>33.12.15</t>
  </si>
  <si>
    <t>17.1-09/7.1-005</t>
  </si>
  <si>
    <t>17.1-09/7.1-006</t>
  </si>
  <si>
    <t>17.1-09/7.1-007</t>
  </si>
  <si>
    <t>17.1-09/7.1-008</t>
  </si>
  <si>
    <t>17.1-09/7.1-009</t>
  </si>
  <si>
    <t>17.1-09/7.1-010</t>
  </si>
  <si>
    <t>17.1-09/7.1-011</t>
  </si>
  <si>
    <t>Закупки для выполнения ремонтно-эксплуатационной программы 2018 года</t>
  </si>
  <si>
    <t>76_АЭ</t>
  </si>
  <si>
    <t>Строительство ПС 110/10 кВ "Сибирская монета" (2*25МВА) с отпайкой (ВЛ-110кВ) от двухцепной ВЛ-110 кВ "Бийская ТЭЦ - Бирюзовая Катунь"</t>
  </si>
  <si>
    <t xml:space="preserve"> Договор ТП №20.2200.512.14 от 21.02.2014</t>
  </si>
  <si>
    <t>.Договор ТП №20.2200.512.14 от 21.02.2014</t>
  </si>
  <si>
    <t>2016-2018</t>
  </si>
  <si>
    <t>5_АЭ</t>
  </si>
  <si>
    <t xml:space="preserve">Строительство ПС-110кВ "Ковыльная"  (уст-ка тр-ров 2*16 МВА), ЦЭС </t>
  </si>
  <si>
    <t xml:space="preserve"> Договор ТП №48.4000.221.14 от 23.04.2014</t>
  </si>
  <si>
    <t>Строительство ПС 110/10 кВ Озерная 2х40 МВА, двухцепной ВЛ 110 кВ от ПС 110/10 кВ Озерная до ближайшей опоры двухцепной ВЛ 110 кВ С-229/С-230, строительство РП 10 кВ, строительство КЛ-10 кВ.</t>
  </si>
  <si>
    <t>3007_КЭ</t>
  </si>
  <si>
    <t>17.1-05/1.1-0001</t>
  </si>
  <si>
    <t>212(2)_БЭ /  212(3)_БЭ / 223(1)_БЭ / 223(2)_БЭ</t>
  </si>
  <si>
    <t>Строительство ВЛ-10 кВ (ИСЗФ СО РАН 20.0300.3624.14)                                                           Строительство ВЛ-10 кВ (УЛАН-УДЭСТРОЙЗАКАЗЧИК МУ 20.0300.524.15) Строительство ВЛ-6 кВ и ТП 10/0,4 кВ (МВД ПО РЕСПУБЛИКЕ БУРЯТИЯ 20.0300.149.15) Строительство ВЛ-10 кВ (ОАО "РЖД" 20.0300.671.16)</t>
  </si>
  <si>
    <t>18 654 /           1 113 /         1 387 / 747</t>
  </si>
  <si>
    <t>_ / _ / 0.25/_</t>
  </si>
  <si>
    <t>11.8 / 0.2 / 0.04 / 1.3</t>
  </si>
  <si>
    <t>13_БЭ</t>
  </si>
  <si>
    <t>льготники</t>
  </si>
  <si>
    <t xml:space="preserve">ИСЗФ СО РАН 20.0300.3624.14; УЛАН-УДЭСТРОЙЗАКАЗЧИК МУ 20.0300.524.15;МВД ПО РЕСПУБЛИКЕ БУРЯТИЯ 20.0300.149.15; ОАО "РЖД" 20.0300.671.16 </t>
  </si>
  <si>
    <t>Льготная категория граждан до 15 кВт, с платой за ТП до 550р.</t>
  </si>
  <si>
    <t>5_ЧЭ</t>
  </si>
  <si>
    <t>Реконструкция ВЛ-110-21 Балей – Калангуй с заменой опор</t>
  </si>
  <si>
    <t>12.2020</t>
  </si>
  <si>
    <t>76_ОЭ (в)</t>
  </si>
  <si>
    <t>Покупка генераторов, электрических двигателей и станции, прочего оборудования хозяйтсвенных нужд (ОЭ) - 51ед.</t>
  </si>
  <si>
    <t>Декабрь 2017</t>
  </si>
  <si>
    <t>57_ОЭ</t>
  </si>
  <si>
    <t>Покупка оборудования связи и телемеханики</t>
  </si>
  <si>
    <t xml:space="preserve">23б_АЭ </t>
  </si>
  <si>
    <t xml:space="preserve">Замена в/в вводов  на ПС 110 кВ (Смоленская № 33,  Петропавловская № 42, Солонешенская № 45, Сросткинская №8, Угреневская №19, Северо-Западная №4,  Бор-Форпост № 9,  Михайловская № 26, Шубинская № 11, Кулундинская №1, Баевская №11, Завьяловская №9, Дмитро-Титовская №8, Подгорная №13, Опорная №25, Курьинская №17, № 3 Центральная, ПС № 25 Опорная, ПС №17 Курьинская)
</t>
  </si>
  <si>
    <t>116б_АЭ</t>
  </si>
  <si>
    <t xml:space="preserve"> Реконструкция ВЛ-10 кВ с заменой провода и опор (ВЛ - 10 кВ Л-28-5 с. Малахово, Л-28-5 от опоры № 226 Косихинский район, ВЛ-10 кВ Л-90-7 г. Алейск, ВЛ-6кВ Л-16-10 Пригородный РЭС, ВЛ-10 кВ №31-12, с. Веселоярск)</t>
  </si>
  <si>
    <t>62а_АЭ</t>
  </si>
  <si>
    <t xml:space="preserve">Создание системы специальной автоматики отключения нагрузки САОН (ИУ САОН: ПС-110 кВ Гоньба, ПС-110 кВ ГПП-4, ПС-110 кВ Юго-Западная, ПС-110 кВ Западная;  Установка канальной аппаратуры для приема команд САОН и организации каналов ММОИ, мультиплексор -  ПС-110 кВ ГПП-4) </t>
  </si>
  <si>
    <t>2015-2021</t>
  </si>
  <si>
    <t>92_АЭ (а)</t>
  </si>
  <si>
    <t>Диагностическое и измерительное оборудование, приборы РЗА (АЭ)</t>
  </si>
  <si>
    <t>2021,12</t>
  </si>
  <si>
    <t>91_АЭ (а)</t>
  </si>
  <si>
    <t>Бригадные автомобили (АЭ)</t>
  </si>
  <si>
    <t>2016-2021</t>
  </si>
  <si>
    <t>91_АЭ (в)</t>
  </si>
  <si>
    <t xml:space="preserve">Электролаборатории и прочая спецтехника (АЭ) </t>
  </si>
  <si>
    <t>92_АЭ (б)</t>
  </si>
  <si>
    <t>Оборудование связи, ИТ-оборудование (АЭ)</t>
  </si>
  <si>
    <t>23.43</t>
  </si>
  <si>
    <t>23.43.10</t>
  </si>
  <si>
    <t>предоставление гостиничных номеров для временного проживания персонала филиала, командированного в связи с производственной необходимостью в г. Красноярск</t>
  </si>
  <si>
    <t>31.01.2017</t>
  </si>
  <si>
    <t>01.02.2017</t>
  </si>
  <si>
    <t>Поставка КАМАЗ (бортовые автомобили, седельные тягачи)»</t>
  </si>
  <si>
    <t>17.1-06/2.2-0001</t>
  </si>
  <si>
    <t>29.1</t>
  </si>
  <si>
    <t xml:space="preserve">
796
</t>
  </si>
  <si>
    <t xml:space="preserve">
шт
</t>
  </si>
  <si>
    <t xml:space="preserve">2
</t>
  </si>
  <si>
    <t>63(В)_КуЭ</t>
  </si>
  <si>
    <t>Покупка бурильно-крановых машин</t>
  </si>
  <si>
    <t>43.22</t>
  </si>
  <si>
    <t xml:space="preserve">Техническое обследование производственных зданий и сооружений ПО БЭС, ПО ВЭС, ПО СВЭС филиала ПАО "МРСК Сибири" - "Алтайэнерго",                                                                                                        </t>
  </si>
  <si>
    <t>Техническое обследование производственных зданий и сооружений ПО ЗЭС, ПО ЮЭС филиала ПАО "МРСК Сибири" - "Алтайэнерго"</t>
  </si>
  <si>
    <t>17.1-02/7.1-0017</t>
  </si>
  <si>
    <t>71.20.19</t>
  </si>
  <si>
    <t>17.1-02/7.1-0018</t>
  </si>
  <si>
    <t>Техническое обследование производственных зданий и сооружений ПО СЭС, ПО КЭС ПАО "МРСК Сибири" - "Алтайэнерго"</t>
  </si>
  <si>
    <t>Техническое обследование производственных зданий и сооружений  ПО ЦЭС филиала ПАО "МРСК Сибири" - "Алтайэнерго"</t>
  </si>
  <si>
    <t>Установка бортового оборудования спутникового мониторинга на транспортные средства филиала ПАО «МРСК Сибири» - «Кузбассэнерго-РЭС»</t>
  </si>
  <si>
    <t>29.32.30</t>
  </si>
  <si>
    <t>144.1_КуЭ</t>
  </si>
  <si>
    <t>Оснащение автомобилей системой спутникового мониторинга</t>
  </si>
  <si>
    <t>Выполнение проектно-изыскательских работ на Реконструкцию конторы Седельниково Екатерининского РЭС (Е000004320)</t>
  </si>
  <si>
    <t>93_ОЭ</t>
  </si>
  <si>
    <t>Реконструкция конторы Седельниково Екатериненского РЭС Е000004320</t>
  </si>
  <si>
    <t>Поставка штыревых стеклянных изоляторов на напряжение от 10 кВ до 500 кВ</t>
  </si>
  <si>
    <t>23.61.1</t>
  </si>
  <si>
    <t>17.1-09/7.2-003</t>
  </si>
  <si>
    <t>17.1-09/7.2-004</t>
  </si>
  <si>
    <t>27.90</t>
  </si>
  <si>
    <t xml:space="preserve">27.90.12.110 </t>
  </si>
  <si>
    <t>30.02.2017</t>
  </si>
  <si>
    <t>17.1-06/2.1-0001</t>
  </si>
  <si>
    <t>17.1-02/7.1-0019</t>
  </si>
  <si>
    <t>17.1-02/2.1-032</t>
  </si>
  <si>
    <t>Работы по укладке асфальтобетонного покрытия согласно заявок заказчика после проведения работ по строительству/реконструкции кабельных линий</t>
  </si>
  <si>
    <t>42.11</t>
  </si>
  <si>
    <t>42.11.20</t>
  </si>
  <si>
    <t>2011-2021</t>
  </si>
  <si>
    <t>51_АЭ</t>
  </si>
  <si>
    <t>Реализация мероприятий по технологическому присоединению заявителей до 15 кВт</t>
  </si>
  <si>
    <t>17.1-05/2.1-0001</t>
  </si>
  <si>
    <t>Разработка проектно-сметной документации на комплексную реконструкцию ПС 110/6 кВ "Предмостная" с заменой трансформаторов 2х25 МВА и реконструкцией ОРУ/ЗРУ.</t>
  </si>
  <si>
    <t>17.1-05/2.1-0002</t>
  </si>
  <si>
    <t>Локальный сметный расчет</t>
  </si>
  <si>
    <t>Разработка проектно-сметной документации на комплексную реконструкцию ПС 110/10 кВ "Советская" с заменой трансформаторов 2х25 МВА и реконструкцией ОРУ/ЗРУ.</t>
  </si>
  <si>
    <t>17.1-04/2.1-0006</t>
  </si>
  <si>
    <t xml:space="preserve">Комплексные инженерные изыскания по объектам:
«Реконструкция ПС 110 кВ Шебалинская с заменой трансформаторов, КРУН, замена ОД и КЗ 110 кВ на элегазовые», расположенный по адресу: Республика Алтай, с Шебалино, ул. Энергетиков, 1.;
«Реконструкция ПС 110/10 кВ №30 Усть-Коксинская с заменой трансфор-маторов 2х6,3 МВА на 2х10 МВА», расположенный по адресу: Республика Алтай, с. Усть-Кокса, ул. Строительная, 7;
 «Реконструкция ПС 110/10 кВ №28 Усть-Кансая в Усть-Канском районе РА, Замена масляного выключателя на элегазовый (1шт.), замена ОД и КЗ на элегазовые (2 шт.), расположенный по адресу: Республика Алтай, с. Усть-Кан, ул. Новая, 19;
«Реконструкция ПС 110/10 кВ №1 Сигнал. Майминского района РА. Замена ОД и КЗ 110 кВ на элегазовые выключатели (2 шт.)», расположенный по адресу Республика Алтай, г. Горно-Алтайск,  улица Оконечная, 23.
</t>
  </si>
  <si>
    <t xml:space="preserve">6_ГАЭС
                                                                                                                                      4_ГАЭС
                                  5_ГАЭС
                   8_ГАЭС
</t>
  </si>
  <si>
    <t>Реконструкция ПС 110/10кВ №1 "Сигнал" Майминского района РА. Замена ОД и КЗ 110кВ на элегазовые выключатели. (2шт)  
                                                                                                             Реконструкция ПС 110/10кВ Шебалинская с заменой трансформаторов, КРУН, замена ОД и КЗ 110кВ на элегазовые.
Реконструкция ПС 110/10кВ №28 "Усть-Канская" в Усть-Канском районе РА. Замена масляного выключателя на элегазовый (1 шт.), замена ОД и КЗ 110кВ на элегазовые выключатели (2 шт.)
                                           Реконструкция ПС 110/10кВ №30 "Усть-Коксинская" с заменой трансформаторов 2х6,3 МВА на 2х10МВА.</t>
  </si>
  <si>
    <t xml:space="preserve">2017г. 
2019г.
2017г. 
2018г.
</t>
  </si>
  <si>
    <t xml:space="preserve">
70,707
14,033
14,033
136,957
</t>
  </si>
  <si>
    <t>17.1-02/1.2-001</t>
  </si>
  <si>
    <t>Блочно-модульное здания КРУ 10 кВ, совмещенное с ОПУ, с ячейками 10 кВ, оборудованием СОПТ и СН  для нужд филиала ПАО "МРСК Сибири"-"Алтайэнерго".</t>
  </si>
  <si>
    <t>25.11.1</t>
  </si>
  <si>
    <t>31.02.2017</t>
  </si>
  <si>
    <t>17.1-01/7.1-0022</t>
  </si>
  <si>
    <t>услуги</t>
  </si>
  <si>
    <t>оказание агентских услуг по продаже непрофильных активов ПАО «Россети» и ДЗО ПАО «Россети»</t>
  </si>
  <si>
    <t>68.10</t>
  </si>
  <si>
    <t>68.10.14</t>
  </si>
  <si>
    <t>метод сопоставимых рыночных цен на аналогичные услуги в ДЗО</t>
  </si>
  <si>
    <t>по условиям технического задания</t>
  </si>
  <si>
    <t>Договор заключаеся на три года с даты подписания договора</t>
  </si>
  <si>
    <t>17.1-01/4.1-0028</t>
  </si>
  <si>
    <t>Выполнение работ по созданию информационной системы «Электронный оперативный журнал ПАО «МРСК Сибири»</t>
  </si>
  <si>
    <t>61.9</t>
  </si>
  <si>
    <t>61.90.10</t>
  </si>
  <si>
    <t>19.08.2017</t>
  </si>
  <si>
    <t>03.10.2017</t>
  </si>
  <si>
    <t>Поставка устройств АСУ ТП для ПС 110/10 кВ Сибирская монета для нужд филиала ПАО "МРСК Сибири"-"Алтайэнерго".</t>
  </si>
  <si>
    <t>Поставка силовых трансформаторов напряжением 35-220 кВ</t>
  </si>
  <si>
    <t>Поставка опор металлических промежуточных 110 кВ и фундаментов металлических для нужд филиала ПАО "МРСК Сибири"-"Алтайэнерго".</t>
  </si>
  <si>
    <t>17.1-02/1.2-002</t>
  </si>
  <si>
    <t>17.1-02/1.2-003</t>
  </si>
  <si>
    <t>17.1-02/1.2-004</t>
  </si>
  <si>
    <t>26.3</t>
  </si>
  <si>
    <t>25.11.22</t>
  </si>
  <si>
    <t>НИИЦ</t>
  </si>
  <si>
    <t>123 в1</t>
  </si>
  <si>
    <t>123 в6</t>
  </si>
  <si>
    <t>123 в9</t>
  </si>
  <si>
    <t>Строительство ПС 110/10 кВ  «Электроснабжение объекта туристско-рекреационного кластера Белокуриха «Белокуриха2», расположенный в границах территории земель населенного пункта г. Белокуриха</t>
  </si>
  <si>
    <t>17.1-02/7.1-0020</t>
  </si>
  <si>
    <t>123 в10</t>
  </si>
  <si>
    <t>Поставка изделий железобетонных  для нужд филиала ПАО "МРСК Сибири"-"Алтайэнерго".</t>
  </si>
  <si>
    <t>23.6</t>
  </si>
  <si>
    <t>17.1-02/1.2-005</t>
  </si>
  <si>
    <t>"Строительство  ПС 110/10 кВ Сибирская монета с отпайкой (ВЛ 110-кВ) от двухцепной ВЛ-110кВ Бийская ТЭЦ-Бирюзовая Катунь"</t>
  </si>
  <si>
    <t>123 в2</t>
  </si>
  <si>
    <t>Поставка кабеля оптического для нужд филиала ПАО "МРСК Сибири"-"Алтайэнерго".</t>
  </si>
  <si>
    <t>17.1-02/1.2-006</t>
  </si>
  <si>
    <t>27.3</t>
  </si>
  <si>
    <t>«Строительство ПС 110/10 кВ Сибирская монета с отпайкой (ВЛ 110-кВ) от двухцепной ВЛ-110кВ Бийская ТЭЦ-Бирюзовая Катунь»</t>
  </si>
  <si>
    <t>123 в3</t>
  </si>
  <si>
    <t>Поставка провода неизолированного для нужд филиала ПАО "МРСК Сибири"-"Алтайэнерго"</t>
  </si>
  <si>
    <t>27.32.14.</t>
  </si>
  <si>
    <t>17.1-02/1.2-007</t>
  </si>
  <si>
    <t>дп</t>
  </si>
  <si>
    <t>123 в4</t>
  </si>
  <si>
    <t>Поставка средств связи для ПС 110/10 кВ Сибирская монета</t>
  </si>
  <si>
    <t>17.1-02/1.2-008</t>
  </si>
  <si>
    <t>123 в5</t>
  </si>
  <si>
    <t>Поставка силовых трансформаторов напряжением 6-20 кВ</t>
  </si>
  <si>
    <t>17.1-02/1.2-009</t>
  </si>
  <si>
    <t>27.11.4</t>
  </si>
  <si>
    <t>123 в7</t>
  </si>
  <si>
    <t>Поставка опор металлических анкерных для нужд филиала ПАО "МРСК Сибири"-"Алтайэнерго".</t>
  </si>
  <si>
    <t>17.1-02/1.2-010</t>
  </si>
  <si>
    <t>123 в8</t>
  </si>
  <si>
    <t>Оснащение объектов инженерно - техническими средствами охраны (монтаж систем безопасности в РЭС, ПО в зоне ведения филиала) Реконструкция ВЛ 10 кВ (расширение просек ВЛ 10 кВ)Реконструкция ВЛ 35 кВ (расширение просек ВЛ 35 кВ) Реконструкция ВЛ 110 кВ (расширение просек ВЛ 110 кВ)Оснащение оперативной блокировкой ПС 110-35 кВОснащение оперативной блокировкой ПС 110-35 кВРеконструкция ВЛ-110 кВ ГО ГРЭС - Гус.Озеро (замена опор, замена провода)</t>
  </si>
  <si>
    <t>28_БЭ14_БЭ8_БЭ3_БЭ10(1)_БЭ2_БЭ</t>
  </si>
  <si>
    <t xml:space="preserve">Реконструкция ВЛ-110 кВ ГО ГРЭС - Гус.Озеро (замена опор, замена провода)Оснащение оперативной блокировкой ПС 110-35 кВОснащение объектов инженерно - техническими средствами охраны (монтаж систем безопасности в РЭС, ПО в зоне ведения филиала) </t>
  </si>
  <si>
    <t>2_БЭ10(1)_БЭ28_БЭ</t>
  </si>
  <si>
    <t xml:space="preserve">Оснащение объектов инженерно - техническими средствами охраны (монтаж систем безопасности в РЭС, ПО в зоне ведения филиала) Модернизация  систем учета розничного рынка электроэнергии  (0,4 кВ и ниже) </t>
  </si>
  <si>
    <t>28_БЭ25_БЭ</t>
  </si>
  <si>
    <t>килограмм</t>
  </si>
  <si>
    <t>ИА ПАО "МРСК Сибири"</t>
  </si>
  <si>
    <t>390 000</t>
  </si>
  <si>
    <t>260 000</t>
  </si>
  <si>
    <t>17.1-01/7.1-0023</t>
  </si>
  <si>
    <t>17.1-01/7.1-0024</t>
  </si>
  <si>
    <t>17.1-01/7.1-0025</t>
  </si>
  <si>
    <t>17.1-01/7.1-0026</t>
  </si>
  <si>
    <t>17.1-01/7.1-0027</t>
  </si>
  <si>
    <t>17.1-06/4.2-001</t>
  </si>
  <si>
    <t>17.1-06/4.2-002</t>
  </si>
</sst>
</file>

<file path=xl/styles.xml><?xml version="1.0" encoding="utf-8"?>
<styleSheet xmlns="http://schemas.openxmlformats.org/spreadsheetml/2006/main" xmlns:mc="http://schemas.openxmlformats.org/markup-compatibility/2006" xmlns:x14ac="http://schemas.microsoft.com/office/spreadsheetml/2009/9/ac" mc:Ignorable="x14ac">
  <numFmts count="27">
    <numFmt numFmtId="164" formatCode="_-* #,##0.00&quot;р.&quot;_-;\-* #,##0.00&quot;р.&quot;_-;_-* &quot;-&quot;??&quot;р.&quot;_-;_-@_-"/>
    <numFmt numFmtId="165" formatCode="_-* #,##0.00_р_._-;\-* #,##0.00_р_._-;_-* &quot;-&quot;??_р_._-;_-@_-"/>
    <numFmt numFmtId="166" formatCode="#,##0.000"/>
    <numFmt numFmtId="167" formatCode="[$-F400]h:mm:ss\ AM/PM"/>
    <numFmt numFmtId="168" formatCode="0.0"/>
    <numFmt numFmtId="169" formatCode="[$-F419]yyyy\,\ mmmm;@"/>
    <numFmt numFmtId="170" formatCode="_-* #,##0.00[$€-1]_-;\-* #,##0.00[$€-1]_-;_-* &quot;-&quot;??[$€-1]_-"/>
    <numFmt numFmtId="171" formatCode="#,##0.00000"/>
    <numFmt numFmtId="172" formatCode="_(&quot;р.&quot;* #,##0.00_);_(&quot;р.&quot;* \(#,##0.00\);_(&quot;р.&quot;* &quot;-&quot;??_);_(@_)"/>
    <numFmt numFmtId="173" formatCode="_-* #,##0_-;\-* #,##0_-;_-* &quot;-&quot;_-;_-@_-"/>
    <numFmt numFmtId="174" formatCode="_(* #,##0.00_);_(* \(#,##0.00\);_(* &quot;-&quot;??_);_(@_)"/>
    <numFmt numFmtId="175" formatCode="_-* #,##0.00_-;\-* #,##0.00_-;_-* &quot;-&quot;??_-;_-@_-"/>
    <numFmt numFmtId="176" formatCode="&quot;$&quot;#,##0_);[Red]\(&quot;$&quot;#,##0\)"/>
    <numFmt numFmtId="177" formatCode="_-&quot;Ј&quot;* #,##0.00_-;\-&quot;Ј&quot;* #,##0.00_-;_-&quot;Ј&quot;* &quot;-&quot;??_-;_-@_-"/>
    <numFmt numFmtId="178" formatCode="General_)"/>
    <numFmt numFmtId="179" formatCode="_-* #,##0\ _р_._-;\-* #,##0\ _р_._-;_-* &quot;-&quot;\ _р_._-;_-@_-"/>
    <numFmt numFmtId="180" formatCode="_-* #,##0.00\ _р_._-;\-* #,##0.00\ _р_._-;_-* &quot;-&quot;??\ _р_._-;_-@_-"/>
    <numFmt numFmtId="181" formatCode="_(* #,##0_);_(* \(#,##0\);_(* &quot;-&quot;_);_(@_)"/>
    <numFmt numFmtId="182" formatCode="_-* #,##0.00_р_._-;\-* #,##0.00_р_._-;_-* \-??_р_._-;_-@_-"/>
    <numFmt numFmtId="183" formatCode="0.0%"/>
    <numFmt numFmtId="184" formatCode="#,##0_ ;[Red]\-#,##0\ "/>
    <numFmt numFmtId="185" formatCode="[$-419]mmmm\ yyyy;@"/>
    <numFmt numFmtId="186" formatCode="#\ ##0.00;\-#\ ##0.00;0.00"/>
    <numFmt numFmtId="187" formatCode="dd\.mm\.yyyy"/>
    <numFmt numFmtId="188" formatCode="#\ ##0.##;\-#\ ##0.##;0.00"/>
    <numFmt numFmtId="189" formatCode="dd/mm/yy;@"/>
    <numFmt numFmtId="190" formatCode="#,##0;[White][=0]\ General;General"/>
  </numFmts>
  <fonts count="100">
    <font>
      <sz val="11"/>
      <color theme="1"/>
      <name val="Calibri"/>
      <family val="2"/>
      <charset val="204"/>
      <scheme val="minor"/>
    </font>
    <font>
      <sz val="11"/>
      <color theme="1"/>
      <name val="Calibri"/>
      <family val="2"/>
      <charset val="204"/>
      <scheme val="minor"/>
    </font>
    <font>
      <sz val="10"/>
      <name val="Arial Cyr"/>
      <charset val="204"/>
    </font>
    <font>
      <sz val="10"/>
      <name val="Arial"/>
      <family val="2"/>
      <charset val="204"/>
    </font>
    <font>
      <sz val="10"/>
      <name val="Helv"/>
    </font>
    <font>
      <sz val="10"/>
      <color indexed="8"/>
      <name val="Times New Roman"/>
      <family val="2"/>
      <charset val="204"/>
    </font>
    <font>
      <sz val="8"/>
      <name val="Arial Cyr"/>
      <charset val="204"/>
    </font>
    <font>
      <sz val="10"/>
      <color indexed="8"/>
      <name val="Arial Cyr"/>
      <family val="2"/>
      <charset val="204"/>
    </font>
    <font>
      <sz val="10"/>
      <color theme="1"/>
      <name val="Times New Roman"/>
      <family val="2"/>
      <charset val="204"/>
    </font>
    <font>
      <sz val="11"/>
      <color theme="1"/>
      <name val="Calibri"/>
      <family val="2"/>
      <scheme val="minor"/>
    </font>
    <font>
      <sz val="10"/>
      <color theme="1"/>
      <name val="Arial Cyr"/>
      <family val="2"/>
      <charset val="204"/>
    </font>
    <font>
      <sz val="12"/>
      <color theme="1"/>
      <name val="Arial"/>
      <family val="2"/>
      <charset val="204"/>
    </font>
    <font>
      <sz val="11"/>
      <color rgb="FF006100"/>
      <name val="Calibri"/>
      <family val="2"/>
      <charset val="204"/>
      <scheme val="minor"/>
    </font>
    <font>
      <sz val="11"/>
      <color indexed="8"/>
      <name val="Calibri"/>
      <family val="2"/>
      <charset val="204"/>
    </font>
    <font>
      <sz val="8"/>
      <name val="Arial"/>
      <family val="2"/>
    </font>
    <font>
      <sz val="10"/>
      <name val="Times New Roman"/>
      <family val="1"/>
      <charset val="204"/>
    </font>
    <font>
      <b/>
      <sz val="11"/>
      <color theme="1"/>
      <name val="Calibri"/>
      <family val="2"/>
      <charset val="204"/>
      <scheme val="minor"/>
    </font>
    <font>
      <sz val="10"/>
      <name val="Arial Cyr"/>
      <family val="2"/>
      <charset val="204"/>
    </font>
    <font>
      <b/>
      <sz val="18"/>
      <color theme="3"/>
      <name val="Cambria"/>
      <family val="2"/>
      <charset val="204"/>
      <scheme val="major"/>
    </font>
    <font>
      <b/>
      <sz val="15"/>
      <color theme="3"/>
      <name val="Calibri"/>
      <family val="2"/>
      <charset val="204"/>
      <scheme val="minor"/>
    </font>
    <font>
      <b/>
      <sz val="13"/>
      <color theme="3"/>
      <name val="Calibri"/>
      <family val="2"/>
      <charset val="204"/>
      <scheme val="minor"/>
    </font>
    <font>
      <b/>
      <sz val="11"/>
      <color theme="3"/>
      <name val="Calibri"/>
      <family val="2"/>
      <charset val="204"/>
      <scheme val="minor"/>
    </font>
    <font>
      <sz val="11"/>
      <color rgb="FF9C0006"/>
      <name val="Calibri"/>
      <family val="2"/>
      <charset val="204"/>
      <scheme val="minor"/>
    </font>
    <font>
      <sz val="11"/>
      <color rgb="FF9C6500"/>
      <name val="Calibri"/>
      <family val="2"/>
      <charset val="204"/>
      <scheme val="minor"/>
    </font>
    <font>
      <sz val="11"/>
      <color rgb="FF3F3F76"/>
      <name val="Calibri"/>
      <family val="2"/>
      <charset val="204"/>
      <scheme val="minor"/>
    </font>
    <font>
      <b/>
      <sz val="11"/>
      <color rgb="FF3F3F3F"/>
      <name val="Calibri"/>
      <family val="2"/>
      <charset val="204"/>
      <scheme val="minor"/>
    </font>
    <font>
      <b/>
      <sz val="11"/>
      <color rgb="FFFA7D00"/>
      <name val="Calibri"/>
      <family val="2"/>
      <charset val="204"/>
      <scheme val="minor"/>
    </font>
    <font>
      <sz val="11"/>
      <color rgb="FFFA7D00"/>
      <name val="Calibri"/>
      <family val="2"/>
      <charset val="204"/>
      <scheme val="minor"/>
    </font>
    <font>
      <b/>
      <sz val="11"/>
      <color theme="0"/>
      <name val="Calibri"/>
      <family val="2"/>
      <charset val="204"/>
      <scheme val="minor"/>
    </font>
    <font>
      <sz val="11"/>
      <color rgb="FFFF0000"/>
      <name val="Calibri"/>
      <family val="2"/>
      <charset val="204"/>
      <scheme val="minor"/>
    </font>
    <font>
      <i/>
      <sz val="11"/>
      <color rgb="FF7F7F7F"/>
      <name val="Calibri"/>
      <family val="2"/>
      <charset val="204"/>
      <scheme val="minor"/>
    </font>
    <font>
      <sz val="11"/>
      <color theme="0"/>
      <name val="Calibri"/>
      <family val="2"/>
      <charset val="204"/>
      <scheme val="minor"/>
    </font>
    <font>
      <sz val="10"/>
      <name val="Helv"/>
      <charset val="204"/>
    </font>
    <font>
      <sz val="1"/>
      <color indexed="8"/>
      <name val="Courier"/>
      <family val="1"/>
      <charset val="204"/>
    </font>
    <font>
      <b/>
      <sz val="1"/>
      <color indexed="8"/>
      <name val="Courier"/>
      <family val="1"/>
      <charset val="204"/>
    </font>
    <font>
      <sz val="10"/>
      <name val="MS Sans Serif"/>
      <family val="2"/>
      <charset val="204"/>
    </font>
    <font>
      <sz val="11"/>
      <color indexed="9"/>
      <name val="Calibri"/>
      <family val="2"/>
      <charset val="204"/>
    </font>
    <font>
      <sz val="11"/>
      <color indexed="20"/>
      <name val="Calibri"/>
      <family val="2"/>
      <charset val="204"/>
    </font>
    <font>
      <b/>
      <sz val="11"/>
      <color indexed="52"/>
      <name val="Calibri"/>
      <family val="2"/>
      <charset val="204"/>
    </font>
    <font>
      <b/>
      <sz val="11"/>
      <color indexed="9"/>
      <name val="Calibri"/>
      <family val="2"/>
      <charset val="204"/>
    </font>
    <font>
      <sz val="10"/>
      <name val="NTHarmonica"/>
      <charset val="204"/>
    </font>
    <font>
      <sz val="14"/>
      <name val="Times New Roman"/>
      <family val="1"/>
      <charset val="204"/>
    </font>
    <font>
      <i/>
      <sz val="11"/>
      <color indexed="23"/>
      <name val="Calibri"/>
      <family val="2"/>
      <charset val="204"/>
    </font>
    <font>
      <sz val="11"/>
      <color indexed="17"/>
      <name val="Calibri"/>
      <family val="2"/>
      <charset val="204"/>
    </font>
    <font>
      <b/>
      <sz val="15"/>
      <color indexed="56"/>
      <name val="Calibri"/>
      <family val="2"/>
      <charset val="204"/>
    </font>
    <font>
      <b/>
      <sz val="13"/>
      <color indexed="56"/>
      <name val="Calibri"/>
      <family val="2"/>
      <charset val="204"/>
    </font>
    <font>
      <b/>
      <sz val="11"/>
      <color indexed="56"/>
      <name val="Calibri"/>
      <family val="2"/>
      <charset val="204"/>
    </font>
    <font>
      <sz val="11"/>
      <color indexed="62"/>
      <name val="Calibri"/>
      <family val="2"/>
      <charset val="204"/>
    </font>
    <font>
      <sz val="11"/>
      <color indexed="52"/>
      <name val="Calibri"/>
      <family val="2"/>
      <charset val="204"/>
    </font>
    <font>
      <sz val="11"/>
      <color indexed="60"/>
      <name val="Calibri"/>
      <family val="2"/>
      <charset val="204"/>
    </font>
    <font>
      <sz val="8"/>
      <name val="Optima"/>
      <family val="2"/>
    </font>
    <font>
      <sz val="8"/>
      <name val="Helv"/>
      <charset val="204"/>
    </font>
    <font>
      <b/>
      <sz val="11"/>
      <color indexed="63"/>
      <name val="Calibri"/>
      <family val="2"/>
      <charset val="204"/>
    </font>
    <font>
      <sz val="8"/>
      <name val="Helv"/>
    </font>
    <font>
      <b/>
      <sz val="10"/>
      <color indexed="8"/>
      <name val="Arial"/>
      <family val="2"/>
    </font>
    <font>
      <b/>
      <sz val="10"/>
      <color indexed="39"/>
      <name val="Arial"/>
      <family val="2"/>
    </font>
    <font>
      <sz val="10"/>
      <color indexed="8"/>
      <name val="Arial"/>
      <family val="2"/>
    </font>
    <font>
      <b/>
      <sz val="12"/>
      <color indexed="8"/>
      <name val="Arial"/>
      <family val="2"/>
      <charset val="204"/>
    </font>
    <font>
      <sz val="10"/>
      <color indexed="8"/>
      <name val="Arial"/>
      <family val="2"/>
      <charset val="204"/>
    </font>
    <font>
      <sz val="10"/>
      <color indexed="39"/>
      <name val="Arial"/>
      <family val="2"/>
    </font>
    <font>
      <sz val="19"/>
      <color indexed="48"/>
      <name val="Arial"/>
      <family val="2"/>
      <charset val="204"/>
    </font>
    <font>
      <sz val="10"/>
      <color indexed="10"/>
      <name val="Arial"/>
      <family val="2"/>
    </font>
    <font>
      <sz val="9"/>
      <color indexed="20"/>
      <name val="Arial"/>
      <family val="2"/>
    </font>
    <font>
      <sz val="9"/>
      <color indexed="48"/>
      <name val="Arial"/>
      <family val="2"/>
    </font>
    <font>
      <b/>
      <sz val="9"/>
      <color indexed="20"/>
      <name val="Arial"/>
      <family val="2"/>
    </font>
    <font>
      <b/>
      <sz val="18"/>
      <color indexed="56"/>
      <name val="Cambria"/>
      <family val="2"/>
      <charset val="204"/>
    </font>
    <font>
      <b/>
      <sz val="11"/>
      <color indexed="8"/>
      <name val="Calibri"/>
      <family val="2"/>
      <charset val="204"/>
    </font>
    <font>
      <sz val="11"/>
      <color indexed="10"/>
      <name val="Calibri"/>
      <family val="2"/>
      <charset val="204"/>
    </font>
    <font>
      <u/>
      <sz val="6.6"/>
      <color theme="10"/>
      <name val="Calibri"/>
      <family val="2"/>
      <charset val="204"/>
    </font>
    <font>
      <u/>
      <sz val="10"/>
      <color indexed="12"/>
      <name val="Arial Cyr"/>
      <charset val="204"/>
    </font>
    <font>
      <b/>
      <sz val="14"/>
      <name val="Franklin Gothic Medium"/>
      <family val="2"/>
      <charset val="204"/>
    </font>
    <font>
      <b/>
      <sz val="9"/>
      <name val="Tahoma"/>
      <family val="2"/>
      <charset val="204"/>
    </font>
    <font>
      <b/>
      <sz val="10"/>
      <color indexed="12"/>
      <name val="Arial Cyr"/>
      <family val="2"/>
      <charset val="204"/>
    </font>
    <font>
      <sz val="9"/>
      <name val="Tahoma"/>
      <family val="2"/>
      <charset val="204"/>
    </font>
    <font>
      <b/>
      <sz val="14"/>
      <name val="Arial Cyr"/>
      <family val="2"/>
      <charset val="204"/>
    </font>
    <font>
      <b/>
      <sz val="12"/>
      <name val="Arial"/>
      <family val="2"/>
      <charset val="204"/>
    </font>
    <font>
      <b/>
      <sz val="14"/>
      <name val="Arial"/>
      <family val="2"/>
      <charset val="204"/>
    </font>
    <font>
      <sz val="12"/>
      <name val="Arial"/>
      <family val="2"/>
      <charset val="204"/>
    </font>
    <font>
      <sz val="11"/>
      <color indexed="8"/>
      <name val="Arial"/>
      <family val="2"/>
      <charset val="204"/>
    </font>
    <font>
      <sz val="12"/>
      <color theme="1"/>
      <name val="Calibri"/>
      <family val="2"/>
      <charset val="204"/>
      <scheme val="minor"/>
    </font>
    <font>
      <sz val="11"/>
      <color theme="1"/>
      <name val="Arial"/>
      <family val="2"/>
      <charset val="204"/>
    </font>
    <font>
      <sz val="11"/>
      <name val="Times New Roman Cyr"/>
      <family val="1"/>
      <charset val="204"/>
    </font>
    <font>
      <sz val="8"/>
      <name val="Arial"/>
      <family val="2"/>
      <charset val="204"/>
    </font>
    <font>
      <sz val="12"/>
      <color theme="1"/>
      <name val="Times New Roman"/>
      <family val="1"/>
      <charset val="204"/>
    </font>
    <font>
      <sz val="12"/>
      <name val="Times New Roman"/>
      <family val="1"/>
      <charset val="204"/>
    </font>
    <font>
      <sz val="11"/>
      <color rgb="FF333333"/>
      <name val="Times New Roman"/>
      <family val="1"/>
      <charset val="204"/>
    </font>
    <font>
      <sz val="11"/>
      <color theme="1"/>
      <name val="Times New Roman"/>
      <family val="1"/>
      <charset val="204"/>
    </font>
    <font>
      <b/>
      <sz val="11"/>
      <color theme="1"/>
      <name val="Times New Roman"/>
      <family val="1"/>
      <charset val="204"/>
    </font>
    <font>
      <sz val="18"/>
      <color theme="1"/>
      <name val="Times New Roman"/>
      <family val="1"/>
      <charset val="204"/>
    </font>
    <font>
      <sz val="11"/>
      <name val="Times New Roman"/>
      <family val="1"/>
      <charset val="204"/>
    </font>
    <font>
      <sz val="10"/>
      <color theme="1"/>
      <name val="Times New Roman"/>
      <family val="1"/>
      <charset val="204"/>
    </font>
    <font>
      <sz val="11"/>
      <color indexed="63"/>
      <name val="Times New Roman"/>
      <family val="1"/>
      <charset val="204"/>
    </font>
    <font>
      <sz val="11"/>
      <color indexed="8"/>
      <name val="Times New Roman"/>
      <family val="1"/>
      <charset val="204"/>
    </font>
    <font>
      <sz val="11"/>
      <name val="Arial"/>
      <family val="2"/>
      <charset val="204"/>
    </font>
    <font>
      <sz val="11"/>
      <name val="Calibri"/>
      <family val="2"/>
      <scheme val="minor"/>
    </font>
    <font>
      <sz val="9"/>
      <color theme="1"/>
      <name val="Calibri"/>
      <family val="2"/>
      <scheme val="minor"/>
    </font>
    <font>
      <sz val="11"/>
      <color rgb="FF000000"/>
      <name val="Times New Roman"/>
      <family val="1"/>
      <charset val="204"/>
    </font>
    <font>
      <sz val="10"/>
      <color rgb="FF000000"/>
      <name val="Times New Roman"/>
      <family val="1"/>
      <charset val="204"/>
    </font>
    <font>
      <sz val="11"/>
      <color rgb="FF000000"/>
      <name val="Arial"/>
      <family val="2"/>
      <charset val="204"/>
    </font>
    <font>
      <sz val="10"/>
      <color rgb="FF333333"/>
      <name val="Times New Roman"/>
      <family val="1"/>
      <charset val="204"/>
    </font>
  </fonts>
  <fills count="76">
    <fill>
      <patternFill patternType="none"/>
    </fill>
    <fill>
      <patternFill patternType="gray125"/>
    </fill>
    <fill>
      <patternFill patternType="solid">
        <fgColor rgb="FFC6EFCE"/>
      </patternFill>
    </fill>
    <fill>
      <patternFill patternType="solid">
        <fgColor indexed="49"/>
      </patternFill>
    </fill>
    <fill>
      <patternFill patternType="solid">
        <fgColor indexed="9"/>
        <bgColor indexed="64"/>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lightGray">
        <fgColor indexed="22"/>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43"/>
        <bgColor indexed="64"/>
      </patternFill>
    </fill>
    <fill>
      <patternFill patternType="solid">
        <fgColor indexed="40"/>
        <bgColor indexed="64"/>
      </patternFill>
    </fill>
    <fill>
      <patternFill patternType="solid">
        <fgColor indexed="50"/>
      </patternFill>
    </fill>
    <fill>
      <patternFill patternType="lightUp">
        <fgColor indexed="48"/>
        <bgColor indexed="41"/>
      </patternFill>
    </fill>
    <fill>
      <patternFill patternType="solid">
        <fgColor indexed="41"/>
      </patternFill>
    </fill>
    <fill>
      <patternFill patternType="solid">
        <fgColor indexed="54"/>
        <bgColor indexed="64"/>
      </patternFill>
    </fill>
    <fill>
      <patternFill patternType="solid">
        <fgColor indexed="40"/>
      </patternFill>
    </fill>
    <fill>
      <patternFill patternType="solid">
        <fgColor indexed="44"/>
        <bgColor indexed="64"/>
      </patternFill>
    </fill>
    <fill>
      <patternFill patternType="solid">
        <fgColor indexed="41"/>
        <bgColor indexed="64"/>
      </patternFill>
    </fill>
    <fill>
      <patternFill patternType="solid">
        <fgColor indexed="26"/>
        <bgColor indexed="64"/>
      </patternFill>
    </fill>
    <fill>
      <patternFill patternType="solid">
        <fgColor indexed="15"/>
      </patternFill>
    </fill>
    <fill>
      <patternFill patternType="solid">
        <fgColor indexed="14"/>
        <bgColor indexed="64"/>
      </patternFill>
    </fill>
    <fill>
      <patternFill patternType="solid">
        <fgColor indexed="13"/>
        <bgColor indexed="64"/>
      </patternFill>
    </fill>
    <fill>
      <patternFill patternType="solid">
        <fgColor indexed="11"/>
        <bgColor indexed="64"/>
      </patternFill>
    </fill>
    <fill>
      <patternFill patternType="solid">
        <fgColor indexed="51"/>
        <bgColor indexed="64"/>
      </patternFill>
    </fill>
    <fill>
      <patternFill patternType="solid">
        <fgColor indexed="27"/>
        <bgColor indexed="64"/>
      </patternFill>
    </fill>
    <fill>
      <patternFill patternType="solid">
        <fgColor indexed="42"/>
        <bgColor indexed="64"/>
      </patternFill>
    </fill>
    <fill>
      <patternFill patternType="solid">
        <fgColor indexed="47"/>
        <bgColor indexed="64"/>
      </patternFill>
    </fill>
    <fill>
      <patternFill patternType="solid">
        <fgColor theme="0"/>
        <bgColor indexed="64"/>
      </patternFill>
    </fill>
  </fills>
  <borders count="41">
    <border>
      <left/>
      <right/>
      <top/>
      <bottom/>
      <diagonal/>
    </border>
    <border>
      <left style="thin">
        <color indexed="64"/>
      </left>
      <right style="thin">
        <color indexed="64"/>
      </right>
      <top style="thin">
        <color indexed="64"/>
      </top>
      <bottom style="thin">
        <color indexed="64"/>
      </bottom>
      <diagonal/>
    </border>
    <border>
      <left style="thin">
        <color indexed="18"/>
      </left>
      <right style="thin">
        <color indexed="18"/>
      </right>
      <top style="thin">
        <color indexed="18"/>
      </top>
      <bottom style="thin">
        <color indexed="18"/>
      </bottom>
      <diagonal/>
    </border>
    <border>
      <left/>
      <right style="thin">
        <color indexed="64"/>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indexed="64"/>
      </top>
      <bottom style="double">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hair">
        <color indexed="64"/>
      </left>
      <right style="hair">
        <color indexed="64"/>
      </right>
      <top style="hair">
        <color indexed="64"/>
      </top>
      <bottom style="hair">
        <color indexed="64"/>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style="thin">
        <color indexed="51"/>
      </left>
      <right style="thin">
        <color indexed="51"/>
      </right>
      <top/>
      <bottom/>
      <diagonal/>
    </border>
    <border>
      <left/>
      <right/>
      <top style="thin">
        <color indexed="62"/>
      </top>
      <bottom style="double">
        <color indexed="62"/>
      </bottom>
      <diagonal/>
    </border>
    <border>
      <left style="hair">
        <color indexed="64"/>
      </left>
      <right/>
      <top style="hair">
        <color indexed="64"/>
      </top>
      <bottom style="hair">
        <color indexed="9"/>
      </bottom>
      <diagonal/>
    </border>
    <border>
      <left style="medium">
        <color indexed="64"/>
      </left>
      <right style="thin">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rgb="FFEBEBEB"/>
      </left>
      <right style="thin">
        <color rgb="FFEBEBEB"/>
      </right>
      <top style="thin">
        <color rgb="FFEBEBEB"/>
      </top>
      <bottom style="thin">
        <color rgb="FFEBEBEB"/>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s>
  <cellStyleXfs count="60311">
    <xf numFmtId="0" fontId="0" fillId="0" borderId="0"/>
    <xf numFmtId="0" fontId="4" fillId="0" borderId="0"/>
    <xf numFmtId="0" fontId="4" fillId="0" borderId="0"/>
    <xf numFmtId="0" fontId="2" fillId="0" borderId="0"/>
    <xf numFmtId="0" fontId="8" fillId="0" borderId="0"/>
    <xf numFmtId="0" fontId="9" fillId="0" borderId="0"/>
    <xf numFmtId="0" fontId="2" fillId="0" borderId="0"/>
    <xf numFmtId="0" fontId="10" fillId="0" borderId="0"/>
    <xf numFmtId="0" fontId="2" fillId="0" borderId="0"/>
    <xf numFmtId="0" fontId="2" fillId="0" borderId="0"/>
    <xf numFmtId="0" fontId="7" fillId="0" borderId="0"/>
    <xf numFmtId="0" fontId="6" fillId="0" borderId="0"/>
    <xf numFmtId="0" fontId="10" fillId="0" borderId="0"/>
    <xf numFmtId="0" fontId="2" fillId="0" borderId="0"/>
    <xf numFmtId="0" fontId="3" fillId="0" borderId="0"/>
    <xf numFmtId="0" fontId="11" fillId="0" borderId="0"/>
    <xf numFmtId="0" fontId="6" fillId="0" borderId="0"/>
    <xf numFmtId="0" fontId="2" fillId="0" borderId="0"/>
    <xf numFmtId="0" fontId="1" fillId="0" borderId="0"/>
    <xf numFmtId="0" fontId="2" fillId="0" borderId="0"/>
    <xf numFmtId="0" fontId="3" fillId="0" borderId="0"/>
    <xf numFmtId="0" fontId="2" fillId="0" borderId="0"/>
    <xf numFmtId="0" fontId="3" fillId="0" borderId="0"/>
    <xf numFmtId="0" fontId="1" fillId="0" borderId="0"/>
    <xf numFmtId="0" fontId="2" fillId="0" borderId="0"/>
    <xf numFmtId="0" fontId="4" fillId="0" borderId="0"/>
    <xf numFmtId="0" fontId="4" fillId="0" borderId="0"/>
    <xf numFmtId="165" fontId="5" fillId="0" borderId="0" applyFont="0" applyFill="0" applyBorder="0" applyAlignment="0" applyProtection="0"/>
    <xf numFmtId="165" fontId="2" fillId="0" borderId="0" applyFont="0" applyFill="0" applyBorder="0" applyAlignment="0" applyProtection="0"/>
    <xf numFmtId="167" fontId="2" fillId="0" borderId="0"/>
    <xf numFmtId="167" fontId="1" fillId="0" borderId="0"/>
    <xf numFmtId="0" fontId="6" fillId="0" borderId="0"/>
    <xf numFmtId="0" fontId="1" fillId="0" borderId="0"/>
    <xf numFmtId="0" fontId="1" fillId="0" borderId="0"/>
    <xf numFmtId="0" fontId="1" fillId="0" borderId="0"/>
    <xf numFmtId="0" fontId="3" fillId="0" borderId="0"/>
    <xf numFmtId="0" fontId="6" fillId="0" borderId="0"/>
    <xf numFmtId="0" fontId="6" fillId="0" borderId="0"/>
    <xf numFmtId="4" fontId="14" fillId="3" borderId="2" applyNumberFormat="0" applyProtection="0">
      <alignment horizontal="left" vertical="center" indent="1"/>
    </xf>
    <xf numFmtId="170" fontId="1" fillId="0" borderId="0"/>
    <xf numFmtId="167" fontId="1" fillId="0" borderId="0"/>
    <xf numFmtId="0" fontId="32" fillId="0" borderId="0"/>
    <xf numFmtId="0" fontId="32" fillId="0" borderId="0"/>
    <xf numFmtId="0" fontId="4" fillId="0" borderId="0"/>
    <xf numFmtId="0" fontId="4" fillId="0" borderId="0"/>
    <xf numFmtId="0" fontId="4" fillId="0" borderId="0"/>
    <xf numFmtId="0" fontId="4" fillId="0" borderId="0"/>
    <xf numFmtId="0" fontId="4" fillId="0" borderId="0"/>
    <xf numFmtId="0" fontId="32" fillId="0" borderId="0"/>
    <xf numFmtId="0" fontId="32" fillId="0" borderId="0"/>
    <xf numFmtId="0" fontId="4" fillId="0" borderId="0"/>
    <xf numFmtId="0" fontId="4" fillId="0" borderId="0"/>
    <xf numFmtId="0" fontId="32" fillId="0" borderId="0"/>
    <xf numFmtId="0" fontId="32" fillId="0" borderId="0"/>
    <xf numFmtId="0" fontId="32" fillId="0" borderId="0"/>
    <xf numFmtId="0" fontId="32" fillId="0" borderId="0"/>
    <xf numFmtId="0" fontId="32" fillId="0" borderId="0"/>
    <xf numFmtId="0" fontId="4"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 fillId="0" borderId="0"/>
    <xf numFmtId="0" fontId="4" fillId="0" borderId="0"/>
    <xf numFmtId="0" fontId="4" fillId="0" borderId="0"/>
    <xf numFmtId="0" fontId="2" fillId="0" borderId="0"/>
    <xf numFmtId="0" fontId="2" fillId="0" borderId="0"/>
    <xf numFmtId="172" fontId="33" fillId="0" borderId="0">
      <protection locked="0"/>
    </xf>
    <xf numFmtId="172" fontId="33" fillId="0" borderId="0">
      <protection locked="0"/>
    </xf>
    <xf numFmtId="172" fontId="33" fillId="0" borderId="0">
      <protection locked="0"/>
    </xf>
    <xf numFmtId="0" fontId="34" fillId="0" borderId="0">
      <protection locked="0"/>
    </xf>
    <xf numFmtId="0" fontId="34" fillId="0" borderId="0">
      <protection locked="0"/>
    </xf>
    <xf numFmtId="0" fontId="33" fillId="0" borderId="13">
      <protection locked="0"/>
    </xf>
    <xf numFmtId="0" fontId="35" fillId="35" borderId="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0" fontId="13" fillId="39" borderId="0" applyNumberFormat="0" applyBorder="0" applyAlignment="0" applyProtection="0"/>
    <xf numFmtId="0" fontId="13" fillId="39" borderId="0" applyNumberFormat="0" applyBorder="0" applyAlignment="0" applyProtection="0"/>
    <xf numFmtId="0" fontId="13" fillId="39" borderId="0" applyNumberFormat="0" applyBorder="0" applyAlignment="0" applyProtection="0"/>
    <xf numFmtId="0" fontId="13" fillId="39" borderId="0" applyNumberFormat="0" applyBorder="0" applyAlignment="0" applyProtection="0"/>
    <xf numFmtId="0" fontId="13" fillId="39" borderId="0" applyNumberFormat="0" applyBorder="0" applyAlignment="0" applyProtection="0"/>
    <xf numFmtId="0" fontId="13" fillId="39" borderId="0" applyNumberFormat="0" applyBorder="0" applyAlignment="0" applyProtection="0"/>
    <xf numFmtId="0" fontId="13" fillId="39" borderId="0" applyNumberFormat="0" applyBorder="0" applyAlignment="0" applyProtection="0"/>
    <xf numFmtId="0" fontId="13" fillId="39" borderId="0" applyNumberFormat="0" applyBorder="0" applyAlignment="0" applyProtection="0"/>
    <xf numFmtId="0" fontId="13" fillId="39" borderId="0" applyNumberFormat="0" applyBorder="0" applyAlignment="0" applyProtection="0"/>
    <xf numFmtId="0" fontId="13" fillId="39" borderId="0" applyNumberFormat="0" applyBorder="0" applyAlignment="0" applyProtection="0"/>
    <xf numFmtId="0" fontId="13" fillId="39" borderId="0" applyNumberFormat="0" applyBorder="0" applyAlignment="0" applyProtection="0"/>
    <xf numFmtId="0" fontId="13" fillId="39"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1" borderId="0" applyNumberFormat="0" applyBorder="0" applyAlignment="0" applyProtection="0"/>
    <xf numFmtId="0" fontId="13" fillId="41" borderId="0" applyNumberFormat="0" applyBorder="0" applyAlignment="0" applyProtection="0"/>
    <xf numFmtId="0" fontId="13" fillId="41" borderId="0" applyNumberFormat="0" applyBorder="0" applyAlignment="0" applyProtection="0"/>
    <xf numFmtId="0" fontId="13" fillId="41" borderId="0" applyNumberFormat="0" applyBorder="0" applyAlignment="0" applyProtection="0"/>
    <xf numFmtId="0" fontId="13" fillId="41" borderId="0" applyNumberFormat="0" applyBorder="0" applyAlignment="0" applyProtection="0"/>
    <xf numFmtId="0" fontId="13" fillId="41" borderId="0" applyNumberFormat="0" applyBorder="0" applyAlignment="0" applyProtection="0"/>
    <xf numFmtId="0" fontId="13" fillId="41" borderId="0" applyNumberFormat="0" applyBorder="0" applyAlignment="0" applyProtection="0"/>
    <xf numFmtId="0" fontId="13" fillId="41" borderId="0" applyNumberFormat="0" applyBorder="0" applyAlignment="0" applyProtection="0"/>
    <xf numFmtId="0" fontId="13" fillId="41" borderId="0" applyNumberFormat="0" applyBorder="0" applyAlignment="0" applyProtection="0"/>
    <xf numFmtId="0" fontId="13" fillId="41" borderId="0" applyNumberFormat="0" applyBorder="0" applyAlignment="0" applyProtection="0"/>
    <xf numFmtId="0" fontId="13" fillId="41" borderId="0" applyNumberFormat="0" applyBorder="0" applyAlignment="0" applyProtection="0"/>
    <xf numFmtId="0" fontId="13" fillId="4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3" fillId="36"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3" fillId="36"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3" fillId="36"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3" fillId="37"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3" fillId="37"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3" fillId="37"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3" fillId="38"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3" fillId="38"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3" fillId="38"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3" fillId="39"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3" fillId="39"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3" fillId="39"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3" fillId="39" borderId="0" applyNumberFormat="0" applyBorder="0" applyAlignment="0" applyProtection="0"/>
    <xf numFmtId="0" fontId="13" fillId="39" borderId="0" applyNumberFormat="0" applyBorder="0" applyAlignment="0" applyProtection="0"/>
    <xf numFmtId="0" fontId="13" fillId="39"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3" fillId="40"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3" fillId="40"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3" fillId="41"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3" fillId="41"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3" fillId="41" borderId="0" applyNumberFormat="0" applyBorder="0" applyAlignment="0" applyProtection="0"/>
    <xf numFmtId="0" fontId="13" fillId="41" borderId="0" applyNumberFormat="0" applyBorder="0" applyAlignment="0" applyProtection="0"/>
    <xf numFmtId="0" fontId="13" fillId="41" borderId="0" applyNumberFormat="0" applyBorder="0" applyAlignment="0" applyProtection="0"/>
    <xf numFmtId="0" fontId="13" fillId="41" borderId="0" applyNumberFormat="0" applyBorder="0" applyAlignment="0" applyProtection="0"/>
    <xf numFmtId="0" fontId="13" fillId="41"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3" fillId="42" borderId="0" applyNumberFormat="0" applyBorder="0" applyAlignment="0" applyProtection="0"/>
    <xf numFmtId="0" fontId="13" fillId="42" borderId="0" applyNumberFormat="0" applyBorder="0" applyAlignment="0" applyProtection="0"/>
    <xf numFmtId="0" fontId="13" fillId="42" borderId="0" applyNumberFormat="0" applyBorder="0" applyAlignment="0" applyProtection="0"/>
    <xf numFmtId="0" fontId="13" fillId="42" borderId="0" applyNumberFormat="0" applyBorder="0" applyAlignment="0" applyProtection="0"/>
    <xf numFmtId="0" fontId="13" fillId="42" borderId="0" applyNumberFormat="0" applyBorder="0" applyAlignment="0" applyProtection="0"/>
    <xf numFmtId="0" fontId="13" fillId="42" borderId="0" applyNumberFormat="0" applyBorder="0" applyAlignment="0" applyProtection="0"/>
    <xf numFmtId="0" fontId="13" fillId="42" borderId="0" applyNumberFormat="0" applyBorder="0" applyAlignment="0" applyProtection="0"/>
    <xf numFmtId="0" fontId="13" fillId="42" borderId="0" applyNumberFormat="0" applyBorder="0" applyAlignment="0" applyProtection="0"/>
    <xf numFmtId="0" fontId="13" fillId="42" borderId="0" applyNumberFormat="0" applyBorder="0" applyAlignment="0" applyProtection="0"/>
    <xf numFmtId="0" fontId="13" fillId="42" borderId="0" applyNumberFormat="0" applyBorder="0" applyAlignment="0" applyProtection="0"/>
    <xf numFmtId="0" fontId="13" fillId="42" borderId="0" applyNumberFormat="0" applyBorder="0" applyAlignment="0" applyProtection="0"/>
    <xf numFmtId="0" fontId="13" fillId="42"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39" borderId="0" applyNumberFormat="0" applyBorder="0" applyAlignment="0" applyProtection="0"/>
    <xf numFmtId="0" fontId="13" fillId="39" borderId="0" applyNumberFormat="0" applyBorder="0" applyAlignment="0" applyProtection="0"/>
    <xf numFmtId="0" fontId="13" fillId="39" borderId="0" applyNumberFormat="0" applyBorder="0" applyAlignment="0" applyProtection="0"/>
    <xf numFmtId="0" fontId="13" fillId="39" borderId="0" applyNumberFormat="0" applyBorder="0" applyAlignment="0" applyProtection="0"/>
    <xf numFmtId="0" fontId="13" fillId="39" borderId="0" applyNumberFormat="0" applyBorder="0" applyAlignment="0" applyProtection="0"/>
    <xf numFmtId="0" fontId="13" fillId="39" borderId="0" applyNumberFormat="0" applyBorder="0" applyAlignment="0" applyProtection="0"/>
    <xf numFmtId="0" fontId="13" fillId="39" borderId="0" applyNumberFormat="0" applyBorder="0" applyAlignment="0" applyProtection="0"/>
    <xf numFmtId="0" fontId="13" fillId="39" borderId="0" applyNumberFormat="0" applyBorder="0" applyAlignment="0" applyProtection="0"/>
    <xf numFmtId="0" fontId="13" fillId="39" borderId="0" applyNumberFormat="0" applyBorder="0" applyAlignment="0" applyProtection="0"/>
    <xf numFmtId="0" fontId="13" fillId="39" borderId="0" applyNumberFormat="0" applyBorder="0" applyAlignment="0" applyProtection="0"/>
    <xf numFmtId="0" fontId="13" fillId="39" borderId="0" applyNumberFormat="0" applyBorder="0" applyAlignment="0" applyProtection="0"/>
    <xf numFmtId="0" fontId="13" fillId="39" borderId="0" applyNumberFormat="0" applyBorder="0" applyAlignment="0" applyProtection="0"/>
    <xf numFmtId="0" fontId="13" fillId="42" borderId="0" applyNumberFormat="0" applyBorder="0" applyAlignment="0" applyProtection="0"/>
    <xf numFmtId="0" fontId="13" fillId="42" borderId="0" applyNumberFormat="0" applyBorder="0" applyAlignment="0" applyProtection="0"/>
    <xf numFmtId="0" fontId="13" fillId="42" borderId="0" applyNumberFormat="0" applyBorder="0" applyAlignment="0" applyProtection="0"/>
    <xf numFmtId="0" fontId="13" fillId="42" borderId="0" applyNumberFormat="0" applyBorder="0" applyAlignment="0" applyProtection="0"/>
    <xf numFmtId="0" fontId="13" fillId="42" borderId="0" applyNumberFormat="0" applyBorder="0" applyAlignment="0" applyProtection="0"/>
    <xf numFmtId="0" fontId="13" fillId="42" borderId="0" applyNumberFormat="0" applyBorder="0" applyAlignment="0" applyProtection="0"/>
    <xf numFmtId="0" fontId="13" fillId="42" borderId="0" applyNumberFormat="0" applyBorder="0" applyAlignment="0" applyProtection="0"/>
    <xf numFmtId="0" fontId="13" fillId="42" borderId="0" applyNumberFormat="0" applyBorder="0" applyAlignment="0" applyProtection="0"/>
    <xf numFmtId="0" fontId="13" fillId="42" borderId="0" applyNumberFormat="0" applyBorder="0" applyAlignment="0" applyProtection="0"/>
    <xf numFmtId="0" fontId="13" fillId="42" borderId="0" applyNumberFormat="0" applyBorder="0" applyAlignment="0" applyProtection="0"/>
    <xf numFmtId="0" fontId="13" fillId="42" borderId="0" applyNumberFormat="0" applyBorder="0" applyAlignment="0" applyProtection="0"/>
    <xf numFmtId="0" fontId="13" fillId="42"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3" fillId="42"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3" fillId="42"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3" fillId="42" borderId="0" applyNumberFormat="0" applyBorder="0" applyAlignment="0" applyProtection="0"/>
    <xf numFmtId="0" fontId="13" fillId="42" borderId="0" applyNumberFormat="0" applyBorder="0" applyAlignment="0" applyProtection="0"/>
    <xf numFmtId="0" fontId="13" fillId="42" borderId="0" applyNumberFormat="0" applyBorder="0" applyAlignment="0" applyProtection="0"/>
    <xf numFmtId="0" fontId="13" fillId="42" borderId="0" applyNumberFormat="0" applyBorder="0" applyAlignment="0" applyProtection="0"/>
    <xf numFmtId="0" fontId="13" fillId="42"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3" fillId="43"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3" fillId="43"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3" fillId="44"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3" fillId="44"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3" fillId="44"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3" fillId="39"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3" fillId="39"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3" fillId="39" borderId="0" applyNumberFormat="0" applyBorder="0" applyAlignment="0" applyProtection="0"/>
    <xf numFmtId="0" fontId="13" fillId="39" borderId="0" applyNumberFormat="0" applyBorder="0" applyAlignment="0" applyProtection="0"/>
    <xf numFmtId="0" fontId="13" fillId="39" borderId="0" applyNumberFormat="0" applyBorder="0" applyAlignment="0" applyProtection="0"/>
    <xf numFmtId="0" fontId="13" fillId="39" borderId="0" applyNumberFormat="0" applyBorder="0" applyAlignment="0" applyProtection="0"/>
    <xf numFmtId="0" fontId="13" fillId="39"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3" fillId="42"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3" fillId="42"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3" fillId="42" borderId="0" applyNumberFormat="0" applyBorder="0" applyAlignment="0" applyProtection="0"/>
    <xf numFmtId="0" fontId="13" fillId="42" borderId="0" applyNumberFormat="0" applyBorder="0" applyAlignment="0" applyProtection="0"/>
    <xf numFmtId="0" fontId="13" fillId="42" borderId="0" applyNumberFormat="0" applyBorder="0" applyAlignment="0" applyProtection="0"/>
    <xf numFmtId="0" fontId="13" fillId="42" borderId="0" applyNumberFormat="0" applyBorder="0" applyAlignment="0" applyProtection="0"/>
    <xf numFmtId="0" fontId="13" fillId="42"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3" fillId="45"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3" fillId="45"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3" borderId="0" applyNumberFormat="0" applyBorder="0" applyAlignment="0" applyProtection="0"/>
    <xf numFmtId="0" fontId="36" fillId="43" borderId="0" applyNumberFormat="0" applyBorder="0" applyAlignment="0" applyProtection="0"/>
    <xf numFmtId="0" fontId="36" fillId="43" borderId="0" applyNumberFormat="0" applyBorder="0" applyAlignment="0" applyProtection="0"/>
    <xf numFmtId="0" fontId="36" fillId="43" borderId="0" applyNumberFormat="0" applyBorder="0" applyAlignment="0" applyProtection="0"/>
    <xf numFmtId="0" fontId="36" fillId="43" borderId="0" applyNumberFormat="0" applyBorder="0" applyAlignment="0" applyProtection="0"/>
    <xf numFmtId="0" fontId="36" fillId="43" borderId="0" applyNumberFormat="0" applyBorder="0" applyAlignment="0" applyProtection="0"/>
    <xf numFmtId="0" fontId="36" fillId="43" borderId="0" applyNumberFormat="0" applyBorder="0" applyAlignment="0" applyProtection="0"/>
    <xf numFmtId="0" fontId="36" fillId="43" borderId="0" applyNumberFormat="0" applyBorder="0" applyAlignment="0" applyProtection="0"/>
    <xf numFmtId="0" fontId="36" fillId="43" borderId="0" applyNumberFormat="0" applyBorder="0" applyAlignment="0" applyProtection="0"/>
    <xf numFmtId="0" fontId="36" fillId="43" borderId="0" applyNumberFormat="0" applyBorder="0" applyAlignment="0" applyProtection="0"/>
    <xf numFmtId="0" fontId="36" fillId="43" borderId="0" applyNumberFormat="0" applyBorder="0" applyAlignment="0" applyProtection="0"/>
    <xf numFmtId="0" fontId="36" fillId="43"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7" borderId="0" applyNumberFormat="0" applyBorder="0" applyAlignment="0" applyProtection="0"/>
    <xf numFmtId="0" fontId="36" fillId="47" borderId="0" applyNumberFormat="0" applyBorder="0" applyAlignment="0" applyProtection="0"/>
    <xf numFmtId="0" fontId="36" fillId="47" borderId="0" applyNumberFormat="0" applyBorder="0" applyAlignment="0" applyProtection="0"/>
    <xf numFmtId="0" fontId="36" fillId="47" borderId="0" applyNumberFormat="0" applyBorder="0" applyAlignment="0" applyProtection="0"/>
    <xf numFmtId="0" fontId="36" fillId="47" borderId="0" applyNumberFormat="0" applyBorder="0" applyAlignment="0" applyProtection="0"/>
    <xf numFmtId="0" fontId="36" fillId="47" borderId="0" applyNumberFormat="0" applyBorder="0" applyAlignment="0" applyProtection="0"/>
    <xf numFmtId="0" fontId="36" fillId="47" borderId="0" applyNumberFormat="0" applyBorder="0" applyAlignment="0" applyProtection="0"/>
    <xf numFmtId="0" fontId="36" fillId="47" borderId="0" applyNumberFormat="0" applyBorder="0" applyAlignment="0" applyProtection="0"/>
    <xf numFmtId="0" fontId="36" fillId="47" borderId="0" applyNumberFormat="0" applyBorder="0" applyAlignment="0" applyProtection="0"/>
    <xf numFmtId="0" fontId="36" fillId="47" borderId="0" applyNumberFormat="0" applyBorder="0" applyAlignment="0" applyProtection="0"/>
    <xf numFmtId="0" fontId="36" fillId="47" borderId="0" applyNumberFormat="0" applyBorder="0" applyAlignment="0" applyProtection="0"/>
    <xf numFmtId="0" fontId="36" fillId="47" borderId="0" applyNumberFormat="0" applyBorder="0" applyAlignment="0" applyProtection="0"/>
    <xf numFmtId="0" fontId="36" fillId="3" borderId="0" applyNumberFormat="0" applyBorder="0" applyAlignment="0" applyProtection="0"/>
    <xf numFmtId="0" fontId="36" fillId="3" borderId="0" applyNumberFormat="0" applyBorder="0" applyAlignment="0" applyProtection="0"/>
    <xf numFmtId="0" fontId="36" fillId="3" borderId="0" applyNumberFormat="0" applyBorder="0" applyAlignment="0" applyProtection="0"/>
    <xf numFmtId="0" fontId="36" fillId="3" borderId="0" applyNumberFormat="0" applyBorder="0" applyAlignment="0" applyProtection="0"/>
    <xf numFmtId="0" fontId="36" fillId="3" borderId="0" applyNumberFormat="0" applyBorder="0" applyAlignment="0" applyProtection="0"/>
    <xf numFmtId="0" fontId="36" fillId="3" borderId="0" applyNumberFormat="0" applyBorder="0" applyAlignment="0" applyProtection="0"/>
    <xf numFmtId="0" fontId="36" fillId="3" borderId="0" applyNumberFormat="0" applyBorder="0" applyAlignment="0" applyProtection="0"/>
    <xf numFmtId="0" fontId="36" fillId="3" borderId="0" applyNumberFormat="0" applyBorder="0" applyAlignment="0" applyProtection="0"/>
    <xf numFmtId="0" fontId="36" fillId="3" borderId="0" applyNumberFormat="0" applyBorder="0" applyAlignment="0" applyProtection="0"/>
    <xf numFmtId="0" fontId="36" fillId="3" borderId="0" applyNumberFormat="0" applyBorder="0" applyAlignment="0" applyProtection="0"/>
    <xf numFmtId="0" fontId="36" fillId="3" borderId="0" applyNumberFormat="0" applyBorder="0" applyAlignment="0" applyProtection="0"/>
    <xf numFmtId="0" fontId="36" fillId="3"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167" fontId="31" fillId="14"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6" fillId="43" borderId="0" applyNumberFormat="0" applyBorder="0" applyAlignment="0" applyProtection="0"/>
    <xf numFmtId="0" fontId="36" fillId="43" borderId="0" applyNumberFormat="0" applyBorder="0" applyAlignment="0" applyProtection="0"/>
    <xf numFmtId="0" fontId="36" fillId="43" borderId="0" applyNumberFormat="0" applyBorder="0" applyAlignment="0" applyProtection="0"/>
    <xf numFmtId="167" fontId="31" fillId="18"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167" fontId="31" fillId="22"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6" fillId="47" borderId="0" applyNumberFormat="0" applyBorder="0" applyAlignment="0" applyProtection="0"/>
    <xf numFmtId="0" fontId="36" fillId="47" borderId="0" applyNumberFormat="0" applyBorder="0" applyAlignment="0" applyProtection="0"/>
    <xf numFmtId="167" fontId="31" fillId="26"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6" fillId="3" borderId="0" applyNumberFormat="0" applyBorder="0" applyAlignment="0" applyProtection="0"/>
    <xf numFmtId="0" fontId="36" fillId="3" borderId="0" applyNumberFormat="0" applyBorder="0" applyAlignment="0" applyProtection="0"/>
    <xf numFmtId="0" fontId="36" fillId="3" borderId="0" applyNumberFormat="0" applyBorder="0" applyAlignment="0" applyProtection="0"/>
    <xf numFmtId="167" fontId="31" fillId="30"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167" fontId="31" fillId="34"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36" fillId="51" borderId="0" applyNumberFormat="0" applyBorder="0" applyAlignment="0" applyProtection="0"/>
    <xf numFmtId="0" fontId="36" fillId="51" borderId="0" applyNumberFormat="0" applyBorder="0" applyAlignment="0" applyProtection="0"/>
    <xf numFmtId="0" fontId="36" fillId="51" borderId="0" applyNumberFormat="0" applyBorder="0" applyAlignment="0" applyProtection="0"/>
    <xf numFmtId="0" fontId="36" fillId="51" borderId="0" applyNumberFormat="0" applyBorder="0" applyAlignment="0" applyProtection="0"/>
    <xf numFmtId="0" fontId="36" fillId="51" borderId="0" applyNumberFormat="0" applyBorder="0" applyAlignment="0" applyProtection="0"/>
    <xf numFmtId="0" fontId="36" fillId="51" borderId="0" applyNumberFormat="0" applyBorder="0" applyAlignment="0" applyProtection="0"/>
    <xf numFmtId="0" fontId="36" fillId="51" borderId="0" applyNumberFormat="0" applyBorder="0" applyAlignment="0" applyProtection="0"/>
    <xf numFmtId="0" fontId="36" fillId="51" borderId="0" applyNumberFormat="0" applyBorder="0" applyAlignment="0" applyProtection="0"/>
    <xf numFmtId="0" fontId="36" fillId="51" borderId="0" applyNumberFormat="0" applyBorder="0" applyAlignment="0" applyProtection="0"/>
    <xf numFmtId="0" fontId="36" fillId="51" borderId="0" applyNumberFormat="0" applyBorder="0" applyAlignment="0" applyProtection="0"/>
    <xf numFmtId="0" fontId="36" fillId="51" borderId="0" applyNumberFormat="0" applyBorder="0" applyAlignment="0" applyProtection="0"/>
    <xf numFmtId="0" fontId="36" fillId="51" borderId="0" applyNumberFormat="0" applyBorder="0" applyAlignment="0" applyProtection="0"/>
    <xf numFmtId="0" fontId="36" fillId="47" borderId="0" applyNumberFormat="0" applyBorder="0" applyAlignment="0" applyProtection="0"/>
    <xf numFmtId="0" fontId="36" fillId="47" borderId="0" applyNumberFormat="0" applyBorder="0" applyAlignment="0" applyProtection="0"/>
    <xf numFmtId="0" fontId="36" fillId="47" borderId="0" applyNumberFormat="0" applyBorder="0" applyAlignment="0" applyProtection="0"/>
    <xf numFmtId="0" fontId="36" fillId="47" borderId="0" applyNumberFormat="0" applyBorder="0" applyAlignment="0" applyProtection="0"/>
    <xf numFmtId="0" fontId="36" fillId="47" borderId="0" applyNumberFormat="0" applyBorder="0" applyAlignment="0" applyProtection="0"/>
    <xf numFmtId="0" fontId="36" fillId="47" borderId="0" applyNumberFormat="0" applyBorder="0" applyAlignment="0" applyProtection="0"/>
    <xf numFmtId="0" fontId="36" fillId="47" borderId="0" applyNumberFormat="0" applyBorder="0" applyAlignment="0" applyProtection="0"/>
    <xf numFmtId="0" fontId="36" fillId="47" borderId="0" applyNumberFormat="0" applyBorder="0" applyAlignment="0" applyProtection="0"/>
    <xf numFmtId="0" fontId="36" fillId="47" borderId="0" applyNumberFormat="0" applyBorder="0" applyAlignment="0" applyProtection="0"/>
    <xf numFmtId="0" fontId="36" fillId="47" borderId="0" applyNumberFormat="0" applyBorder="0" applyAlignment="0" applyProtection="0"/>
    <xf numFmtId="0" fontId="36" fillId="47" borderId="0" applyNumberFormat="0" applyBorder="0" applyAlignment="0" applyProtection="0"/>
    <xf numFmtId="0" fontId="36" fillId="47" borderId="0" applyNumberFormat="0" applyBorder="0" applyAlignment="0" applyProtection="0"/>
    <xf numFmtId="0" fontId="36" fillId="3" borderId="0" applyNumberFormat="0" applyBorder="0" applyAlignment="0" applyProtection="0"/>
    <xf numFmtId="0" fontId="36" fillId="3" borderId="0" applyNumberFormat="0" applyBorder="0" applyAlignment="0" applyProtection="0"/>
    <xf numFmtId="0" fontId="36" fillId="3" borderId="0" applyNumberFormat="0" applyBorder="0" applyAlignment="0" applyProtection="0"/>
    <xf numFmtId="0" fontId="36" fillId="3" borderId="0" applyNumberFormat="0" applyBorder="0" applyAlignment="0" applyProtection="0"/>
    <xf numFmtId="0" fontId="36" fillId="3" borderId="0" applyNumberFormat="0" applyBorder="0" applyAlignment="0" applyProtection="0"/>
    <xf numFmtId="0" fontId="36" fillId="3" borderId="0" applyNumberFormat="0" applyBorder="0" applyAlignment="0" applyProtection="0"/>
    <xf numFmtId="0" fontId="36" fillId="3" borderId="0" applyNumberFormat="0" applyBorder="0" applyAlignment="0" applyProtection="0"/>
    <xf numFmtId="0" fontId="36" fillId="3" borderId="0" applyNumberFormat="0" applyBorder="0" applyAlignment="0" applyProtection="0"/>
    <xf numFmtId="0" fontId="36" fillId="3" borderId="0" applyNumberFormat="0" applyBorder="0" applyAlignment="0" applyProtection="0"/>
    <xf numFmtId="0" fontId="36" fillId="3" borderId="0" applyNumberFormat="0" applyBorder="0" applyAlignment="0" applyProtection="0"/>
    <xf numFmtId="0" fontId="36" fillId="3" borderId="0" applyNumberFormat="0" applyBorder="0" applyAlignment="0" applyProtection="0"/>
    <xf numFmtId="0" fontId="36" fillId="3"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8" fillId="53" borderId="14" applyNumberFormat="0" applyAlignment="0" applyProtection="0"/>
    <xf numFmtId="0" fontId="38" fillId="53" borderId="14" applyNumberFormat="0" applyAlignment="0" applyProtection="0"/>
    <xf numFmtId="0" fontId="38" fillId="53" borderId="14" applyNumberFormat="0" applyAlignment="0" applyProtection="0"/>
    <xf numFmtId="0" fontId="38" fillId="53" borderId="14" applyNumberFormat="0" applyAlignment="0" applyProtection="0"/>
    <xf numFmtId="0" fontId="38" fillId="53" borderId="14" applyNumberFormat="0" applyAlignment="0" applyProtection="0"/>
    <xf numFmtId="0" fontId="38" fillId="53" borderId="14" applyNumberFormat="0" applyAlignment="0" applyProtection="0"/>
    <xf numFmtId="0" fontId="38" fillId="53" borderId="14" applyNumberFormat="0" applyAlignment="0" applyProtection="0"/>
    <xf numFmtId="0" fontId="38" fillId="53" borderId="14" applyNumberFormat="0" applyAlignment="0" applyProtection="0"/>
    <xf numFmtId="0" fontId="38" fillId="53" borderId="14" applyNumberFormat="0" applyAlignment="0" applyProtection="0"/>
    <xf numFmtId="0" fontId="38" fillId="53" borderId="14" applyNumberFormat="0" applyAlignment="0" applyProtection="0"/>
    <xf numFmtId="0" fontId="38" fillId="53" borderId="14" applyNumberFormat="0" applyAlignment="0" applyProtection="0"/>
    <xf numFmtId="0" fontId="38" fillId="53" borderId="14" applyNumberFormat="0" applyAlignment="0" applyProtection="0"/>
    <xf numFmtId="0" fontId="39" fillId="54" borderId="15" applyNumberFormat="0" applyAlignment="0" applyProtection="0"/>
    <xf numFmtId="0" fontId="39" fillId="54" borderId="15" applyNumberFormat="0" applyAlignment="0" applyProtection="0"/>
    <xf numFmtId="0" fontId="39" fillId="54" borderId="15" applyNumberFormat="0" applyAlignment="0" applyProtection="0"/>
    <xf numFmtId="0" fontId="39" fillId="54" borderId="15" applyNumberFormat="0" applyAlignment="0" applyProtection="0"/>
    <xf numFmtId="0" fontId="39" fillId="54" borderId="15" applyNumberFormat="0" applyAlignment="0" applyProtection="0"/>
    <xf numFmtId="0" fontId="39" fillId="54" borderId="15" applyNumberFormat="0" applyAlignment="0" applyProtection="0"/>
    <xf numFmtId="0" fontId="39" fillId="54" borderId="15" applyNumberFormat="0" applyAlignment="0" applyProtection="0"/>
    <xf numFmtId="0" fontId="39" fillId="54" borderId="15" applyNumberFormat="0" applyAlignment="0" applyProtection="0"/>
    <xf numFmtId="0" fontId="39" fillId="54" borderId="15" applyNumberFormat="0" applyAlignment="0" applyProtection="0"/>
    <xf numFmtId="0" fontId="39" fillId="54" borderId="15" applyNumberFormat="0" applyAlignment="0" applyProtection="0"/>
    <xf numFmtId="0" fontId="39" fillId="54" borderId="15" applyNumberFormat="0" applyAlignment="0" applyProtection="0"/>
    <xf numFmtId="0" fontId="39" fillId="54" borderId="15" applyNumberFormat="0" applyAlignment="0" applyProtection="0"/>
    <xf numFmtId="173" fontId="3" fillId="0" borderId="0" applyFont="0" applyFill="0" applyBorder="0" applyAlignment="0" applyProtection="0"/>
    <xf numFmtId="174"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5" fontId="3" fillId="0" borderId="0" applyFont="0" applyFill="0" applyBorder="0" applyAlignment="0" applyProtection="0"/>
    <xf numFmtId="176" fontId="35" fillId="0" borderId="0" applyFont="0" applyFill="0" applyBorder="0" applyAlignment="0" applyProtection="0"/>
    <xf numFmtId="177" fontId="3" fillId="0" borderId="0" applyFont="0" applyFill="0" applyBorder="0" applyAlignment="0" applyProtection="0"/>
    <xf numFmtId="14" fontId="40" fillId="0" borderId="0" applyFont="0" applyBorder="0">
      <alignment vertical="top"/>
    </xf>
    <xf numFmtId="170" fontId="41" fillId="0" borderId="0" applyFon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4" fillId="0" borderId="16" applyNumberFormat="0" applyFill="0" applyAlignment="0" applyProtection="0"/>
    <xf numFmtId="0" fontId="44" fillId="0" borderId="16" applyNumberFormat="0" applyFill="0" applyAlignment="0" applyProtection="0"/>
    <xf numFmtId="0" fontId="44" fillId="0" borderId="16" applyNumberFormat="0" applyFill="0" applyAlignment="0" applyProtection="0"/>
    <xf numFmtId="0" fontId="44" fillId="0" borderId="16" applyNumberFormat="0" applyFill="0" applyAlignment="0" applyProtection="0"/>
    <xf numFmtId="0" fontId="44" fillId="0" borderId="16" applyNumberFormat="0" applyFill="0" applyAlignment="0" applyProtection="0"/>
    <xf numFmtId="0" fontId="44" fillId="0" borderId="16" applyNumberFormat="0" applyFill="0" applyAlignment="0" applyProtection="0"/>
    <xf numFmtId="0" fontId="44" fillId="0" borderId="16" applyNumberFormat="0" applyFill="0" applyAlignment="0" applyProtection="0"/>
    <xf numFmtId="0" fontId="44" fillId="0" borderId="16" applyNumberFormat="0" applyFill="0" applyAlignment="0" applyProtection="0"/>
    <xf numFmtId="0" fontId="44" fillId="0" borderId="16" applyNumberFormat="0" applyFill="0" applyAlignment="0" applyProtection="0"/>
    <xf numFmtId="0" fontId="44" fillId="0" borderId="16" applyNumberFormat="0" applyFill="0" applyAlignment="0" applyProtection="0"/>
    <xf numFmtId="0" fontId="44" fillId="0" borderId="16" applyNumberFormat="0" applyFill="0" applyAlignment="0" applyProtection="0"/>
    <xf numFmtId="0" fontId="44" fillId="0" borderId="16" applyNumberFormat="0" applyFill="0" applyAlignment="0" applyProtection="0"/>
    <xf numFmtId="0" fontId="45" fillId="0" borderId="17" applyNumberFormat="0" applyFill="0" applyAlignment="0" applyProtection="0"/>
    <xf numFmtId="0" fontId="45" fillId="0" borderId="17" applyNumberFormat="0" applyFill="0" applyAlignment="0" applyProtection="0"/>
    <xf numFmtId="0" fontId="45" fillId="0" borderId="17" applyNumberFormat="0" applyFill="0" applyAlignment="0" applyProtection="0"/>
    <xf numFmtId="0" fontId="45" fillId="0" borderId="17" applyNumberFormat="0" applyFill="0" applyAlignment="0" applyProtection="0"/>
    <xf numFmtId="0" fontId="45" fillId="0" borderId="17" applyNumberFormat="0" applyFill="0" applyAlignment="0" applyProtection="0"/>
    <xf numFmtId="0" fontId="45" fillId="0" borderId="17" applyNumberFormat="0" applyFill="0" applyAlignment="0" applyProtection="0"/>
    <xf numFmtId="0" fontId="45" fillId="0" borderId="17" applyNumberFormat="0" applyFill="0" applyAlignment="0" applyProtection="0"/>
    <xf numFmtId="0" fontId="45" fillId="0" borderId="17" applyNumberFormat="0" applyFill="0" applyAlignment="0" applyProtection="0"/>
    <xf numFmtId="0" fontId="45" fillId="0" borderId="17" applyNumberFormat="0" applyFill="0" applyAlignment="0" applyProtection="0"/>
    <xf numFmtId="0" fontId="45" fillId="0" borderId="17" applyNumberFormat="0" applyFill="0" applyAlignment="0" applyProtection="0"/>
    <xf numFmtId="0" fontId="45" fillId="0" borderId="17" applyNumberFormat="0" applyFill="0" applyAlignment="0" applyProtection="0"/>
    <xf numFmtId="0" fontId="45" fillId="0" borderId="17" applyNumberFormat="0" applyFill="0" applyAlignment="0" applyProtection="0"/>
    <xf numFmtId="0" fontId="46" fillId="0" borderId="18" applyNumberFormat="0" applyFill="0" applyAlignment="0" applyProtection="0"/>
    <xf numFmtId="0" fontId="46" fillId="0" borderId="18" applyNumberFormat="0" applyFill="0" applyAlignment="0" applyProtection="0"/>
    <xf numFmtId="0" fontId="46" fillId="0" borderId="18" applyNumberFormat="0" applyFill="0" applyAlignment="0" applyProtection="0"/>
    <xf numFmtId="0" fontId="46" fillId="0" borderId="18" applyNumberFormat="0" applyFill="0" applyAlignment="0" applyProtection="0"/>
    <xf numFmtId="0" fontId="46" fillId="0" borderId="18" applyNumberFormat="0" applyFill="0" applyAlignment="0" applyProtection="0"/>
    <xf numFmtId="0" fontId="46" fillId="0" borderId="18" applyNumberFormat="0" applyFill="0" applyAlignment="0" applyProtection="0"/>
    <xf numFmtId="0" fontId="46" fillId="0" borderId="18" applyNumberFormat="0" applyFill="0" applyAlignment="0" applyProtection="0"/>
    <xf numFmtId="0" fontId="46" fillId="0" borderId="18" applyNumberFormat="0" applyFill="0" applyAlignment="0" applyProtection="0"/>
    <xf numFmtId="0" fontId="46" fillId="0" borderId="18" applyNumberFormat="0" applyFill="0" applyAlignment="0" applyProtection="0"/>
    <xf numFmtId="0" fontId="46" fillId="0" borderId="18" applyNumberFormat="0" applyFill="0" applyAlignment="0" applyProtection="0"/>
    <xf numFmtId="0" fontId="46" fillId="0" borderId="18" applyNumberFormat="0" applyFill="0" applyAlignment="0" applyProtection="0"/>
    <xf numFmtId="0" fontId="46" fillId="0" borderId="18" applyNumberFormat="0" applyFill="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7" fillId="41" borderId="14" applyNumberFormat="0" applyAlignment="0" applyProtection="0"/>
    <xf numFmtId="0" fontId="47" fillId="41" borderId="14" applyNumberFormat="0" applyAlignment="0" applyProtection="0"/>
    <xf numFmtId="0" fontId="47" fillId="41" borderId="14" applyNumberFormat="0" applyAlignment="0" applyProtection="0"/>
    <xf numFmtId="0" fontId="47" fillId="41" borderId="14" applyNumberFormat="0" applyAlignment="0" applyProtection="0"/>
    <xf numFmtId="0" fontId="47" fillId="41" borderId="14" applyNumberFormat="0" applyAlignment="0" applyProtection="0"/>
    <xf numFmtId="0" fontId="47" fillId="41" borderId="14" applyNumberFormat="0" applyAlignment="0" applyProtection="0"/>
    <xf numFmtId="0" fontId="47" fillId="41" borderId="14" applyNumberFormat="0" applyAlignment="0" applyProtection="0"/>
    <xf numFmtId="0" fontId="47" fillId="41" borderId="14" applyNumberFormat="0" applyAlignment="0" applyProtection="0"/>
    <xf numFmtId="0" fontId="47" fillId="41" borderId="14" applyNumberFormat="0" applyAlignment="0" applyProtection="0"/>
    <xf numFmtId="0" fontId="47" fillId="41" borderId="14" applyNumberFormat="0" applyAlignment="0" applyProtection="0"/>
    <xf numFmtId="0" fontId="47" fillId="41" borderId="14" applyNumberFormat="0" applyAlignment="0" applyProtection="0"/>
    <xf numFmtId="0" fontId="47" fillId="41" borderId="14" applyNumberFormat="0" applyAlignment="0" applyProtection="0"/>
    <xf numFmtId="0" fontId="48" fillId="0" borderId="19" applyNumberFormat="0" applyFill="0" applyAlignment="0" applyProtection="0"/>
    <xf numFmtId="0" fontId="48" fillId="0" borderId="19" applyNumberFormat="0" applyFill="0" applyAlignment="0" applyProtection="0"/>
    <xf numFmtId="0" fontId="48" fillId="0" borderId="19" applyNumberFormat="0" applyFill="0" applyAlignment="0" applyProtection="0"/>
    <xf numFmtId="0" fontId="48" fillId="0" borderId="19" applyNumberFormat="0" applyFill="0" applyAlignment="0" applyProtection="0"/>
    <xf numFmtId="0" fontId="48" fillId="0" borderId="19" applyNumberFormat="0" applyFill="0" applyAlignment="0" applyProtection="0"/>
    <xf numFmtId="0" fontId="48" fillId="0" borderId="19" applyNumberFormat="0" applyFill="0" applyAlignment="0" applyProtection="0"/>
    <xf numFmtId="0" fontId="48" fillId="0" borderId="19" applyNumberFormat="0" applyFill="0" applyAlignment="0" applyProtection="0"/>
    <xf numFmtId="0" fontId="48" fillId="0" borderId="19" applyNumberFormat="0" applyFill="0" applyAlignment="0" applyProtection="0"/>
    <xf numFmtId="0" fontId="48" fillId="0" borderId="19" applyNumberFormat="0" applyFill="0" applyAlignment="0" applyProtection="0"/>
    <xf numFmtId="0" fontId="48" fillId="0" borderId="19" applyNumberFormat="0" applyFill="0" applyAlignment="0" applyProtection="0"/>
    <xf numFmtId="0" fontId="48" fillId="0" borderId="19" applyNumberFormat="0" applyFill="0" applyAlignment="0" applyProtection="0"/>
    <xf numFmtId="0" fontId="48" fillId="0" borderId="19" applyNumberFormat="0" applyFill="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35" fillId="0" borderId="2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0" fillId="0" borderId="0"/>
    <xf numFmtId="0" fontId="51" fillId="0" borderId="0"/>
    <xf numFmtId="0" fontId="4" fillId="0" borderId="0"/>
    <xf numFmtId="0" fontId="13" fillId="56" borderId="21" applyNumberFormat="0" applyFont="0" applyAlignment="0" applyProtection="0"/>
    <xf numFmtId="0" fontId="13" fillId="56" borderId="21" applyNumberFormat="0" applyFont="0" applyAlignment="0" applyProtection="0"/>
    <xf numFmtId="0" fontId="13" fillId="56" borderId="21" applyNumberFormat="0" applyFont="0" applyAlignment="0" applyProtection="0"/>
    <xf numFmtId="0" fontId="13" fillId="56" borderId="21" applyNumberFormat="0" applyFont="0" applyAlignment="0" applyProtection="0"/>
    <xf numFmtId="0" fontId="13" fillId="56" borderId="21" applyNumberFormat="0" applyFont="0" applyAlignment="0" applyProtection="0"/>
    <xf numFmtId="0" fontId="13" fillId="56" borderId="21" applyNumberFormat="0" applyFont="0" applyAlignment="0" applyProtection="0"/>
    <xf numFmtId="0" fontId="13" fillId="56" borderId="21" applyNumberFormat="0" applyFont="0" applyAlignment="0" applyProtection="0"/>
    <xf numFmtId="0" fontId="13" fillId="56" borderId="21" applyNumberFormat="0" applyFont="0" applyAlignment="0" applyProtection="0"/>
    <xf numFmtId="0" fontId="13" fillId="56" borderId="21" applyNumberFormat="0" applyFont="0" applyAlignment="0" applyProtection="0"/>
    <xf numFmtId="0" fontId="13" fillId="56" borderId="21" applyNumberFormat="0" applyFont="0" applyAlignment="0" applyProtection="0"/>
    <xf numFmtId="0" fontId="13" fillId="56" borderId="21" applyNumberFormat="0" applyFont="0" applyAlignment="0" applyProtection="0"/>
    <xf numFmtId="0" fontId="13" fillId="56" borderId="21" applyNumberFormat="0" applyFont="0" applyAlignment="0" applyProtection="0"/>
    <xf numFmtId="0" fontId="52" fillId="53" borderId="22" applyNumberFormat="0" applyAlignment="0" applyProtection="0"/>
    <xf numFmtId="0" fontId="52" fillId="53" borderId="22" applyNumberFormat="0" applyAlignment="0" applyProtection="0"/>
    <xf numFmtId="0" fontId="52" fillId="53" borderId="22" applyNumberFormat="0" applyAlignment="0" applyProtection="0"/>
    <xf numFmtId="0" fontId="52" fillId="53" borderId="22" applyNumberFormat="0" applyAlignment="0" applyProtection="0"/>
    <xf numFmtId="0" fontId="52" fillId="53" borderId="22" applyNumberFormat="0" applyAlignment="0" applyProtection="0"/>
    <xf numFmtId="0" fontId="52" fillId="53" borderId="22" applyNumberFormat="0" applyAlignment="0" applyProtection="0"/>
    <xf numFmtId="0" fontId="52" fillId="53" borderId="22" applyNumberFormat="0" applyAlignment="0" applyProtection="0"/>
    <xf numFmtId="0" fontId="52" fillId="53" borderId="22" applyNumberFormat="0" applyAlignment="0" applyProtection="0"/>
    <xf numFmtId="0" fontId="52" fillId="53" borderId="22" applyNumberFormat="0" applyAlignment="0" applyProtection="0"/>
    <xf numFmtId="0" fontId="52" fillId="53" borderId="22" applyNumberFormat="0" applyAlignment="0" applyProtection="0"/>
    <xf numFmtId="0" fontId="52" fillId="53" borderId="22" applyNumberFormat="0" applyAlignment="0" applyProtection="0"/>
    <xf numFmtId="0" fontId="52" fillId="53" borderId="22" applyNumberFormat="0" applyAlignment="0" applyProtection="0"/>
    <xf numFmtId="0" fontId="53" fillId="0" borderId="0" applyNumberFormat="0">
      <alignment horizontal="left"/>
    </xf>
    <xf numFmtId="3" fontId="17" fillId="0" borderId="0" applyFont="0" applyFill="0" applyBorder="0" applyAlignment="0"/>
    <xf numFmtId="4" fontId="54" fillId="55" borderId="23" applyNumberFormat="0" applyProtection="0">
      <alignment vertical="center"/>
    </xf>
    <xf numFmtId="4" fontId="55" fillId="57" borderId="23" applyNumberFormat="0" applyProtection="0">
      <alignment vertical="center"/>
    </xf>
    <xf numFmtId="4" fontId="54" fillId="57" borderId="23" applyNumberFormat="0" applyProtection="0">
      <alignment horizontal="left" vertical="center" indent="1"/>
    </xf>
    <xf numFmtId="0" fontId="54" fillId="57" borderId="23" applyNumberFormat="0" applyProtection="0">
      <alignment horizontal="left" vertical="top" indent="1"/>
    </xf>
    <xf numFmtId="4" fontId="54" fillId="58" borderId="0" applyNumberFormat="0" applyProtection="0">
      <alignment horizontal="left" vertical="center" indent="1"/>
    </xf>
    <xf numFmtId="4" fontId="56" fillId="37" borderId="23" applyNumberFormat="0" applyProtection="0">
      <alignment horizontal="right" vertical="center"/>
    </xf>
    <xf numFmtId="4" fontId="56" fillId="43" borderId="23" applyNumberFormat="0" applyProtection="0">
      <alignment horizontal="right" vertical="center"/>
    </xf>
    <xf numFmtId="4" fontId="56" fillId="50" borderId="23" applyNumberFormat="0" applyProtection="0">
      <alignment horizontal="right" vertical="center"/>
    </xf>
    <xf numFmtId="4" fontId="56" fillId="45" borderId="23" applyNumberFormat="0" applyProtection="0">
      <alignment horizontal="right" vertical="center"/>
    </xf>
    <xf numFmtId="4" fontId="56" fillId="48" borderId="23" applyNumberFormat="0" applyProtection="0">
      <alignment horizontal="right" vertical="center"/>
    </xf>
    <xf numFmtId="4" fontId="56" fillId="52" borderId="23" applyNumberFormat="0" applyProtection="0">
      <alignment horizontal="right" vertical="center"/>
    </xf>
    <xf numFmtId="4" fontId="56" fillId="51" borderId="23" applyNumberFormat="0" applyProtection="0">
      <alignment horizontal="right" vertical="center"/>
    </xf>
    <xf numFmtId="4" fontId="56" fillId="59" borderId="23" applyNumberFormat="0" applyProtection="0">
      <alignment horizontal="right" vertical="center"/>
    </xf>
    <xf numFmtId="4" fontId="56" fillId="44" borderId="23" applyNumberFormat="0" applyProtection="0">
      <alignment horizontal="right" vertical="center"/>
    </xf>
    <xf numFmtId="4" fontId="54" fillId="60" borderId="24" applyNumberFormat="0" applyProtection="0">
      <alignment horizontal="left" vertical="center" indent="1"/>
    </xf>
    <xf numFmtId="4" fontId="56" fillId="61" borderId="0" applyNumberFormat="0" applyProtection="0">
      <alignment horizontal="left" vertical="center" indent="1"/>
    </xf>
    <xf numFmtId="4" fontId="57" fillId="62" borderId="0" applyNumberFormat="0" applyProtection="0">
      <alignment horizontal="left" vertical="center" indent="1"/>
    </xf>
    <xf numFmtId="4" fontId="56" fillId="63" borderId="23" applyNumberFormat="0" applyProtection="0">
      <alignment horizontal="right" vertical="center"/>
    </xf>
    <xf numFmtId="4" fontId="58" fillId="61" borderId="0" applyNumberFormat="0" applyProtection="0">
      <alignment horizontal="left" vertical="center" indent="1"/>
    </xf>
    <xf numFmtId="4" fontId="58" fillId="58" borderId="0" applyNumberFormat="0" applyProtection="0">
      <alignment horizontal="left" vertical="center" indent="1"/>
    </xf>
    <xf numFmtId="0" fontId="3" fillId="62" borderId="23" applyNumberFormat="0" applyProtection="0">
      <alignment horizontal="left" vertical="center" indent="1"/>
    </xf>
    <xf numFmtId="0" fontId="3" fillId="62" borderId="23" applyNumberFormat="0" applyProtection="0">
      <alignment horizontal="left" vertical="top" indent="1"/>
    </xf>
    <xf numFmtId="0" fontId="3" fillId="58" borderId="23" applyNumberFormat="0" applyProtection="0">
      <alignment horizontal="left" vertical="center" indent="1"/>
    </xf>
    <xf numFmtId="0" fontId="3" fillId="58" borderId="23" applyNumberFormat="0" applyProtection="0">
      <alignment horizontal="left" vertical="top" indent="1"/>
    </xf>
    <xf numFmtId="0" fontId="3" fillId="64" borderId="23" applyNumberFormat="0" applyProtection="0">
      <alignment horizontal="left" vertical="center" indent="1"/>
    </xf>
    <xf numFmtId="0" fontId="3" fillId="64" borderId="23" applyNumberFormat="0" applyProtection="0">
      <alignment horizontal="left" vertical="top" indent="1"/>
    </xf>
    <xf numFmtId="0" fontId="3" fillId="65" borderId="23" applyNumberFormat="0" applyProtection="0">
      <alignment horizontal="left" vertical="center" indent="1"/>
    </xf>
    <xf numFmtId="0" fontId="3" fillId="65" borderId="23" applyNumberFormat="0" applyProtection="0">
      <alignment horizontal="left" vertical="top" indent="1"/>
    </xf>
    <xf numFmtId="0" fontId="13" fillId="0" borderId="0"/>
    <xf numFmtId="4" fontId="56" fillId="66" borderId="23" applyNumberFormat="0" applyProtection="0">
      <alignment vertical="center"/>
    </xf>
    <xf numFmtId="4" fontId="59" fillId="66" borderId="23" applyNumberFormat="0" applyProtection="0">
      <alignment vertical="center"/>
    </xf>
    <xf numFmtId="4" fontId="56" fillId="66" borderId="23" applyNumberFormat="0" applyProtection="0">
      <alignment horizontal="left" vertical="center" indent="1"/>
    </xf>
    <xf numFmtId="0" fontId="56" fillId="66" borderId="23" applyNumberFormat="0" applyProtection="0">
      <alignment horizontal="left" vertical="top" indent="1"/>
    </xf>
    <xf numFmtId="4" fontId="56" fillId="61" borderId="23" applyNumberFormat="0" applyProtection="0">
      <alignment horizontal="right" vertical="center"/>
    </xf>
    <xf numFmtId="4" fontId="59" fillId="61" borderId="23" applyNumberFormat="0" applyProtection="0">
      <alignment horizontal="right" vertical="center"/>
    </xf>
    <xf numFmtId="0" fontId="56" fillId="58" borderId="23" applyNumberFormat="0" applyProtection="0">
      <alignment horizontal="left" vertical="top" indent="1"/>
    </xf>
    <xf numFmtId="4" fontId="60" fillId="67" borderId="0" applyNumberFormat="0" applyProtection="0">
      <alignment horizontal="left" vertical="center" indent="1"/>
    </xf>
    <xf numFmtId="4" fontId="61" fillId="61" borderId="23" applyNumberFormat="0" applyProtection="0">
      <alignment horizontal="right" vertical="center"/>
    </xf>
    <xf numFmtId="0" fontId="62" fillId="68" borderId="0"/>
    <xf numFmtId="49" fontId="63" fillId="68" borderId="0"/>
    <xf numFmtId="49" fontId="64" fillId="68" borderId="25"/>
    <xf numFmtId="49" fontId="64" fillId="68" borderId="0"/>
    <xf numFmtId="0" fontId="62" fillId="4" borderId="25">
      <protection locked="0"/>
    </xf>
    <xf numFmtId="0" fontId="62" fillId="68" borderId="0"/>
    <xf numFmtId="0" fontId="64" fillId="69" borderId="0"/>
    <xf numFmtId="0" fontId="64" fillId="70" borderId="0"/>
    <xf numFmtId="0" fontId="64" fillId="71" borderId="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6" fillId="0" borderId="26" applyNumberFormat="0" applyFill="0" applyAlignment="0" applyProtection="0"/>
    <xf numFmtId="0" fontId="66" fillId="0" borderId="26" applyNumberFormat="0" applyFill="0" applyAlignment="0" applyProtection="0"/>
    <xf numFmtId="0" fontId="66" fillId="0" borderId="26" applyNumberFormat="0" applyFill="0" applyAlignment="0" applyProtection="0"/>
    <xf numFmtId="0" fontId="66" fillId="0" borderId="26" applyNumberFormat="0" applyFill="0" applyAlignment="0" applyProtection="0"/>
    <xf numFmtId="0" fontId="66" fillId="0" borderId="26" applyNumberFormat="0" applyFill="0" applyAlignment="0" applyProtection="0"/>
    <xf numFmtId="0" fontId="66" fillId="0" borderId="26" applyNumberFormat="0" applyFill="0" applyAlignment="0" applyProtection="0"/>
    <xf numFmtId="0" fontId="66" fillId="0" borderId="26" applyNumberFormat="0" applyFill="0" applyAlignment="0" applyProtection="0"/>
    <xf numFmtId="0" fontId="66" fillId="0" borderId="26" applyNumberFormat="0" applyFill="0" applyAlignment="0" applyProtection="0"/>
    <xf numFmtId="0" fontId="66" fillId="0" borderId="26" applyNumberFormat="0" applyFill="0" applyAlignment="0" applyProtection="0"/>
    <xf numFmtId="0" fontId="66" fillId="0" borderId="26" applyNumberFormat="0" applyFill="0" applyAlignment="0" applyProtection="0"/>
    <xf numFmtId="0" fontId="66" fillId="0" borderId="26" applyNumberFormat="0" applyFill="0" applyAlignment="0" applyProtection="0"/>
    <xf numFmtId="0" fontId="66" fillId="0" borderId="26" applyNumberFormat="0" applyFill="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167" fontId="31" fillId="11"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167" fontId="31" fillId="15"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6" fillId="51" borderId="0" applyNumberFormat="0" applyBorder="0" applyAlignment="0" applyProtection="0"/>
    <xf numFmtId="0" fontId="36" fillId="51" borderId="0" applyNumberFormat="0" applyBorder="0" applyAlignment="0" applyProtection="0"/>
    <xf numFmtId="0" fontId="36" fillId="51" borderId="0" applyNumberFormat="0" applyBorder="0" applyAlignment="0" applyProtection="0"/>
    <xf numFmtId="167" fontId="31" fillId="19"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6" fillId="47" borderId="0" applyNumberFormat="0" applyBorder="0" applyAlignment="0" applyProtection="0"/>
    <xf numFmtId="0" fontId="36" fillId="47" borderId="0" applyNumberFormat="0" applyBorder="0" applyAlignment="0" applyProtection="0"/>
    <xf numFmtId="0" fontId="36" fillId="47" borderId="0" applyNumberFormat="0" applyBorder="0" applyAlignment="0" applyProtection="0"/>
    <xf numFmtId="167" fontId="31" fillId="23"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6" fillId="3" borderId="0" applyNumberFormat="0" applyBorder="0" applyAlignment="0" applyProtection="0"/>
    <xf numFmtId="0" fontId="36" fillId="3" borderId="0" applyNumberFormat="0" applyBorder="0" applyAlignment="0" applyProtection="0"/>
    <xf numFmtId="0" fontId="36" fillId="3" borderId="0" applyNumberFormat="0" applyBorder="0" applyAlignment="0" applyProtection="0"/>
    <xf numFmtId="167" fontId="31" fillId="27"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167" fontId="31" fillId="31" borderId="0" applyNumberFormat="0" applyBorder="0" applyAlignment="0" applyProtection="0"/>
    <xf numFmtId="178" fontId="2" fillId="0" borderId="27">
      <protection locked="0"/>
    </xf>
    <xf numFmtId="178" fontId="2" fillId="0" borderId="27">
      <protection locked="0"/>
    </xf>
    <xf numFmtId="0" fontId="24" fillId="7" borderId="7" applyNumberFormat="0" applyAlignment="0" applyProtection="0"/>
    <xf numFmtId="0" fontId="24" fillId="7" borderId="7" applyNumberFormat="0" applyAlignment="0" applyProtection="0"/>
    <xf numFmtId="0" fontId="24" fillId="7" borderId="7" applyNumberFormat="0" applyAlignment="0" applyProtection="0"/>
    <xf numFmtId="0" fontId="24" fillId="7" borderId="7" applyNumberFormat="0" applyAlignment="0" applyProtection="0"/>
    <xf numFmtId="0" fontId="24" fillId="7" borderId="7" applyNumberFormat="0" applyAlignment="0" applyProtection="0"/>
    <xf numFmtId="0" fontId="24" fillId="7" borderId="7" applyNumberFormat="0" applyAlignment="0" applyProtection="0"/>
    <xf numFmtId="0" fontId="24" fillId="7" borderId="7" applyNumberFormat="0" applyAlignment="0" applyProtection="0"/>
    <xf numFmtId="0" fontId="24" fillId="7" borderId="7" applyNumberFormat="0" applyAlignment="0" applyProtection="0"/>
    <xf numFmtId="0" fontId="24" fillId="7" borderId="7" applyNumberFormat="0" applyAlignment="0" applyProtection="0"/>
    <xf numFmtId="0" fontId="24" fillId="7" borderId="7" applyNumberFormat="0" applyAlignment="0" applyProtection="0"/>
    <xf numFmtId="0" fontId="24" fillId="7" borderId="7" applyNumberFormat="0" applyAlignment="0" applyProtection="0"/>
    <xf numFmtId="0" fontId="24" fillId="7" borderId="7" applyNumberFormat="0" applyAlignment="0" applyProtection="0"/>
    <xf numFmtId="0" fontId="24" fillId="7" borderId="7" applyNumberFormat="0" applyAlignment="0" applyProtection="0"/>
    <xf numFmtId="0" fontId="24" fillId="7" borderId="7" applyNumberFormat="0" applyAlignment="0" applyProtection="0"/>
    <xf numFmtId="0" fontId="24" fillId="7" borderId="7" applyNumberFormat="0" applyAlignment="0" applyProtection="0"/>
    <xf numFmtId="0" fontId="24" fillId="7" borderId="7" applyNumberFormat="0" applyAlignment="0" applyProtection="0"/>
    <xf numFmtId="0" fontId="24" fillId="7" borderId="7" applyNumberFormat="0" applyAlignment="0" applyProtection="0"/>
    <xf numFmtId="0" fontId="24" fillId="7" borderId="7" applyNumberFormat="0" applyAlignment="0" applyProtection="0"/>
    <xf numFmtId="0" fontId="24" fillId="7" borderId="7" applyNumberFormat="0" applyAlignment="0" applyProtection="0"/>
    <xf numFmtId="0" fontId="24" fillId="7" borderId="7" applyNumberFormat="0" applyAlignment="0" applyProtection="0"/>
    <xf numFmtId="0" fontId="24" fillId="7" borderId="7" applyNumberFormat="0" applyAlignment="0" applyProtection="0"/>
    <xf numFmtId="0" fontId="24" fillId="7" borderId="7" applyNumberFormat="0" applyAlignment="0" applyProtection="0"/>
    <xf numFmtId="0" fontId="24" fillId="7" borderId="7" applyNumberFormat="0" applyAlignment="0" applyProtection="0"/>
    <xf numFmtId="0" fontId="24" fillId="7" borderId="7" applyNumberFormat="0" applyAlignment="0" applyProtection="0"/>
    <xf numFmtId="0" fontId="24" fillId="7" borderId="7" applyNumberFormat="0" applyAlignment="0" applyProtection="0"/>
    <xf numFmtId="0" fontId="24" fillId="7" borderId="7" applyNumberFormat="0" applyAlignment="0" applyProtection="0"/>
    <xf numFmtId="0" fontId="24" fillId="7" borderId="7" applyNumberFormat="0" applyAlignment="0" applyProtection="0"/>
    <xf numFmtId="0" fontId="24" fillId="7" borderId="7" applyNumberFormat="0" applyAlignment="0" applyProtection="0"/>
    <xf numFmtId="0" fontId="24" fillId="7" borderId="7" applyNumberFormat="0" applyAlignment="0" applyProtection="0"/>
    <xf numFmtId="0" fontId="24" fillId="7" borderId="7" applyNumberFormat="0" applyAlignment="0" applyProtection="0"/>
    <xf numFmtId="0" fontId="24" fillId="7" borderId="7" applyNumberFormat="0" applyAlignment="0" applyProtection="0"/>
    <xf numFmtId="0" fontId="24" fillId="7" borderId="7" applyNumberFormat="0" applyAlignment="0" applyProtection="0"/>
    <xf numFmtId="0" fontId="24" fillId="7" borderId="7" applyNumberFormat="0" applyAlignment="0" applyProtection="0"/>
    <xf numFmtId="0" fontId="24" fillId="7" borderId="7" applyNumberFormat="0" applyAlignment="0" applyProtection="0"/>
    <xf numFmtId="0" fontId="24" fillId="7" borderId="7" applyNumberFormat="0" applyAlignment="0" applyProtection="0"/>
    <xf numFmtId="0" fontId="24" fillId="7" borderId="7" applyNumberFormat="0" applyAlignment="0" applyProtection="0"/>
    <xf numFmtId="0" fontId="24" fillId="7" borderId="7" applyNumberFormat="0" applyAlignment="0" applyProtection="0"/>
    <xf numFmtId="0" fontId="24" fillId="7" borderId="7" applyNumberFormat="0" applyAlignment="0" applyProtection="0"/>
    <xf numFmtId="0" fontId="24" fillId="7" borderId="7" applyNumberFormat="0" applyAlignment="0" applyProtection="0"/>
    <xf numFmtId="0" fontId="24" fillId="7" borderId="7" applyNumberFormat="0" applyAlignment="0" applyProtection="0"/>
    <xf numFmtId="0" fontId="24" fillId="7" borderId="7" applyNumberFormat="0" applyAlignment="0" applyProtection="0"/>
    <xf numFmtId="0" fontId="24" fillId="7" borderId="7" applyNumberFormat="0" applyAlignment="0" applyProtection="0"/>
    <xf numFmtId="0" fontId="24" fillId="7" borderId="7" applyNumberFormat="0" applyAlignment="0" applyProtection="0"/>
    <xf numFmtId="0" fontId="24" fillId="7" borderId="7" applyNumberFormat="0" applyAlignment="0" applyProtection="0"/>
    <xf numFmtId="0" fontId="24" fillId="7" borderId="7" applyNumberFormat="0" applyAlignment="0" applyProtection="0"/>
    <xf numFmtId="0" fontId="24" fillId="7" borderId="7" applyNumberFormat="0" applyAlignment="0" applyProtection="0"/>
    <xf numFmtId="0" fontId="47" fillId="41" borderId="14" applyNumberFormat="0" applyAlignment="0" applyProtection="0"/>
    <xf numFmtId="0" fontId="47" fillId="41" borderId="14" applyNumberFormat="0" applyAlignment="0" applyProtection="0"/>
    <xf numFmtId="0" fontId="47" fillId="41" borderId="14" applyNumberFormat="0" applyAlignment="0" applyProtection="0"/>
    <xf numFmtId="167" fontId="24" fillId="7" borderId="7" applyNumberFormat="0" applyAlignment="0" applyProtection="0"/>
    <xf numFmtId="0" fontId="25" fillId="8" borderId="8" applyNumberFormat="0" applyAlignment="0" applyProtection="0"/>
    <xf numFmtId="0" fontId="25" fillId="8" borderId="8" applyNumberFormat="0" applyAlignment="0" applyProtection="0"/>
    <xf numFmtId="0" fontId="25" fillId="8" borderId="8" applyNumberFormat="0" applyAlignment="0" applyProtection="0"/>
    <xf numFmtId="0" fontId="25" fillId="8" borderId="8" applyNumberFormat="0" applyAlignment="0" applyProtection="0"/>
    <xf numFmtId="0" fontId="25" fillId="8" borderId="8" applyNumberFormat="0" applyAlignment="0" applyProtection="0"/>
    <xf numFmtId="0" fontId="25" fillId="8" borderId="8" applyNumberFormat="0" applyAlignment="0" applyProtection="0"/>
    <xf numFmtId="0" fontId="25" fillId="8" borderId="8" applyNumberFormat="0" applyAlignment="0" applyProtection="0"/>
    <xf numFmtId="0" fontId="25" fillId="8" borderId="8" applyNumberFormat="0" applyAlignment="0" applyProtection="0"/>
    <xf numFmtId="0" fontId="25" fillId="8" borderId="8" applyNumberFormat="0" applyAlignment="0" applyProtection="0"/>
    <xf numFmtId="0" fontId="25" fillId="8" borderId="8" applyNumberFormat="0" applyAlignment="0" applyProtection="0"/>
    <xf numFmtId="0" fontId="25" fillId="8" borderId="8" applyNumberFormat="0" applyAlignment="0" applyProtection="0"/>
    <xf numFmtId="0" fontId="25" fillId="8" borderId="8" applyNumberFormat="0" applyAlignment="0" applyProtection="0"/>
    <xf numFmtId="0" fontId="25" fillId="8" borderId="8" applyNumberFormat="0" applyAlignment="0" applyProtection="0"/>
    <xf numFmtId="0" fontId="25" fillId="8" borderId="8" applyNumberFormat="0" applyAlignment="0" applyProtection="0"/>
    <xf numFmtId="0" fontId="25" fillId="8" borderId="8" applyNumberFormat="0" applyAlignment="0" applyProtection="0"/>
    <xf numFmtId="0" fontId="25" fillId="8" borderId="8" applyNumberFormat="0" applyAlignment="0" applyProtection="0"/>
    <xf numFmtId="0" fontId="25" fillId="8" borderId="8" applyNumberFormat="0" applyAlignment="0" applyProtection="0"/>
    <xf numFmtId="0" fontId="25" fillId="8" borderId="8" applyNumberFormat="0" applyAlignment="0" applyProtection="0"/>
    <xf numFmtId="0" fontId="25" fillId="8" borderId="8" applyNumberFormat="0" applyAlignment="0" applyProtection="0"/>
    <xf numFmtId="0" fontId="25" fillId="8" borderId="8" applyNumberFormat="0" applyAlignment="0" applyProtection="0"/>
    <xf numFmtId="0" fontId="25" fillId="8" borderId="8" applyNumberFormat="0" applyAlignment="0" applyProtection="0"/>
    <xf numFmtId="0" fontId="25" fillId="8" borderId="8" applyNumberFormat="0" applyAlignment="0" applyProtection="0"/>
    <xf numFmtId="0" fontId="25" fillId="8" borderId="8" applyNumberFormat="0" applyAlignment="0" applyProtection="0"/>
    <xf numFmtId="0" fontId="25" fillId="8" borderId="8" applyNumberFormat="0" applyAlignment="0" applyProtection="0"/>
    <xf numFmtId="0" fontId="25" fillId="8" borderId="8" applyNumberFormat="0" applyAlignment="0" applyProtection="0"/>
    <xf numFmtId="0" fontId="25" fillId="8" borderId="8" applyNumberFormat="0" applyAlignment="0" applyProtection="0"/>
    <xf numFmtId="0" fontId="25" fillId="8" borderId="8" applyNumberFormat="0" applyAlignment="0" applyProtection="0"/>
    <xf numFmtId="0" fontId="25" fillId="8" borderId="8" applyNumberFormat="0" applyAlignment="0" applyProtection="0"/>
    <xf numFmtId="0" fontId="25" fillId="8" borderId="8" applyNumberFormat="0" applyAlignment="0" applyProtection="0"/>
    <xf numFmtId="0" fontId="25" fillId="8" borderId="8" applyNumberFormat="0" applyAlignment="0" applyProtection="0"/>
    <xf numFmtId="0" fontId="25" fillId="8" borderId="8" applyNumberFormat="0" applyAlignment="0" applyProtection="0"/>
    <xf numFmtId="0" fontId="25" fillId="8" borderId="8" applyNumberFormat="0" applyAlignment="0" applyProtection="0"/>
    <xf numFmtId="0" fontId="25" fillId="8" borderId="8" applyNumberFormat="0" applyAlignment="0" applyProtection="0"/>
    <xf numFmtId="0" fontId="25" fillId="8" borderId="8" applyNumberFormat="0" applyAlignment="0" applyProtection="0"/>
    <xf numFmtId="0" fontId="25" fillId="8" borderId="8" applyNumberFormat="0" applyAlignment="0" applyProtection="0"/>
    <xf numFmtId="0" fontId="25" fillId="8" borderId="8" applyNumberFormat="0" applyAlignment="0" applyProtection="0"/>
    <xf numFmtId="0" fontId="25" fillId="8" borderId="8" applyNumberFormat="0" applyAlignment="0" applyProtection="0"/>
    <xf numFmtId="0" fontId="25" fillId="8" borderId="8" applyNumberFormat="0" applyAlignment="0" applyProtection="0"/>
    <xf numFmtId="0" fontId="25" fillId="8" borderId="8" applyNumberFormat="0" applyAlignment="0" applyProtection="0"/>
    <xf numFmtId="0" fontId="25" fillId="8" borderId="8" applyNumberFormat="0" applyAlignment="0" applyProtection="0"/>
    <xf numFmtId="0" fontId="25" fillId="8" borderId="8" applyNumberFormat="0" applyAlignment="0" applyProtection="0"/>
    <xf numFmtId="0" fontId="25" fillId="8" borderId="8" applyNumberFormat="0" applyAlignment="0" applyProtection="0"/>
    <xf numFmtId="0" fontId="25" fillId="8" borderId="8" applyNumberFormat="0" applyAlignment="0" applyProtection="0"/>
    <xf numFmtId="0" fontId="25" fillId="8" borderId="8" applyNumberFormat="0" applyAlignment="0" applyProtection="0"/>
    <xf numFmtId="0" fontId="25" fillId="8" borderId="8" applyNumberFormat="0" applyAlignment="0" applyProtection="0"/>
    <xf numFmtId="0" fontId="25" fillId="8" borderId="8" applyNumberFormat="0" applyAlignment="0" applyProtection="0"/>
    <xf numFmtId="0" fontId="52" fillId="53" borderId="22" applyNumberFormat="0" applyAlignment="0" applyProtection="0"/>
    <xf numFmtId="0" fontId="52" fillId="53" borderId="22" applyNumberFormat="0" applyAlignment="0" applyProtection="0"/>
    <xf numFmtId="0" fontId="52" fillId="53" borderId="22" applyNumberFormat="0" applyAlignment="0" applyProtection="0"/>
    <xf numFmtId="167" fontId="25" fillId="8" borderId="8" applyNumberFormat="0" applyAlignment="0" applyProtection="0"/>
    <xf numFmtId="0" fontId="26" fillId="8" borderId="7" applyNumberFormat="0" applyAlignment="0" applyProtection="0"/>
    <xf numFmtId="0" fontId="26" fillId="8" borderId="7" applyNumberFormat="0" applyAlignment="0" applyProtection="0"/>
    <xf numFmtId="0" fontId="26" fillId="8" borderId="7" applyNumberFormat="0" applyAlignment="0" applyProtection="0"/>
    <xf numFmtId="0" fontId="26" fillId="8" borderId="7" applyNumberFormat="0" applyAlignment="0" applyProtection="0"/>
    <xf numFmtId="0" fontId="26" fillId="8" borderId="7" applyNumberFormat="0" applyAlignment="0" applyProtection="0"/>
    <xf numFmtId="0" fontId="26" fillId="8" borderId="7" applyNumberFormat="0" applyAlignment="0" applyProtection="0"/>
    <xf numFmtId="0" fontId="26" fillId="8" borderId="7" applyNumberFormat="0" applyAlignment="0" applyProtection="0"/>
    <xf numFmtId="0" fontId="26" fillId="8" borderId="7" applyNumberFormat="0" applyAlignment="0" applyProtection="0"/>
    <xf numFmtId="0" fontId="26" fillId="8" borderId="7" applyNumberFormat="0" applyAlignment="0" applyProtection="0"/>
    <xf numFmtId="0" fontId="26" fillId="8" borderId="7" applyNumberFormat="0" applyAlignment="0" applyProtection="0"/>
    <xf numFmtId="0" fontId="26" fillId="8" borderId="7" applyNumberFormat="0" applyAlignment="0" applyProtection="0"/>
    <xf numFmtId="0" fontId="26" fillId="8" borderId="7" applyNumberFormat="0" applyAlignment="0" applyProtection="0"/>
    <xf numFmtId="0" fontId="26" fillId="8" borderId="7" applyNumberFormat="0" applyAlignment="0" applyProtection="0"/>
    <xf numFmtId="0" fontId="26" fillId="8" borderId="7" applyNumberFormat="0" applyAlignment="0" applyProtection="0"/>
    <xf numFmtId="0" fontId="26" fillId="8" borderId="7" applyNumberFormat="0" applyAlignment="0" applyProtection="0"/>
    <xf numFmtId="0" fontId="26" fillId="8" borderId="7" applyNumberFormat="0" applyAlignment="0" applyProtection="0"/>
    <xf numFmtId="0" fontId="26" fillId="8" borderId="7" applyNumberFormat="0" applyAlignment="0" applyProtection="0"/>
    <xf numFmtId="0" fontId="26" fillId="8" borderId="7" applyNumberFormat="0" applyAlignment="0" applyProtection="0"/>
    <xf numFmtId="0" fontId="26" fillId="8" borderId="7" applyNumberFormat="0" applyAlignment="0" applyProtection="0"/>
    <xf numFmtId="0" fontId="26" fillId="8" borderId="7" applyNumberFormat="0" applyAlignment="0" applyProtection="0"/>
    <xf numFmtId="0" fontId="26" fillId="8" borderId="7" applyNumberFormat="0" applyAlignment="0" applyProtection="0"/>
    <xf numFmtId="0" fontId="26" fillId="8" borderId="7" applyNumberFormat="0" applyAlignment="0" applyProtection="0"/>
    <xf numFmtId="0" fontId="26" fillId="8" borderId="7" applyNumberFormat="0" applyAlignment="0" applyProtection="0"/>
    <xf numFmtId="0" fontId="26" fillId="8" borderId="7" applyNumberFormat="0" applyAlignment="0" applyProtection="0"/>
    <xf numFmtId="0" fontId="26" fillId="8" borderId="7" applyNumberFormat="0" applyAlignment="0" applyProtection="0"/>
    <xf numFmtId="0" fontId="26" fillId="8" borderId="7" applyNumberFormat="0" applyAlignment="0" applyProtection="0"/>
    <xf numFmtId="0" fontId="26" fillId="8" borderId="7" applyNumberFormat="0" applyAlignment="0" applyProtection="0"/>
    <xf numFmtId="0" fontId="26" fillId="8" borderId="7" applyNumberFormat="0" applyAlignment="0" applyProtection="0"/>
    <xf numFmtId="0" fontId="26" fillId="8" borderId="7" applyNumberFormat="0" applyAlignment="0" applyProtection="0"/>
    <xf numFmtId="0" fontId="26" fillId="8" borderId="7" applyNumberFormat="0" applyAlignment="0" applyProtection="0"/>
    <xf numFmtId="0" fontId="26" fillId="8" borderId="7" applyNumberFormat="0" applyAlignment="0" applyProtection="0"/>
    <xf numFmtId="0" fontId="26" fillId="8" borderId="7" applyNumberFormat="0" applyAlignment="0" applyProtection="0"/>
    <xf numFmtId="0" fontId="26" fillId="8" borderId="7" applyNumberFormat="0" applyAlignment="0" applyProtection="0"/>
    <xf numFmtId="0" fontId="26" fillId="8" borderId="7" applyNumberFormat="0" applyAlignment="0" applyProtection="0"/>
    <xf numFmtId="0" fontId="26" fillId="8" borderId="7" applyNumberFormat="0" applyAlignment="0" applyProtection="0"/>
    <xf numFmtId="0" fontId="26" fillId="8" borderId="7" applyNumberFormat="0" applyAlignment="0" applyProtection="0"/>
    <xf numFmtId="0" fontId="26" fillId="8" borderId="7" applyNumberFormat="0" applyAlignment="0" applyProtection="0"/>
    <xf numFmtId="0" fontId="26" fillId="8" borderId="7" applyNumberFormat="0" applyAlignment="0" applyProtection="0"/>
    <xf numFmtId="0" fontId="26" fillId="8" borderId="7" applyNumberFormat="0" applyAlignment="0" applyProtection="0"/>
    <xf numFmtId="0" fontId="26" fillId="8" borderId="7" applyNumberFormat="0" applyAlignment="0" applyProtection="0"/>
    <xf numFmtId="0" fontId="26" fillId="8" borderId="7" applyNumberFormat="0" applyAlignment="0" applyProtection="0"/>
    <xf numFmtId="0" fontId="26" fillId="8" borderId="7" applyNumberFormat="0" applyAlignment="0" applyProtection="0"/>
    <xf numFmtId="0" fontId="26" fillId="8" borderId="7" applyNumberFormat="0" applyAlignment="0" applyProtection="0"/>
    <xf numFmtId="0" fontId="26" fillId="8" borderId="7" applyNumberFormat="0" applyAlignment="0" applyProtection="0"/>
    <xf numFmtId="0" fontId="26" fillId="8" borderId="7" applyNumberFormat="0" applyAlignment="0" applyProtection="0"/>
    <xf numFmtId="0" fontId="26" fillId="8" borderId="7" applyNumberFormat="0" applyAlignment="0" applyProtection="0"/>
    <xf numFmtId="0" fontId="38" fillId="53" borderId="14" applyNumberFormat="0" applyAlignment="0" applyProtection="0"/>
    <xf numFmtId="0" fontId="38" fillId="53" borderId="14" applyNumberFormat="0" applyAlignment="0" applyProtection="0"/>
    <xf numFmtId="0" fontId="38" fillId="53" borderId="14" applyNumberFormat="0" applyAlignment="0" applyProtection="0"/>
    <xf numFmtId="167" fontId="26" fillId="8" borderId="7" applyNumberFormat="0" applyAlignment="0" applyProtection="0"/>
    <xf numFmtId="0" fontId="68" fillId="0" borderId="0" applyNumberFormat="0" applyFill="0" applyBorder="0" applyAlignment="0" applyProtection="0">
      <alignment vertical="top"/>
      <protection locked="0"/>
    </xf>
    <xf numFmtId="0" fontId="69" fillId="0" borderId="0" applyNumberFormat="0" applyFill="0" applyBorder="0" applyAlignment="0" applyProtection="0">
      <alignment vertical="top"/>
      <protection locked="0"/>
    </xf>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14" fontId="17" fillId="0" borderId="0">
      <alignment horizontal="right"/>
    </xf>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2"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 fillId="0" borderId="0" applyFont="0" applyFill="0" applyBorder="0" applyAlignment="0" applyProtection="0"/>
    <xf numFmtId="0" fontId="70" fillId="0" borderId="0" applyBorder="0">
      <alignment horizontal="center" vertical="center" wrapText="1"/>
    </xf>
    <xf numFmtId="0" fontId="19" fillId="0" borderId="4" applyNumberFormat="0" applyFill="0" applyAlignment="0" applyProtection="0"/>
    <xf numFmtId="0" fontId="19" fillId="0" borderId="4" applyNumberFormat="0" applyFill="0" applyAlignment="0" applyProtection="0"/>
    <xf numFmtId="0" fontId="19" fillId="0" borderId="4" applyNumberFormat="0" applyFill="0" applyAlignment="0" applyProtection="0"/>
    <xf numFmtId="0" fontId="19" fillId="0" borderId="4" applyNumberFormat="0" applyFill="0" applyAlignment="0" applyProtection="0"/>
    <xf numFmtId="0" fontId="19" fillId="0" borderId="4" applyNumberFormat="0" applyFill="0" applyAlignment="0" applyProtection="0"/>
    <xf numFmtId="0" fontId="19" fillId="0" borderId="4" applyNumberFormat="0" applyFill="0" applyAlignment="0" applyProtection="0"/>
    <xf numFmtId="0" fontId="19" fillId="0" borderId="4" applyNumberFormat="0" applyFill="0" applyAlignment="0" applyProtection="0"/>
    <xf numFmtId="0" fontId="19" fillId="0" borderId="4" applyNumberFormat="0" applyFill="0" applyAlignment="0" applyProtection="0"/>
    <xf numFmtId="0" fontId="19" fillId="0" borderId="4" applyNumberFormat="0" applyFill="0" applyAlignment="0" applyProtection="0"/>
    <xf numFmtId="0" fontId="19" fillId="0" borderId="4" applyNumberFormat="0" applyFill="0" applyAlignment="0" applyProtection="0"/>
    <xf numFmtId="0" fontId="19" fillId="0" borderId="4" applyNumberFormat="0" applyFill="0" applyAlignment="0" applyProtection="0"/>
    <xf numFmtId="0" fontId="19" fillId="0" borderId="4" applyNumberFormat="0" applyFill="0" applyAlignment="0" applyProtection="0"/>
    <xf numFmtId="0" fontId="19" fillId="0" borderId="4" applyNumberFormat="0" applyFill="0" applyAlignment="0" applyProtection="0"/>
    <xf numFmtId="0" fontId="19" fillId="0" borderId="4" applyNumberFormat="0" applyFill="0" applyAlignment="0" applyProtection="0"/>
    <xf numFmtId="0" fontId="19" fillId="0" borderId="4" applyNumberFormat="0" applyFill="0" applyAlignment="0" applyProtection="0"/>
    <xf numFmtId="0" fontId="19" fillId="0" borderId="4" applyNumberFormat="0" applyFill="0" applyAlignment="0" applyProtection="0"/>
    <xf numFmtId="0" fontId="19" fillId="0" borderId="4" applyNumberFormat="0" applyFill="0" applyAlignment="0" applyProtection="0"/>
    <xf numFmtId="0" fontId="19" fillId="0" borderId="4" applyNumberFormat="0" applyFill="0" applyAlignment="0" applyProtection="0"/>
    <xf numFmtId="0" fontId="19" fillId="0" borderId="4" applyNumberFormat="0" applyFill="0" applyAlignment="0" applyProtection="0"/>
    <xf numFmtId="0" fontId="19" fillId="0" borderId="4" applyNumberFormat="0" applyFill="0" applyAlignment="0" applyProtection="0"/>
    <xf numFmtId="0" fontId="19" fillId="0" borderId="4" applyNumberFormat="0" applyFill="0" applyAlignment="0" applyProtection="0"/>
    <xf numFmtId="0" fontId="19" fillId="0" borderId="4" applyNumberFormat="0" applyFill="0" applyAlignment="0" applyProtection="0"/>
    <xf numFmtId="0" fontId="19" fillId="0" borderId="4" applyNumberFormat="0" applyFill="0" applyAlignment="0" applyProtection="0"/>
    <xf numFmtId="0" fontId="19" fillId="0" borderId="4" applyNumberFormat="0" applyFill="0" applyAlignment="0" applyProtection="0"/>
    <xf numFmtId="0" fontId="19" fillId="0" borderId="4" applyNumberFormat="0" applyFill="0" applyAlignment="0" applyProtection="0"/>
    <xf numFmtId="0" fontId="19" fillId="0" borderId="4" applyNumberFormat="0" applyFill="0" applyAlignment="0" applyProtection="0"/>
    <xf numFmtId="0" fontId="19" fillId="0" borderId="4" applyNumberFormat="0" applyFill="0" applyAlignment="0" applyProtection="0"/>
    <xf numFmtId="0" fontId="19" fillId="0" borderId="4" applyNumberFormat="0" applyFill="0" applyAlignment="0" applyProtection="0"/>
    <xf numFmtId="0" fontId="19" fillId="0" borderId="4" applyNumberFormat="0" applyFill="0" applyAlignment="0" applyProtection="0"/>
    <xf numFmtId="0" fontId="19" fillId="0" borderId="4" applyNumberFormat="0" applyFill="0" applyAlignment="0" applyProtection="0"/>
    <xf numFmtId="0" fontId="19" fillId="0" borderId="4" applyNumberFormat="0" applyFill="0" applyAlignment="0" applyProtection="0"/>
    <xf numFmtId="0" fontId="19" fillId="0" borderId="4" applyNumberFormat="0" applyFill="0" applyAlignment="0" applyProtection="0"/>
    <xf numFmtId="0" fontId="19" fillId="0" borderId="4" applyNumberFormat="0" applyFill="0" applyAlignment="0" applyProtection="0"/>
    <xf numFmtId="0" fontId="19" fillId="0" borderId="4" applyNumberFormat="0" applyFill="0" applyAlignment="0" applyProtection="0"/>
    <xf numFmtId="0" fontId="19" fillId="0" borderId="4" applyNumberFormat="0" applyFill="0" applyAlignment="0" applyProtection="0"/>
    <xf numFmtId="0" fontId="19" fillId="0" borderId="4" applyNumberFormat="0" applyFill="0" applyAlignment="0" applyProtection="0"/>
    <xf numFmtId="0" fontId="19" fillId="0" borderId="4" applyNumberFormat="0" applyFill="0" applyAlignment="0" applyProtection="0"/>
    <xf numFmtId="0" fontId="19" fillId="0" borderId="4" applyNumberFormat="0" applyFill="0" applyAlignment="0" applyProtection="0"/>
    <xf numFmtId="0" fontId="19" fillId="0" borderId="4" applyNumberFormat="0" applyFill="0" applyAlignment="0" applyProtection="0"/>
    <xf numFmtId="0" fontId="19" fillId="0" borderId="4" applyNumberFormat="0" applyFill="0" applyAlignment="0" applyProtection="0"/>
    <xf numFmtId="0" fontId="19" fillId="0" borderId="4" applyNumberFormat="0" applyFill="0" applyAlignment="0" applyProtection="0"/>
    <xf numFmtId="0" fontId="19" fillId="0" borderId="4" applyNumberFormat="0" applyFill="0" applyAlignment="0" applyProtection="0"/>
    <xf numFmtId="0" fontId="19" fillId="0" borderId="4" applyNumberFormat="0" applyFill="0" applyAlignment="0" applyProtection="0"/>
    <xf numFmtId="0" fontId="19" fillId="0" borderId="4" applyNumberFormat="0" applyFill="0" applyAlignment="0" applyProtection="0"/>
    <xf numFmtId="0" fontId="19" fillId="0" borderId="4" applyNumberFormat="0" applyFill="0" applyAlignment="0" applyProtection="0"/>
    <xf numFmtId="0" fontId="19" fillId="0" borderId="4" applyNumberFormat="0" applyFill="0" applyAlignment="0" applyProtection="0"/>
    <xf numFmtId="0" fontId="44" fillId="0" borderId="16" applyNumberFormat="0" applyFill="0" applyAlignment="0" applyProtection="0"/>
    <xf numFmtId="0" fontId="44" fillId="0" borderId="16" applyNumberFormat="0" applyFill="0" applyAlignment="0" applyProtection="0"/>
    <xf numFmtId="0" fontId="44" fillId="0" borderId="16" applyNumberFormat="0" applyFill="0" applyAlignment="0" applyProtection="0"/>
    <xf numFmtId="167" fontId="19" fillId="0" borderId="4" applyNumberFormat="0" applyFill="0" applyAlignment="0" applyProtection="0"/>
    <xf numFmtId="0" fontId="20" fillId="0" borderId="5" applyNumberFormat="0" applyFill="0" applyAlignment="0" applyProtection="0"/>
    <xf numFmtId="0" fontId="20" fillId="0" borderId="5" applyNumberFormat="0" applyFill="0" applyAlignment="0" applyProtection="0"/>
    <xf numFmtId="0" fontId="20" fillId="0" borderId="5" applyNumberFormat="0" applyFill="0" applyAlignment="0" applyProtection="0"/>
    <xf numFmtId="0" fontId="20" fillId="0" borderId="5" applyNumberFormat="0" applyFill="0" applyAlignment="0" applyProtection="0"/>
    <xf numFmtId="0" fontId="20" fillId="0" borderId="5" applyNumberFormat="0" applyFill="0" applyAlignment="0" applyProtection="0"/>
    <xf numFmtId="0" fontId="20" fillId="0" borderId="5" applyNumberFormat="0" applyFill="0" applyAlignment="0" applyProtection="0"/>
    <xf numFmtId="0" fontId="20" fillId="0" borderId="5" applyNumberFormat="0" applyFill="0" applyAlignment="0" applyProtection="0"/>
    <xf numFmtId="0" fontId="20" fillId="0" borderId="5" applyNumberFormat="0" applyFill="0" applyAlignment="0" applyProtection="0"/>
    <xf numFmtId="0" fontId="20" fillId="0" borderId="5" applyNumberFormat="0" applyFill="0" applyAlignment="0" applyProtection="0"/>
    <xf numFmtId="0" fontId="20" fillId="0" borderId="5" applyNumberFormat="0" applyFill="0" applyAlignment="0" applyProtection="0"/>
    <xf numFmtId="0" fontId="20" fillId="0" borderId="5" applyNumberFormat="0" applyFill="0" applyAlignment="0" applyProtection="0"/>
    <xf numFmtId="0" fontId="20" fillId="0" borderId="5" applyNumberFormat="0" applyFill="0" applyAlignment="0" applyProtection="0"/>
    <xf numFmtId="0" fontId="20" fillId="0" borderId="5" applyNumberFormat="0" applyFill="0" applyAlignment="0" applyProtection="0"/>
    <xf numFmtId="0" fontId="20" fillId="0" borderId="5" applyNumberFormat="0" applyFill="0" applyAlignment="0" applyProtection="0"/>
    <xf numFmtId="0" fontId="20" fillId="0" borderId="5" applyNumberFormat="0" applyFill="0" applyAlignment="0" applyProtection="0"/>
    <xf numFmtId="0" fontId="20" fillId="0" borderId="5" applyNumberFormat="0" applyFill="0" applyAlignment="0" applyProtection="0"/>
    <xf numFmtId="0" fontId="20" fillId="0" borderId="5" applyNumberFormat="0" applyFill="0" applyAlignment="0" applyProtection="0"/>
    <xf numFmtId="0" fontId="20" fillId="0" borderId="5" applyNumberFormat="0" applyFill="0" applyAlignment="0" applyProtection="0"/>
    <xf numFmtId="0" fontId="20" fillId="0" borderId="5" applyNumberFormat="0" applyFill="0" applyAlignment="0" applyProtection="0"/>
    <xf numFmtId="0" fontId="20" fillId="0" borderId="5" applyNumberFormat="0" applyFill="0" applyAlignment="0" applyProtection="0"/>
    <xf numFmtId="0" fontId="20" fillId="0" borderId="5" applyNumberFormat="0" applyFill="0" applyAlignment="0" applyProtection="0"/>
    <xf numFmtId="0" fontId="20" fillId="0" borderId="5" applyNumberFormat="0" applyFill="0" applyAlignment="0" applyProtection="0"/>
    <xf numFmtId="0" fontId="20" fillId="0" borderId="5" applyNumberFormat="0" applyFill="0" applyAlignment="0" applyProtection="0"/>
    <xf numFmtId="0" fontId="20" fillId="0" borderId="5" applyNumberFormat="0" applyFill="0" applyAlignment="0" applyProtection="0"/>
    <xf numFmtId="0" fontId="20" fillId="0" borderId="5" applyNumberFormat="0" applyFill="0" applyAlignment="0" applyProtection="0"/>
    <xf numFmtId="0" fontId="20" fillId="0" borderId="5" applyNumberFormat="0" applyFill="0" applyAlignment="0" applyProtection="0"/>
    <xf numFmtId="0" fontId="20" fillId="0" borderId="5" applyNumberFormat="0" applyFill="0" applyAlignment="0" applyProtection="0"/>
    <xf numFmtId="0" fontId="20" fillId="0" borderId="5" applyNumberFormat="0" applyFill="0" applyAlignment="0" applyProtection="0"/>
    <xf numFmtId="0" fontId="20" fillId="0" borderId="5" applyNumberFormat="0" applyFill="0" applyAlignment="0" applyProtection="0"/>
    <xf numFmtId="0" fontId="20" fillId="0" borderId="5" applyNumberFormat="0" applyFill="0" applyAlignment="0" applyProtection="0"/>
    <xf numFmtId="0" fontId="20" fillId="0" borderId="5" applyNumberFormat="0" applyFill="0" applyAlignment="0" applyProtection="0"/>
    <xf numFmtId="0" fontId="20" fillId="0" borderId="5" applyNumberFormat="0" applyFill="0" applyAlignment="0" applyProtection="0"/>
    <xf numFmtId="0" fontId="20" fillId="0" borderId="5" applyNumberFormat="0" applyFill="0" applyAlignment="0" applyProtection="0"/>
    <xf numFmtId="0" fontId="20" fillId="0" borderId="5" applyNumberFormat="0" applyFill="0" applyAlignment="0" applyProtection="0"/>
    <xf numFmtId="0" fontId="20" fillId="0" borderId="5" applyNumberFormat="0" applyFill="0" applyAlignment="0" applyProtection="0"/>
    <xf numFmtId="0" fontId="20" fillId="0" borderId="5" applyNumberFormat="0" applyFill="0" applyAlignment="0" applyProtection="0"/>
    <xf numFmtId="0" fontId="20" fillId="0" borderId="5" applyNumberFormat="0" applyFill="0" applyAlignment="0" applyProtection="0"/>
    <xf numFmtId="0" fontId="20" fillId="0" borderId="5" applyNumberFormat="0" applyFill="0" applyAlignment="0" applyProtection="0"/>
    <xf numFmtId="0" fontId="20" fillId="0" borderId="5" applyNumberFormat="0" applyFill="0" applyAlignment="0" applyProtection="0"/>
    <xf numFmtId="0" fontId="20" fillId="0" borderId="5" applyNumberFormat="0" applyFill="0" applyAlignment="0" applyProtection="0"/>
    <xf numFmtId="0" fontId="20" fillId="0" borderId="5" applyNumberFormat="0" applyFill="0" applyAlignment="0" applyProtection="0"/>
    <xf numFmtId="0" fontId="20" fillId="0" borderId="5" applyNumberFormat="0" applyFill="0" applyAlignment="0" applyProtection="0"/>
    <xf numFmtId="0" fontId="20" fillId="0" borderId="5" applyNumberFormat="0" applyFill="0" applyAlignment="0" applyProtection="0"/>
    <xf numFmtId="0" fontId="20" fillId="0" borderId="5" applyNumberFormat="0" applyFill="0" applyAlignment="0" applyProtection="0"/>
    <xf numFmtId="0" fontId="20" fillId="0" borderId="5" applyNumberFormat="0" applyFill="0" applyAlignment="0" applyProtection="0"/>
    <xf numFmtId="0" fontId="20" fillId="0" borderId="5" applyNumberFormat="0" applyFill="0" applyAlignment="0" applyProtection="0"/>
    <xf numFmtId="0" fontId="45" fillId="0" borderId="17" applyNumberFormat="0" applyFill="0" applyAlignment="0" applyProtection="0"/>
    <xf numFmtId="0" fontId="45" fillId="0" borderId="17" applyNumberFormat="0" applyFill="0" applyAlignment="0" applyProtection="0"/>
    <xf numFmtId="0" fontId="45" fillId="0" borderId="17" applyNumberFormat="0" applyFill="0" applyAlignment="0" applyProtection="0"/>
    <xf numFmtId="167" fontId="20" fillId="0" borderId="5"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46" fillId="0" borderId="18" applyNumberFormat="0" applyFill="0" applyAlignment="0" applyProtection="0"/>
    <xf numFmtId="0" fontId="46" fillId="0" borderId="18" applyNumberFormat="0" applyFill="0" applyAlignment="0" applyProtection="0"/>
    <xf numFmtId="0" fontId="46" fillId="0" borderId="18" applyNumberFormat="0" applyFill="0" applyAlignment="0" applyProtection="0"/>
    <xf numFmtId="167" fontId="21" fillId="0" borderId="6" applyNumberFormat="0" applyFill="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167" fontId="21" fillId="0" borderId="0" applyNumberFormat="0" applyFill="0" applyBorder="0" applyAlignment="0" applyProtection="0"/>
    <xf numFmtId="0" fontId="71" fillId="0" borderId="28" applyBorder="0">
      <alignment horizontal="center" vertical="center" wrapText="1"/>
    </xf>
    <xf numFmtId="178" fontId="72" fillId="72" borderId="27"/>
    <xf numFmtId="4" fontId="73" fillId="57" borderId="1" applyBorder="0">
      <alignment horizontal="right"/>
    </xf>
    <xf numFmtId="49" fontId="74" fillId="0" borderId="0" applyBorder="0">
      <alignment vertical="center"/>
    </xf>
    <xf numFmtId="0" fontId="16" fillId="0" borderId="12" applyNumberFormat="0" applyFill="0" applyAlignment="0" applyProtection="0"/>
    <xf numFmtId="0" fontId="16" fillId="0" borderId="12" applyNumberFormat="0" applyFill="0" applyAlignment="0" applyProtection="0"/>
    <xf numFmtId="0" fontId="16" fillId="0" borderId="12" applyNumberFormat="0" applyFill="0" applyAlignment="0" applyProtection="0"/>
    <xf numFmtId="0" fontId="16" fillId="0" borderId="12" applyNumberFormat="0" applyFill="0" applyAlignment="0" applyProtection="0"/>
    <xf numFmtId="0" fontId="16" fillId="0" borderId="12" applyNumberFormat="0" applyFill="0" applyAlignment="0" applyProtection="0"/>
    <xf numFmtId="0" fontId="16" fillId="0" borderId="12" applyNumberFormat="0" applyFill="0" applyAlignment="0" applyProtection="0"/>
    <xf numFmtId="0" fontId="16" fillId="0" borderId="12" applyNumberFormat="0" applyFill="0" applyAlignment="0" applyProtection="0"/>
    <xf numFmtId="0" fontId="16" fillId="0" borderId="12" applyNumberFormat="0" applyFill="0" applyAlignment="0" applyProtection="0"/>
    <xf numFmtId="0" fontId="16" fillId="0" borderId="12" applyNumberFormat="0" applyFill="0" applyAlignment="0" applyProtection="0"/>
    <xf numFmtId="0" fontId="16" fillId="0" borderId="12" applyNumberFormat="0" applyFill="0" applyAlignment="0" applyProtection="0"/>
    <xf numFmtId="0" fontId="16" fillId="0" borderId="12" applyNumberFormat="0" applyFill="0" applyAlignment="0" applyProtection="0"/>
    <xf numFmtId="0" fontId="16" fillId="0" borderId="12" applyNumberFormat="0" applyFill="0" applyAlignment="0" applyProtection="0"/>
    <xf numFmtId="0" fontId="16" fillId="0" borderId="12" applyNumberFormat="0" applyFill="0" applyAlignment="0" applyProtection="0"/>
    <xf numFmtId="0" fontId="16" fillId="0" borderId="12" applyNumberFormat="0" applyFill="0" applyAlignment="0" applyProtection="0"/>
    <xf numFmtId="0" fontId="16" fillId="0" borderId="12" applyNumberFormat="0" applyFill="0" applyAlignment="0" applyProtection="0"/>
    <xf numFmtId="0" fontId="16" fillId="0" borderId="12" applyNumberFormat="0" applyFill="0" applyAlignment="0" applyProtection="0"/>
    <xf numFmtId="0" fontId="16" fillId="0" borderId="12" applyNumberFormat="0" applyFill="0" applyAlignment="0" applyProtection="0"/>
    <xf numFmtId="0" fontId="16" fillId="0" borderId="12" applyNumberFormat="0" applyFill="0" applyAlignment="0" applyProtection="0"/>
    <xf numFmtId="0" fontId="16" fillId="0" borderId="12" applyNumberFormat="0" applyFill="0" applyAlignment="0" applyProtection="0"/>
    <xf numFmtId="0" fontId="16" fillId="0" borderId="12" applyNumberFormat="0" applyFill="0" applyAlignment="0" applyProtection="0"/>
    <xf numFmtId="0" fontId="16" fillId="0" borderId="12" applyNumberFormat="0" applyFill="0" applyAlignment="0" applyProtection="0"/>
    <xf numFmtId="0" fontId="16" fillId="0" borderId="12" applyNumberFormat="0" applyFill="0" applyAlignment="0" applyProtection="0"/>
    <xf numFmtId="0" fontId="16" fillId="0" borderId="12" applyNumberFormat="0" applyFill="0" applyAlignment="0" applyProtection="0"/>
    <xf numFmtId="0" fontId="16" fillId="0" borderId="12" applyNumberFormat="0" applyFill="0" applyAlignment="0" applyProtection="0"/>
    <xf numFmtId="0" fontId="16" fillId="0" borderId="12" applyNumberFormat="0" applyFill="0" applyAlignment="0" applyProtection="0"/>
    <xf numFmtId="0" fontId="16" fillId="0" borderId="12" applyNumberFormat="0" applyFill="0" applyAlignment="0" applyProtection="0"/>
    <xf numFmtId="0" fontId="16" fillId="0" borderId="12" applyNumberFormat="0" applyFill="0" applyAlignment="0" applyProtection="0"/>
    <xf numFmtId="0" fontId="16" fillId="0" borderId="12" applyNumberFormat="0" applyFill="0" applyAlignment="0" applyProtection="0"/>
    <xf numFmtId="0" fontId="16" fillId="0" borderId="12" applyNumberFormat="0" applyFill="0" applyAlignment="0" applyProtection="0"/>
    <xf numFmtId="0" fontId="16" fillId="0" borderId="12" applyNumberFormat="0" applyFill="0" applyAlignment="0" applyProtection="0"/>
    <xf numFmtId="0" fontId="16" fillId="0" borderId="12" applyNumberFormat="0" applyFill="0" applyAlignment="0" applyProtection="0"/>
    <xf numFmtId="0" fontId="16" fillId="0" borderId="12" applyNumberFormat="0" applyFill="0" applyAlignment="0" applyProtection="0"/>
    <xf numFmtId="0" fontId="16" fillId="0" borderId="12" applyNumberFormat="0" applyFill="0" applyAlignment="0" applyProtection="0"/>
    <xf numFmtId="0" fontId="16" fillId="0" borderId="12" applyNumberFormat="0" applyFill="0" applyAlignment="0" applyProtection="0"/>
    <xf numFmtId="0" fontId="16" fillId="0" borderId="12" applyNumberFormat="0" applyFill="0" applyAlignment="0" applyProtection="0"/>
    <xf numFmtId="0" fontId="16" fillId="0" borderId="12" applyNumberFormat="0" applyFill="0" applyAlignment="0" applyProtection="0"/>
    <xf numFmtId="0" fontId="16" fillId="0" borderId="12" applyNumberFormat="0" applyFill="0" applyAlignment="0" applyProtection="0"/>
    <xf numFmtId="0" fontId="16" fillId="0" borderId="12" applyNumberFormat="0" applyFill="0" applyAlignment="0" applyProtection="0"/>
    <xf numFmtId="0" fontId="16" fillId="0" borderId="12" applyNumberFormat="0" applyFill="0" applyAlignment="0" applyProtection="0"/>
    <xf numFmtId="0" fontId="16" fillId="0" borderId="12" applyNumberFormat="0" applyFill="0" applyAlignment="0" applyProtection="0"/>
    <xf numFmtId="0" fontId="16" fillId="0" borderId="12" applyNumberFormat="0" applyFill="0" applyAlignment="0" applyProtection="0"/>
    <xf numFmtId="0" fontId="16" fillId="0" borderId="12" applyNumberFormat="0" applyFill="0" applyAlignment="0" applyProtection="0"/>
    <xf numFmtId="0" fontId="16" fillId="0" borderId="12" applyNumberFormat="0" applyFill="0" applyAlignment="0" applyProtection="0"/>
    <xf numFmtId="0" fontId="16" fillId="0" borderId="12" applyNumberFormat="0" applyFill="0" applyAlignment="0" applyProtection="0"/>
    <xf numFmtId="0" fontId="16" fillId="0" borderId="12" applyNumberFormat="0" applyFill="0" applyAlignment="0" applyProtection="0"/>
    <xf numFmtId="0" fontId="16" fillId="0" borderId="12" applyNumberFormat="0" applyFill="0" applyAlignment="0" applyProtection="0"/>
    <xf numFmtId="0" fontId="66" fillId="0" borderId="26" applyNumberFormat="0" applyFill="0" applyAlignment="0" applyProtection="0"/>
    <xf numFmtId="0" fontId="66" fillId="0" borderId="26" applyNumberFormat="0" applyFill="0" applyAlignment="0" applyProtection="0"/>
    <xf numFmtId="0" fontId="66" fillId="0" borderId="26" applyNumberFormat="0" applyFill="0" applyAlignment="0" applyProtection="0"/>
    <xf numFmtId="167" fontId="16" fillId="0" borderId="12" applyNumberFormat="0" applyFill="0" applyAlignment="0" applyProtection="0"/>
    <xf numFmtId="3" fontId="72" fillId="0" borderId="1" applyBorder="0">
      <alignment vertical="center"/>
    </xf>
    <xf numFmtId="0" fontId="28" fillId="9" borderId="10" applyNumberFormat="0" applyAlignment="0" applyProtection="0"/>
    <xf numFmtId="0" fontId="28" fillId="9" borderId="10" applyNumberFormat="0" applyAlignment="0" applyProtection="0"/>
    <xf numFmtId="0" fontId="28" fillId="9" borderId="10" applyNumberFormat="0" applyAlignment="0" applyProtection="0"/>
    <xf numFmtId="0" fontId="28" fillId="9" borderId="10" applyNumberFormat="0" applyAlignment="0" applyProtection="0"/>
    <xf numFmtId="0" fontId="28" fillId="9" borderId="10" applyNumberFormat="0" applyAlignment="0" applyProtection="0"/>
    <xf numFmtId="0" fontId="28" fillId="9" borderId="10" applyNumberFormat="0" applyAlignment="0" applyProtection="0"/>
    <xf numFmtId="0" fontId="28" fillId="9" borderId="10" applyNumberFormat="0" applyAlignment="0" applyProtection="0"/>
    <xf numFmtId="0" fontId="28" fillId="9" borderId="10" applyNumberFormat="0" applyAlignment="0" applyProtection="0"/>
    <xf numFmtId="0" fontId="28" fillId="9" borderId="10" applyNumberFormat="0" applyAlignment="0" applyProtection="0"/>
    <xf numFmtId="0" fontId="28" fillId="9" borderId="10" applyNumberFormat="0" applyAlignment="0" applyProtection="0"/>
    <xf numFmtId="0" fontId="28" fillId="9" borderId="10" applyNumberFormat="0" applyAlignment="0" applyProtection="0"/>
    <xf numFmtId="0" fontId="28" fillId="9" borderId="10" applyNumberFormat="0" applyAlignment="0" applyProtection="0"/>
    <xf numFmtId="0" fontId="28" fillId="9" borderId="10" applyNumberFormat="0" applyAlignment="0" applyProtection="0"/>
    <xf numFmtId="0" fontId="28" fillId="9" borderId="10" applyNumberFormat="0" applyAlignment="0" applyProtection="0"/>
    <xf numFmtId="0" fontId="28" fillId="9" borderId="10" applyNumberFormat="0" applyAlignment="0" applyProtection="0"/>
    <xf numFmtId="0" fontId="28" fillId="9" borderId="10" applyNumberFormat="0" applyAlignment="0" applyProtection="0"/>
    <xf numFmtId="0" fontId="28" fillId="9" borderId="10" applyNumberFormat="0" applyAlignment="0" applyProtection="0"/>
    <xf numFmtId="0" fontId="28" fillId="9" borderId="10" applyNumberFormat="0" applyAlignment="0" applyProtection="0"/>
    <xf numFmtId="0" fontId="28" fillId="9" borderId="10" applyNumberFormat="0" applyAlignment="0" applyProtection="0"/>
    <xf numFmtId="0" fontId="28" fillId="9" borderId="10" applyNumberFormat="0" applyAlignment="0" applyProtection="0"/>
    <xf numFmtId="0" fontId="28" fillId="9" borderId="10" applyNumberFormat="0" applyAlignment="0" applyProtection="0"/>
    <xf numFmtId="0" fontId="28" fillId="9" borderId="10" applyNumberFormat="0" applyAlignment="0" applyProtection="0"/>
    <xf numFmtId="0" fontId="28" fillId="9" borderId="10" applyNumberFormat="0" applyAlignment="0" applyProtection="0"/>
    <xf numFmtId="0" fontId="28" fillId="9" borderId="10" applyNumberFormat="0" applyAlignment="0" applyProtection="0"/>
    <xf numFmtId="0" fontId="28" fillId="9" borderId="10" applyNumberFormat="0" applyAlignment="0" applyProtection="0"/>
    <xf numFmtId="0" fontId="28" fillId="9" borderId="10" applyNumberFormat="0" applyAlignment="0" applyProtection="0"/>
    <xf numFmtId="0" fontId="28" fillId="9" borderId="10" applyNumberFormat="0" applyAlignment="0" applyProtection="0"/>
    <xf numFmtId="0" fontId="28" fillId="9" borderId="10" applyNumberFormat="0" applyAlignment="0" applyProtection="0"/>
    <xf numFmtId="0" fontId="28" fillId="9" borderId="10" applyNumberFormat="0" applyAlignment="0" applyProtection="0"/>
    <xf numFmtId="0" fontId="28" fillId="9" borderId="10" applyNumberFormat="0" applyAlignment="0" applyProtection="0"/>
    <xf numFmtId="0" fontId="28" fillId="9" borderId="10" applyNumberFormat="0" applyAlignment="0" applyProtection="0"/>
    <xf numFmtId="0" fontId="28" fillId="9" borderId="10" applyNumberFormat="0" applyAlignment="0" applyProtection="0"/>
    <xf numFmtId="0" fontId="28" fillId="9" borderId="10" applyNumberFormat="0" applyAlignment="0" applyProtection="0"/>
    <xf numFmtId="0" fontId="28" fillId="9" borderId="10" applyNumberFormat="0" applyAlignment="0" applyProtection="0"/>
    <xf numFmtId="0" fontId="28" fillId="9" borderId="10" applyNumberFormat="0" applyAlignment="0" applyProtection="0"/>
    <xf numFmtId="0" fontId="28" fillId="9" borderId="10" applyNumberFormat="0" applyAlignment="0" applyProtection="0"/>
    <xf numFmtId="0" fontId="28" fillId="9" borderId="10" applyNumberFormat="0" applyAlignment="0" applyProtection="0"/>
    <xf numFmtId="0" fontId="28" fillId="9" borderId="10" applyNumberFormat="0" applyAlignment="0" applyProtection="0"/>
    <xf numFmtId="0" fontId="28" fillId="9" borderId="10" applyNumberFormat="0" applyAlignment="0" applyProtection="0"/>
    <xf numFmtId="0" fontId="28" fillId="9" borderId="10" applyNumberFormat="0" applyAlignment="0" applyProtection="0"/>
    <xf numFmtId="0" fontId="28" fillId="9" borderId="10" applyNumberFormat="0" applyAlignment="0" applyProtection="0"/>
    <xf numFmtId="0" fontId="28" fillId="9" borderId="10" applyNumberFormat="0" applyAlignment="0" applyProtection="0"/>
    <xf numFmtId="0" fontId="28" fillId="9" borderId="10" applyNumberFormat="0" applyAlignment="0" applyProtection="0"/>
    <xf numFmtId="0" fontId="28" fillId="9" borderId="10" applyNumberFormat="0" applyAlignment="0" applyProtection="0"/>
    <xf numFmtId="0" fontId="28" fillId="9" borderId="10" applyNumberFormat="0" applyAlignment="0" applyProtection="0"/>
    <xf numFmtId="0" fontId="28" fillId="9" borderId="10" applyNumberFormat="0" applyAlignment="0" applyProtection="0"/>
    <xf numFmtId="0" fontId="39" fillId="54" borderId="15" applyNumberFormat="0" applyAlignment="0" applyProtection="0"/>
    <xf numFmtId="0" fontId="39" fillId="54" borderId="15" applyNumberFormat="0" applyAlignment="0" applyProtection="0"/>
    <xf numFmtId="0" fontId="39" fillId="54" borderId="15" applyNumberFormat="0" applyAlignment="0" applyProtection="0"/>
    <xf numFmtId="167" fontId="28" fillId="9" borderId="10" applyNumberFormat="0" applyAlignment="0" applyProtection="0"/>
    <xf numFmtId="0" fontId="75" fillId="0" borderId="0">
      <alignment horizontal="center" vertical="top" wrapText="1"/>
    </xf>
    <xf numFmtId="0" fontId="76" fillId="0" borderId="0">
      <alignment horizontal="center" vertical="center" wrapText="1"/>
    </xf>
    <xf numFmtId="0" fontId="77" fillId="73" borderId="0" applyFill="0">
      <alignment wrapText="1"/>
    </xf>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167" fontId="18" fillId="0" borderId="0" applyNumberFormat="0" applyFill="0" applyBorder="0" applyAlignment="0" applyProtection="0"/>
    <xf numFmtId="0" fontId="23" fillId="6" borderId="0" applyNumberFormat="0" applyBorder="0" applyAlignment="0" applyProtection="0"/>
    <xf numFmtId="0" fontId="23" fillId="6" borderId="0" applyNumberFormat="0" applyBorder="0" applyAlignment="0" applyProtection="0"/>
    <xf numFmtId="0" fontId="23" fillId="6" borderId="0" applyNumberFormat="0" applyBorder="0" applyAlignment="0" applyProtection="0"/>
    <xf numFmtId="0" fontId="23" fillId="6" borderId="0" applyNumberFormat="0" applyBorder="0" applyAlignment="0" applyProtection="0"/>
    <xf numFmtId="0" fontId="23" fillId="6" borderId="0" applyNumberFormat="0" applyBorder="0" applyAlignment="0" applyProtection="0"/>
    <xf numFmtId="0" fontId="23" fillId="6" borderId="0" applyNumberFormat="0" applyBorder="0" applyAlignment="0" applyProtection="0"/>
    <xf numFmtId="0" fontId="23" fillId="6" borderId="0" applyNumberFormat="0" applyBorder="0" applyAlignment="0" applyProtection="0"/>
    <xf numFmtId="0" fontId="23" fillId="6" borderId="0" applyNumberFormat="0" applyBorder="0" applyAlignment="0" applyProtection="0"/>
    <xf numFmtId="0" fontId="23" fillId="6" borderId="0" applyNumberFormat="0" applyBorder="0" applyAlignment="0" applyProtection="0"/>
    <xf numFmtId="0" fontId="23" fillId="6" borderId="0" applyNumberFormat="0" applyBorder="0" applyAlignment="0" applyProtection="0"/>
    <xf numFmtId="0" fontId="23" fillId="6" borderId="0" applyNumberFormat="0" applyBorder="0" applyAlignment="0" applyProtection="0"/>
    <xf numFmtId="0" fontId="23" fillId="6" borderId="0" applyNumberFormat="0" applyBorder="0" applyAlignment="0" applyProtection="0"/>
    <xf numFmtId="0" fontId="23" fillId="6" borderId="0" applyNumberFormat="0" applyBorder="0" applyAlignment="0" applyProtection="0"/>
    <xf numFmtId="0" fontId="23" fillId="6" borderId="0" applyNumberFormat="0" applyBorder="0" applyAlignment="0" applyProtection="0"/>
    <xf numFmtId="0" fontId="23" fillId="6" borderId="0" applyNumberFormat="0" applyBorder="0" applyAlignment="0" applyProtection="0"/>
    <xf numFmtId="0" fontId="23" fillId="6" borderId="0" applyNumberFormat="0" applyBorder="0" applyAlignment="0" applyProtection="0"/>
    <xf numFmtId="0" fontId="23" fillId="6" borderId="0" applyNumberFormat="0" applyBorder="0" applyAlignment="0" applyProtection="0"/>
    <xf numFmtId="0" fontId="23" fillId="6" borderId="0" applyNumberFormat="0" applyBorder="0" applyAlignment="0" applyProtection="0"/>
    <xf numFmtId="0" fontId="23" fillId="6" borderId="0" applyNumberFormat="0" applyBorder="0" applyAlignment="0" applyProtection="0"/>
    <xf numFmtId="0" fontId="23" fillId="6" borderId="0" applyNumberFormat="0" applyBorder="0" applyAlignment="0" applyProtection="0"/>
    <xf numFmtId="0" fontId="23" fillId="6" borderId="0" applyNumberFormat="0" applyBorder="0" applyAlignment="0" applyProtection="0"/>
    <xf numFmtId="0" fontId="23" fillId="6" borderId="0" applyNumberFormat="0" applyBorder="0" applyAlignment="0" applyProtection="0"/>
    <xf numFmtId="0" fontId="23" fillId="6" borderId="0" applyNumberFormat="0" applyBorder="0" applyAlignment="0" applyProtection="0"/>
    <xf numFmtId="0" fontId="23" fillId="6" borderId="0" applyNumberFormat="0" applyBorder="0" applyAlignment="0" applyProtection="0"/>
    <xf numFmtId="0" fontId="23" fillId="6" borderId="0" applyNumberFormat="0" applyBorder="0" applyAlignment="0" applyProtection="0"/>
    <xf numFmtId="0" fontId="23" fillId="6" borderId="0" applyNumberFormat="0" applyBorder="0" applyAlignment="0" applyProtection="0"/>
    <xf numFmtId="0" fontId="23" fillId="6" borderId="0" applyNumberFormat="0" applyBorder="0" applyAlignment="0" applyProtection="0"/>
    <xf numFmtId="0" fontId="23" fillId="6" borderId="0" applyNumberFormat="0" applyBorder="0" applyAlignment="0" applyProtection="0"/>
    <xf numFmtId="0" fontId="23" fillId="6" borderId="0" applyNumberFormat="0" applyBorder="0" applyAlignment="0" applyProtection="0"/>
    <xf numFmtId="0" fontId="23" fillId="6" borderId="0" applyNumberFormat="0" applyBorder="0" applyAlignment="0" applyProtection="0"/>
    <xf numFmtId="0" fontId="23" fillId="6" borderId="0" applyNumberFormat="0" applyBorder="0" applyAlignment="0" applyProtection="0"/>
    <xf numFmtId="0" fontId="23" fillId="6" borderId="0" applyNumberFormat="0" applyBorder="0" applyAlignment="0" applyProtection="0"/>
    <xf numFmtId="0" fontId="23" fillId="6" borderId="0" applyNumberFormat="0" applyBorder="0" applyAlignment="0" applyProtection="0"/>
    <xf numFmtId="0" fontId="23" fillId="6" borderId="0" applyNumberFormat="0" applyBorder="0" applyAlignment="0" applyProtection="0"/>
    <xf numFmtId="0" fontId="23" fillId="6" borderId="0" applyNumberFormat="0" applyBorder="0" applyAlignment="0" applyProtection="0"/>
    <xf numFmtId="0" fontId="23" fillId="6" borderId="0" applyNumberFormat="0" applyBorder="0" applyAlignment="0" applyProtection="0"/>
    <xf numFmtId="0" fontId="23" fillId="6" borderId="0" applyNumberFormat="0" applyBorder="0" applyAlignment="0" applyProtection="0"/>
    <xf numFmtId="0" fontId="23" fillId="6" borderId="0" applyNumberFormat="0" applyBorder="0" applyAlignment="0" applyProtection="0"/>
    <xf numFmtId="0" fontId="23" fillId="6" borderId="0" applyNumberFormat="0" applyBorder="0" applyAlignment="0" applyProtection="0"/>
    <xf numFmtId="0" fontId="23" fillId="6" borderId="0" applyNumberFormat="0" applyBorder="0" applyAlignment="0" applyProtection="0"/>
    <xf numFmtId="0" fontId="23" fillId="6" borderId="0" applyNumberFormat="0" applyBorder="0" applyAlignment="0" applyProtection="0"/>
    <xf numFmtId="0" fontId="23" fillId="6" borderId="0" applyNumberFormat="0" applyBorder="0" applyAlignment="0" applyProtection="0"/>
    <xf numFmtId="0" fontId="23" fillId="6" borderId="0" applyNumberFormat="0" applyBorder="0" applyAlignment="0" applyProtection="0"/>
    <xf numFmtId="0" fontId="23" fillId="6" borderId="0" applyNumberFormat="0" applyBorder="0" applyAlignment="0" applyProtection="0"/>
    <xf numFmtId="0" fontId="23" fillId="6" borderId="0" applyNumberFormat="0" applyBorder="0" applyAlignment="0" applyProtection="0"/>
    <xf numFmtId="0" fontId="23" fillId="6"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167" fontId="23" fillId="6" borderId="0" applyNumberFormat="0" applyBorder="0" applyAlignment="0" applyProtection="0"/>
    <xf numFmtId="169" fontId="2" fillId="0" borderId="0"/>
    <xf numFmtId="0" fontId="2" fillId="0" borderId="0"/>
    <xf numFmtId="171" fontId="2" fillId="0" borderId="0"/>
    <xf numFmtId="167" fontId="2" fillId="0" borderId="0"/>
    <xf numFmtId="0" fontId="13" fillId="0" borderId="0"/>
    <xf numFmtId="0" fontId="2" fillId="0" borderId="0"/>
    <xf numFmtId="167" fontId="2" fillId="0" borderId="0"/>
    <xf numFmtId="0" fontId="1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7" fontId="2"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7"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7"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7"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7"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7"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7"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7"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6" fillId="0" borderId="0"/>
    <xf numFmtId="0" fontId="2" fillId="0" borderId="0"/>
    <xf numFmtId="0" fontId="6" fillId="0" borderId="0"/>
    <xf numFmtId="0" fontId="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6" fillId="0" borderId="0"/>
    <xf numFmtId="0" fontId="6" fillId="0" borderId="0"/>
    <xf numFmtId="0" fontId="6" fillId="0" borderId="0"/>
    <xf numFmtId="0" fontId="6" fillId="0" borderId="0"/>
    <xf numFmtId="0" fontId="6" fillId="0" borderId="0"/>
    <xf numFmtId="0" fontId="6" fillId="0" borderId="0"/>
    <xf numFmtId="0" fontId="78" fillId="0" borderId="0"/>
    <xf numFmtId="0" fontId="2" fillId="0" borderId="0"/>
    <xf numFmtId="0" fontId="2" fillId="0" borderId="0"/>
    <xf numFmtId="0" fontId="2" fillId="0" borderId="0"/>
    <xf numFmtId="0" fontId="3"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 fillId="0" borderId="0"/>
    <xf numFmtId="0" fontId="2" fillId="0" borderId="0"/>
    <xf numFmtId="0" fontId="2" fillId="0" borderId="0"/>
    <xf numFmtId="0" fontId="2" fillId="0" borderId="0"/>
    <xf numFmtId="0" fontId="2" fillId="0" borderId="0"/>
    <xf numFmtId="0" fontId="2" fillId="0" borderId="0"/>
    <xf numFmtId="0" fontId="6" fillId="0" borderId="0"/>
    <xf numFmtId="0" fontId="6"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6" fillId="0" borderId="0"/>
    <xf numFmtId="0" fontId="6" fillId="0" borderId="0"/>
    <xf numFmtId="0" fontId="6" fillId="0" borderId="0"/>
    <xf numFmtId="0" fontId="6"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7" fillId="0" borderId="0"/>
    <xf numFmtId="0" fontId="3" fillId="0" borderId="0"/>
    <xf numFmtId="0" fontId="2" fillId="0" borderId="0"/>
    <xf numFmtId="0" fontId="15" fillId="0" borderId="0"/>
    <xf numFmtId="0" fontId="15" fillId="0" borderId="0"/>
    <xf numFmtId="0" fontId="15" fillId="0" borderId="0"/>
    <xf numFmtId="0" fontId="1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0"/>
    <xf numFmtId="0" fontId="2" fillId="0" borderId="0"/>
    <xf numFmtId="0" fontId="2" fillId="0" borderId="0"/>
    <xf numFmtId="0" fontId="2" fillId="0" borderId="0"/>
    <xf numFmtId="0" fontId="2" fillId="0" borderId="0"/>
    <xf numFmtId="0" fontId="2" fillId="0" borderId="0"/>
    <xf numFmtId="0" fontId="3" fillId="0" borderId="0"/>
    <xf numFmtId="0" fontId="6" fillId="0" borderId="0"/>
    <xf numFmtId="0" fontId="2" fillId="0" borderId="0"/>
    <xf numFmtId="0" fontId="2" fillId="0" borderId="0"/>
    <xf numFmtId="0" fontId="2" fillId="0" borderId="0"/>
    <xf numFmtId="0" fontId="2" fillId="0" borderId="0"/>
    <xf numFmtId="0" fontId="3" fillId="0" borderId="0"/>
    <xf numFmtId="0" fontId="3" fillId="0" borderId="0"/>
    <xf numFmtId="0" fontId="2" fillId="0" borderId="0"/>
    <xf numFmtId="0" fontId="2" fillId="0" borderId="0"/>
    <xf numFmtId="0" fontId="2" fillId="0" borderId="0"/>
    <xf numFmtId="0" fontId="2" fillId="0" borderId="0"/>
    <xf numFmtId="0" fontId="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6" fillId="0" borderId="0"/>
    <xf numFmtId="0" fontId="1" fillId="0" borderId="0"/>
    <xf numFmtId="0" fontId="10" fillId="0" borderId="0"/>
    <xf numFmtId="0" fontId="13" fillId="0" borderId="0"/>
    <xf numFmtId="0" fontId="2" fillId="0" borderId="0"/>
    <xf numFmtId="167"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3" fillId="0" borderId="0"/>
    <xf numFmtId="0" fontId="3" fillId="0" borderId="0"/>
    <xf numFmtId="0" fontId="3" fillId="0" borderId="0"/>
    <xf numFmtId="0" fontId="3" fillId="0" borderId="0"/>
    <xf numFmtId="0" fontId="1" fillId="0" borderId="0"/>
    <xf numFmtId="0" fontId="1" fillId="0" borderId="0"/>
    <xf numFmtId="0" fontId="1" fillId="0" borderId="0"/>
    <xf numFmtId="167" fontId="1" fillId="0" borderId="0"/>
    <xf numFmtId="0" fontId="1" fillId="0" borderId="0"/>
    <xf numFmtId="0" fontId="1" fillId="0" borderId="0"/>
    <xf numFmtId="171"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6" fillId="0" borderId="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6" fillId="0" borderId="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9"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6" fillId="0" borderId="0"/>
    <xf numFmtId="0" fontId="6" fillId="0" borderId="0"/>
    <xf numFmtId="0" fontId="6" fillId="0" borderId="0"/>
    <xf numFmtId="0" fontId="6"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1"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6"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6"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6"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6" fillId="0" borderId="0"/>
    <xf numFmtId="0" fontId="6" fillId="0" borderId="0"/>
    <xf numFmtId="0" fontId="6" fillId="0" borderId="0"/>
    <xf numFmtId="0" fontId="6" fillId="0" borderId="0"/>
    <xf numFmtId="0" fontId="6" fillId="0" borderId="0"/>
    <xf numFmtId="0" fontId="2" fillId="0" borderId="0"/>
    <xf numFmtId="0" fontId="2" fillId="0" borderId="0"/>
    <xf numFmtId="0" fontId="2" fillId="0" borderId="0"/>
    <xf numFmtId="0" fontId="2"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 fillId="0" borderId="0"/>
    <xf numFmtId="0" fontId="13" fillId="0" borderId="0"/>
    <xf numFmtId="0" fontId="13" fillId="0" borderId="0"/>
    <xf numFmtId="0" fontId="13" fillId="0" borderId="0"/>
    <xf numFmtId="0" fontId="13" fillId="0" borderId="0"/>
    <xf numFmtId="0" fontId="13" fillId="0" borderId="0"/>
    <xf numFmtId="0" fontId="13" fillId="0" borderId="0"/>
    <xf numFmtId="0" fontId="6" fillId="0" borderId="0"/>
    <xf numFmtId="0" fontId="1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13" fillId="0" borderId="0"/>
    <xf numFmtId="0" fontId="6" fillId="0" borderId="0"/>
    <xf numFmtId="0" fontId="6" fillId="0" borderId="0"/>
    <xf numFmtId="0" fontId="3" fillId="0" borderId="0"/>
    <xf numFmtId="167" fontId="1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6"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13" fillId="0" borderId="0"/>
    <xf numFmtId="0" fontId="2" fillId="0" borderId="0"/>
    <xf numFmtId="0" fontId="2" fillId="0" borderId="0"/>
    <xf numFmtId="0" fontId="2" fillId="0" borderId="0"/>
    <xf numFmtId="0" fontId="2" fillId="0" borderId="0"/>
    <xf numFmtId="0" fontId="13" fillId="0" borderId="0"/>
    <xf numFmtId="0" fontId="13" fillId="0" borderId="0"/>
    <xf numFmtId="0" fontId="13" fillId="0" borderId="0"/>
    <xf numFmtId="0" fontId="13" fillId="0" borderId="0"/>
    <xf numFmtId="0" fontId="13" fillId="0" borderId="0"/>
    <xf numFmtId="0" fontId="13" fillId="0" borderId="0"/>
    <xf numFmtId="0" fontId="2"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 fillId="0" borderId="0"/>
    <xf numFmtId="0" fontId="13" fillId="0" borderId="0"/>
    <xf numFmtId="0" fontId="13" fillId="0" borderId="0"/>
    <xf numFmtId="0" fontId="13" fillId="0" borderId="0"/>
    <xf numFmtId="0" fontId="13" fillId="0" borderId="0"/>
    <xf numFmtId="0" fontId="13" fillId="0" borderId="0"/>
    <xf numFmtId="0" fontId="13" fillId="0" borderId="0"/>
    <xf numFmtId="0" fontId="2" fillId="0" borderId="0"/>
    <xf numFmtId="0" fontId="2" fillId="0" borderId="0"/>
    <xf numFmtId="0" fontId="2" fillId="0" borderId="0"/>
    <xf numFmtId="0" fontId="2" fillId="0" borderId="0"/>
    <xf numFmtId="0" fontId="2" fillId="0" borderId="0"/>
    <xf numFmtId="0" fontId="2"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16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7"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7"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7"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7"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3" fillId="0" borderId="0"/>
    <xf numFmtId="0" fontId="2" fillId="0" borderId="0"/>
    <xf numFmtId="0" fontId="2" fillId="0" borderId="0"/>
    <xf numFmtId="0" fontId="2" fillId="0" borderId="0"/>
    <xf numFmtId="0" fontId="2" fillId="0" borderId="0"/>
    <xf numFmtId="0" fontId="2" fillId="0" borderId="0"/>
    <xf numFmtId="0" fontId="2" fillId="0" borderId="0"/>
    <xf numFmtId="0" fontId="13"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2"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2" fillId="0" borderId="0"/>
    <xf numFmtId="0" fontId="2" fillId="0" borderId="0"/>
    <xf numFmtId="0" fontId="80" fillId="0" borderId="0"/>
    <xf numFmtId="0" fontId="80" fillId="0" borderId="0"/>
    <xf numFmtId="0" fontId="80" fillId="0" borderId="0"/>
    <xf numFmtId="0" fontId="80" fillId="0" borderId="0"/>
    <xf numFmtId="0" fontId="80" fillId="0" borderId="0"/>
    <xf numFmtId="0" fontId="2" fillId="0" borderId="0"/>
    <xf numFmtId="0" fontId="2" fillId="0" borderId="0"/>
    <xf numFmtId="0" fontId="2" fillId="0" borderId="0"/>
    <xf numFmtId="0" fontId="2" fillId="0" borderId="0"/>
    <xf numFmtId="0" fontId="13" fillId="0" borderId="0"/>
    <xf numFmtId="0" fontId="6" fillId="0" borderId="0"/>
    <xf numFmtId="0" fontId="6" fillId="0" borderId="0"/>
    <xf numFmtId="0" fontId="6" fillId="0" borderId="0"/>
    <xf numFmtId="0" fontId="3" fillId="0" borderId="0"/>
    <xf numFmtId="0" fontId="1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7"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7"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7"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7" fontId="1" fillId="0" borderId="0"/>
    <xf numFmtId="167"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 fillId="0" borderId="0"/>
    <xf numFmtId="0" fontId="3" fillId="0" borderId="0"/>
    <xf numFmtId="0" fontId="13" fillId="0" borderId="0"/>
    <xf numFmtId="167" fontId="2" fillId="0" borderId="0"/>
    <xf numFmtId="0" fontId="1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167"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 fillId="0" borderId="0"/>
    <xf numFmtId="0" fontId="13" fillId="0" borderId="0"/>
    <xf numFmtId="167" fontId="2" fillId="0" borderId="0"/>
    <xf numFmtId="0" fontId="1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5" borderId="0" applyNumberFormat="0" applyBorder="0" applyAlignment="0" applyProtection="0"/>
    <xf numFmtId="0" fontId="22" fillId="5" borderId="0" applyNumberFormat="0" applyBorder="0" applyAlignment="0" applyProtection="0"/>
    <xf numFmtId="0" fontId="22" fillId="5" borderId="0" applyNumberFormat="0" applyBorder="0" applyAlignment="0" applyProtection="0"/>
    <xf numFmtId="0" fontId="22" fillId="5" borderId="0" applyNumberFormat="0" applyBorder="0" applyAlignment="0" applyProtection="0"/>
    <xf numFmtId="0" fontId="22" fillId="5" borderId="0" applyNumberFormat="0" applyBorder="0" applyAlignment="0" applyProtection="0"/>
    <xf numFmtId="0" fontId="22" fillId="5" borderId="0" applyNumberFormat="0" applyBorder="0" applyAlignment="0" applyProtection="0"/>
    <xf numFmtId="0" fontId="22" fillId="5" borderId="0" applyNumberFormat="0" applyBorder="0" applyAlignment="0" applyProtection="0"/>
    <xf numFmtId="0" fontId="22" fillId="5" borderId="0" applyNumberFormat="0" applyBorder="0" applyAlignment="0" applyProtection="0"/>
    <xf numFmtId="0" fontId="22" fillId="5" borderId="0" applyNumberFormat="0" applyBorder="0" applyAlignment="0" applyProtection="0"/>
    <xf numFmtId="0" fontId="22" fillId="5" borderId="0" applyNumberFormat="0" applyBorder="0" applyAlignment="0" applyProtection="0"/>
    <xf numFmtId="0" fontId="22" fillId="5" borderId="0" applyNumberFormat="0" applyBorder="0" applyAlignment="0" applyProtection="0"/>
    <xf numFmtId="0" fontId="22" fillId="5" borderId="0" applyNumberFormat="0" applyBorder="0" applyAlignment="0" applyProtection="0"/>
    <xf numFmtId="0" fontId="22" fillId="5" borderId="0" applyNumberFormat="0" applyBorder="0" applyAlignment="0" applyProtection="0"/>
    <xf numFmtId="0" fontId="22" fillId="5" borderId="0" applyNumberFormat="0" applyBorder="0" applyAlignment="0" applyProtection="0"/>
    <xf numFmtId="0" fontId="22" fillId="5" borderId="0" applyNumberFormat="0" applyBorder="0" applyAlignment="0" applyProtection="0"/>
    <xf numFmtId="0" fontId="22" fillId="5" borderId="0" applyNumberFormat="0" applyBorder="0" applyAlignment="0" applyProtection="0"/>
    <xf numFmtId="0" fontId="22" fillId="5" borderId="0" applyNumberFormat="0" applyBorder="0" applyAlignment="0" applyProtection="0"/>
    <xf numFmtId="0" fontId="22" fillId="5" borderId="0" applyNumberFormat="0" applyBorder="0" applyAlignment="0" applyProtection="0"/>
    <xf numFmtId="0" fontId="22" fillId="5" borderId="0" applyNumberFormat="0" applyBorder="0" applyAlignment="0" applyProtection="0"/>
    <xf numFmtId="0" fontId="22" fillId="5" borderId="0" applyNumberFormat="0" applyBorder="0" applyAlignment="0" applyProtection="0"/>
    <xf numFmtId="0" fontId="22" fillId="5" borderId="0" applyNumberFormat="0" applyBorder="0" applyAlignment="0" applyProtection="0"/>
    <xf numFmtId="0" fontId="22" fillId="5" borderId="0" applyNumberFormat="0" applyBorder="0" applyAlignment="0" applyProtection="0"/>
    <xf numFmtId="0" fontId="22" fillId="5" borderId="0" applyNumberFormat="0" applyBorder="0" applyAlignment="0" applyProtection="0"/>
    <xf numFmtId="0" fontId="22" fillId="5" borderId="0" applyNumberFormat="0" applyBorder="0" applyAlignment="0" applyProtection="0"/>
    <xf numFmtId="0" fontId="22" fillId="5" borderId="0" applyNumberFormat="0" applyBorder="0" applyAlignment="0" applyProtection="0"/>
    <xf numFmtId="0" fontId="22" fillId="5" borderId="0" applyNumberFormat="0" applyBorder="0" applyAlignment="0" applyProtection="0"/>
    <xf numFmtId="0" fontId="22" fillId="5" borderId="0" applyNumberFormat="0" applyBorder="0" applyAlignment="0" applyProtection="0"/>
    <xf numFmtId="0" fontId="22" fillId="5" borderId="0" applyNumberFormat="0" applyBorder="0" applyAlignment="0" applyProtection="0"/>
    <xf numFmtId="0" fontId="22" fillId="5" borderId="0" applyNumberFormat="0" applyBorder="0" applyAlignment="0" applyProtection="0"/>
    <xf numFmtId="0" fontId="22" fillId="5" borderId="0" applyNumberFormat="0" applyBorder="0" applyAlignment="0" applyProtection="0"/>
    <xf numFmtId="0" fontId="22" fillId="5" borderId="0" applyNumberFormat="0" applyBorder="0" applyAlignment="0" applyProtection="0"/>
    <xf numFmtId="0" fontId="22" fillId="5" borderId="0" applyNumberFormat="0" applyBorder="0" applyAlignment="0" applyProtection="0"/>
    <xf numFmtId="0" fontId="22" fillId="5" borderId="0" applyNumberFormat="0" applyBorder="0" applyAlignment="0" applyProtection="0"/>
    <xf numFmtId="0" fontId="22" fillId="5" borderId="0" applyNumberFormat="0" applyBorder="0" applyAlignment="0" applyProtection="0"/>
    <xf numFmtId="0" fontId="22" fillId="5" borderId="0" applyNumberFormat="0" applyBorder="0" applyAlignment="0" applyProtection="0"/>
    <xf numFmtId="0" fontId="22" fillId="5" borderId="0" applyNumberFormat="0" applyBorder="0" applyAlignment="0" applyProtection="0"/>
    <xf numFmtId="0" fontId="22" fillId="5" borderId="0" applyNumberFormat="0" applyBorder="0" applyAlignment="0" applyProtection="0"/>
    <xf numFmtId="0" fontId="22" fillId="5" borderId="0" applyNumberFormat="0" applyBorder="0" applyAlignment="0" applyProtection="0"/>
    <xf numFmtId="0" fontId="22" fillId="5" borderId="0" applyNumberFormat="0" applyBorder="0" applyAlignment="0" applyProtection="0"/>
    <xf numFmtId="0" fontId="22" fillId="5" borderId="0" applyNumberFormat="0" applyBorder="0" applyAlignment="0" applyProtection="0"/>
    <xf numFmtId="0" fontId="22" fillId="5" borderId="0" applyNumberFormat="0" applyBorder="0" applyAlignment="0" applyProtection="0"/>
    <xf numFmtId="0" fontId="22" fillId="5" borderId="0" applyNumberFormat="0" applyBorder="0" applyAlignment="0" applyProtection="0"/>
    <xf numFmtId="0" fontId="22" fillId="5" borderId="0" applyNumberFormat="0" applyBorder="0" applyAlignment="0" applyProtection="0"/>
    <xf numFmtId="0" fontId="22" fillId="5" borderId="0" applyNumberFormat="0" applyBorder="0" applyAlignment="0" applyProtection="0"/>
    <xf numFmtId="0" fontId="22" fillId="5" borderId="0" applyNumberFormat="0" applyBorder="0" applyAlignment="0" applyProtection="0"/>
    <xf numFmtId="0" fontId="22" fillId="5"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167" fontId="22" fillId="5" borderId="0" applyNumberFormat="0" applyBorder="0" applyAlignment="0" applyProtection="0"/>
    <xf numFmtId="168" fontId="81" fillId="57" borderId="3" applyNumberFormat="0" applyBorder="0" applyAlignment="0">
      <alignment vertical="center"/>
      <protection locked="0"/>
    </xf>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167" fontId="30" fillId="0" borderId="0" applyNumberFormat="0" applyFill="0" applyBorder="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56" borderId="2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56" borderId="2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56" borderId="2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48" fillId="0" borderId="19" applyNumberFormat="0" applyFill="0" applyAlignment="0" applyProtection="0"/>
    <xf numFmtId="0" fontId="48" fillId="0" borderId="19" applyNumberFormat="0" applyFill="0" applyAlignment="0" applyProtection="0"/>
    <xf numFmtId="0" fontId="48" fillId="0" borderId="19" applyNumberFormat="0" applyFill="0" applyAlignment="0" applyProtection="0"/>
    <xf numFmtId="167" fontId="27" fillId="0" borderId="9" applyNumberFormat="0" applyFill="0" applyAlignment="0" applyProtection="0"/>
    <xf numFmtId="38" fontId="82" fillId="0" borderId="0">
      <alignment vertical="top"/>
    </xf>
    <xf numFmtId="0" fontId="4" fillId="0" borderId="0"/>
    <xf numFmtId="38" fontId="82" fillId="0" borderId="0">
      <alignment vertical="top"/>
    </xf>
    <xf numFmtId="38" fontId="82" fillId="0" borderId="0">
      <alignment vertical="top"/>
    </xf>
    <xf numFmtId="38" fontId="82" fillId="0" borderId="0">
      <alignment vertical="top"/>
    </xf>
    <xf numFmtId="38" fontId="82" fillId="0" borderId="0">
      <alignment vertical="top"/>
    </xf>
    <xf numFmtId="38" fontId="82" fillId="0" borderId="0">
      <alignment vertical="top"/>
    </xf>
    <xf numFmtId="38" fontId="82" fillId="0" borderId="0">
      <alignment vertical="top"/>
    </xf>
    <xf numFmtId="38" fontId="82" fillId="0" borderId="0">
      <alignment vertical="top"/>
    </xf>
    <xf numFmtId="38" fontId="82" fillId="0" borderId="0">
      <alignment vertical="top"/>
    </xf>
    <xf numFmtId="38" fontId="82" fillId="0" borderId="0">
      <alignment vertical="top"/>
    </xf>
    <xf numFmtId="0" fontId="32" fillId="0" borderId="0"/>
    <xf numFmtId="38" fontId="82" fillId="0" borderId="0">
      <alignment vertical="top"/>
    </xf>
    <xf numFmtId="38" fontId="82" fillId="0" borderId="0">
      <alignment vertical="top"/>
    </xf>
    <xf numFmtId="38" fontId="82" fillId="0" borderId="0">
      <alignment vertical="top"/>
    </xf>
    <xf numFmtId="38" fontId="82" fillId="0" borderId="0">
      <alignment vertical="top"/>
    </xf>
    <xf numFmtId="38" fontId="82" fillId="0" borderId="0">
      <alignment vertical="top"/>
    </xf>
    <xf numFmtId="38" fontId="82" fillId="0" borderId="0">
      <alignment vertical="top"/>
    </xf>
    <xf numFmtId="0" fontId="4" fillId="0" borderId="0"/>
    <xf numFmtId="38" fontId="82" fillId="0" borderId="0">
      <alignment vertical="top"/>
    </xf>
    <xf numFmtId="0" fontId="4" fillId="0" borderId="0"/>
    <xf numFmtId="0" fontId="4" fillId="0" borderId="0"/>
    <xf numFmtId="0" fontId="4" fillId="0" borderId="0"/>
    <xf numFmtId="0" fontId="4" fillId="0" borderId="0"/>
    <xf numFmtId="0" fontId="32" fillId="0" borderId="0"/>
    <xf numFmtId="38" fontId="82" fillId="0" borderId="0">
      <alignment vertical="top"/>
    </xf>
    <xf numFmtId="0" fontId="32" fillId="0" borderId="0"/>
    <xf numFmtId="38" fontId="82" fillId="0" borderId="0">
      <alignment vertical="top"/>
    </xf>
    <xf numFmtId="0" fontId="32" fillId="0" borderId="0"/>
    <xf numFmtId="38" fontId="82" fillId="0" borderId="0">
      <alignment vertical="top"/>
    </xf>
    <xf numFmtId="0" fontId="32" fillId="0" borderId="0"/>
    <xf numFmtId="38" fontId="82" fillId="0" borderId="0">
      <alignment vertical="top"/>
    </xf>
    <xf numFmtId="38" fontId="82" fillId="0" borderId="0">
      <alignment vertical="top"/>
    </xf>
    <xf numFmtId="38" fontId="82" fillId="0" borderId="0">
      <alignment vertical="top"/>
    </xf>
    <xf numFmtId="38" fontId="82" fillId="0" borderId="0">
      <alignment vertical="top"/>
    </xf>
    <xf numFmtId="38" fontId="82" fillId="0" borderId="0">
      <alignment vertical="top"/>
    </xf>
    <xf numFmtId="38" fontId="82" fillId="0" borderId="0">
      <alignment vertical="top"/>
    </xf>
    <xf numFmtId="38" fontId="82" fillId="0" borderId="0">
      <alignment vertical="top"/>
    </xf>
    <xf numFmtId="38" fontId="82" fillId="0" borderId="0">
      <alignment vertical="top"/>
    </xf>
    <xf numFmtId="38" fontId="82" fillId="0" borderId="0">
      <alignment vertical="top"/>
    </xf>
    <xf numFmtId="38" fontId="82" fillId="0" borderId="0">
      <alignment vertical="top"/>
    </xf>
    <xf numFmtId="38" fontId="82" fillId="0" borderId="0">
      <alignment vertical="top"/>
    </xf>
    <xf numFmtId="38" fontId="82" fillId="0" borderId="0">
      <alignment vertical="top"/>
    </xf>
    <xf numFmtId="38" fontId="82" fillId="0" borderId="0">
      <alignment vertical="top"/>
    </xf>
    <xf numFmtId="38" fontId="82" fillId="0" borderId="0">
      <alignment vertical="top"/>
    </xf>
    <xf numFmtId="38" fontId="82" fillId="0" borderId="0">
      <alignment vertical="top"/>
    </xf>
    <xf numFmtId="0" fontId="4" fillId="0" borderId="0"/>
    <xf numFmtId="38" fontId="82" fillId="0" borderId="0">
      <alignment vertical="top"/>
    </xf>
    <xf numFmtId="38" fontId="82" fillId="0" borderId="0">
      <alignment vertical="top"/>
    </xf>
    <xf numFmtId="38" fontId="82" fillId="0" borderId="0">
      <alignment vertical="top"/>
    </xf>
    <xf numFmtId="38" fontId="82" fillId="0" borderId="0">
      <alignment vertical="top"/>
    </xf>
    <xf numFmtId="38" fontId="82" fillId="0" borderId="0">
      <alignment vertical="top"/>
    </xf>
    <xf numFmtId="38" fontId="82" fillId="0" borderId="0">
      <alignment vertical="top"/>
    </xf>
    <xf numFmtId="38" fontId="82" fillId="0" borderId="0">
      <alignment vertical="top"/>
    </xf>
    <xf numFmtId="38" fontId="82" fillId="0" borderId="0">
      <alignment vertical="top"/>
    </xf>
    <xf numFmtId="38" fontId="82" fillId="0" borderId="0">
      <alignment vertical="top"/>
    </xf>
    <xf numFmtId="38" fontId="82" fillId="0" borderId="0">
      <alignment vertical="top"/>
    </xf>
    <xf numFmtId="38" fontId="82" fillId="0" borderId="0">
      <alignment vertical="top"/>
    </xf>
    <xf numFmtId="0" fontId="4" fillId="0" borderId="0"/>
    <xf numFmtId="38" fontId="82" fillId="0" borderId="0">
      <alignment vertical="top"/>
    </xf>
    <xf numFmtId="38" fontId="82" fillId="0" borderId="0">
      <alignment vertical="top"/>
    </xf>
    <xf numFmtId="38" fontId="82" fillId="0" borderId="0">
      <alignment vertical="top"/>
    </xf>
    <xf numFmtId="38" fontId="82" fillId="0" borderId="0">
      <alignment vertical="top"/>
    </xf>
    <xf numFmtId="38" fontId="82" fillId="0" borderId="0">
      <alignment vertical="top"/>
    </xf>
    <xf numFmtId="38" fontId="82" fillId="0" borderId="0">
      <alignment vertical="top"/>
    </xf>
    <xf numFmtId="38" fontId="82" fillId="0" borderId="0">
      <alignment vertical="top"/>
    </xf>
    <xf numFmtId="38" fontId="82" fillId="0" borderId="0">
      <alignment vertical="top"/>
    </xf>
    <xf numFmtId="38" fontId="82" fillId="0" borderId="0">
      <alignment vertical="top"/>
    </xf>
    <xf numFmtId="38" fontId="82" fillId="0" borderId="0">
      <alignment vertical="top"/>
    </xf>
    <xf numFmtId="38" fontId="82" fillId="0" borderId="0">
      <alignment vertical="top"/>
    </xf>
    <xf numFmtId="0" fontId="4" fillId="0" borderId="0"/>
    <xf numFmtId="38" fontId="82" fillId="0" borderId="0">
      <alignment vertical="top"/>
    </xf>
    <xf numFmtId="38" fontId="82" fillId="0" borderId="0">
      <alignment vertical="top"/>
    </xf>
    <xf numFmtId="38" fontId="82" fillId="0" borderId="0">
      <alignment vertical="top"/>
    </xf>
    <xf numFmtId="38" fontId="82" fillId="0" borderId="0">
      <alignment vertical="top"/>
    </xf>
    <xf numFmtId="38" fontId="82" fillId="0" borderId="0">
      <alignment vertical="top"/>
    </xf>
    <xf numFmtId="0" fontId="32" fillId="0" borderId="0"/>
    <xf numFmtId="170" fontId="32" fillId="0" borderId="0"/>
    <xf numFmtId="38" fontId="82" fillId="0" borderId="0">
      <alignment vertical="top"/>
    </xf>
    <xf numFmtId="38" fontId="82" fillId="0" borderId="0">
      <alignment vertical="top"/>
    </xf>
    <xf numFmtId="38" fontId="82" fillId="0" borderId="0">
      <alignment vertical="top"/>
    </xf>
    <xf numFmtId="38" fontId="82" fillId="0" borderId="0">
      <alignment vertical="top"/>
    </xf>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167" fontId="29" fillId="0" borderId="0" applyNumberFormat="0" applyFill="0" applyBorder="0" applyAlignment="0" applyProtection="0"/>
    <xf numFmtId="49" fontId="77" fillId="0" borderId="0">
      <alignment horizontal="center"/>
    </xf>
    <xf numFmtId="179" fontId="2" fillId="0" borderId="0" applyFont="0" applyFill="0" applyBorder="0" applyAlignment="0" applyProtection="0"/>
    <xf numFmtId="180" fontId="2" fillId="0" borderId="0" applyFont="0" applyFill="0" applyBorder="0" applyAlignment="0" applyProtection="0"/>
    <xf numFmtId="181" fontId="13" fillId="0" borderId="0" applyFont="0" applyFill="0" applyBorder="0" applyAlignment="0" applyProtection="0"/>
    <xf numFmtId="181"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4"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4"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4"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4" fontId="13" fillId="0" borderId="0" applyFont="0" applyFill="0" applyBorder="0" applyAlignment="0" applyProtection="0"/>
    <xf numFmtId="174" fontId="13" fillId="0" borderId="0" applyFont="0" applyFill="0" applyBorder="0" applyAlignment="0" applyProtection="0"/>
    <xf numFmtId="174" fontId="13" fillId="0" borderId="0" applyFont="0" applyFill="0" applyBorder="0" applyAlignment="0" applyProtection="0"/>
    <xf numFmtId="174" fontId="13" fillId="0" borderId="0" applyFont="0" applyFill="0" applyBorder="0" applyAlignment="0" applyProtection="0"/>
    <xf numFmtId="174" fontId="13" fillId="0" borderId="0" applyFont="0" applyFill="0" applyBorder="0" applyAlignment="0" applyProtection="0"/>
    <xf numFmtId="174"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4" fontId="13" fillId="0" borderId="0" applyFont="0" applyFill="0" applyBorder="0" applyAlignment="0" applyProtection="0"/>
    <xf numFmtId="174" fontId="13" fillId="0" borderId="0" applyFont="0" applyFill="0" applyBorder="0" applyAlignment="0" applyProtection="0"/>
    <xf numFmtId="174" fontId="13" fillId="0" borderId="0" applyFont="0" applyFill="0" applyBorder="0" applyAlignment="0" applyProtection="0"/>
    <xf numFmtId="174" fontId="13" fillId="0" borderId="0" applyFont="0" applyFill="0" applyBorder="0" applyAlignment="0" applyProtection="0"/>
    <xf numFmtId="174" fontId="13" fillId="0" borderId="0" applyFont="0" applyFill="0" applyBorder="0" applyAlignment="0" applyProtection="0"/>
    <xf numFmtId="174" fontId="13" fillId="0" borderId="0" applyFont="0" applyFill="0" applyBorder="0" applyAlignment="0" applyProtection="0"/>
    <xf numFmtId="174" fontId="13" fillId="0" borderId="0" applyFont="0" applyFill="0" applyBorder="0" applyAlignment="0" applyProtection="0"/>
    <xf numFmtId="174" fontId="13" fillId="0" borderId="0" applyFont="0" applyFill="0" applyBorder="0" applyAlignment="0" applyProtection="0"/>
    <xf numFmtId="174" fontId="13" fillId="0" borderId="0" applyFont="0" applyFill="0" applyBorder="0" applyAlignment="0" applyProtection="0"/>
    <xf numFmtId="174" fontId="13" fillId="0" borderId="0" applyFont="0" applyFill="0" applyBorder="0" applyAlignment="0" applyProtection="0"/>
    <xf numFmtId="165" fontId="13" fillId="0" borderId="0" applyFont="0" applyFill="0" applyBorder="0" applyAlignment="0" applyProtection="0"/>
    <xf numFmtId="174" fontId="13" fillId="0" borderId="0" applyFont="0" applyFill="0" applyBorder="0" applyAlignment="0" applyProtection="0"/>
    <xf numFmtId="174" fontId="13" fillId="0" borderId="0" applyFont="0" applyFill="0" applyBorder="0" applyAlignment="0" applyProtection="0"/>
    <xf numFmtId="174"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4"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4"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4"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4" fontId="13" fillId="0" borderId="0" applyFont="0" applyFill="0" applyBorder="0" applyAlignment="0" applyProtection="0"/>
    <xf numFmtId="174" fontId="13" fillId="0" borderId="0" applyFont="0" applyFill="0" applyBorder="0" applyAlignment="0" applyProtection="0"/>
    <xf numFmtId="174" fontId="13" fillId="0" borderId="0" applyFont="0" applyFill="0" applyBorder="0" applyAlignment="0" applyProtection="0"/>
    <xf numFmtId="174" fontId="13" fillId="0" borderId="0" applyFont="0" applyFill="0" applyBorder="0" applyAlignment="0" applyProtection="0"/>
    <xf numFmtId="174" fontId="13" fillId="0" borderId="0" applyFont="0" applyFill="0" applyBorder="0" applyAlignment="0" applyProtection="0"/>
    <xf numFmtId="174"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4" fontId="13" fillId="0" borderId="0" applyFont="0" applyFill="0" applyBorder="0" applyAlignment="0" applyProtection="0"/>
    <xf numFmtId="174" fontId="13" fillId="0" borderId="0" applyFont="0" applyFill="0" applyBorder="0" applyAlignment="0" applyProtection="0"/>
    <xf numFmtId="174" fontId="13" fillId="0" borderId="0" applyFont="0" applyFill="0" applyBorder="0" applyAlignment="0" applyProtection="0"/>
    <xf numFmtId="174" fontId="13" fillId="0" borderId="0" applyFont="0" applyFill="0" applyBorder="0" applyAlignment="0" applyProtection="0"/>
    <xf numFmtId="174" fontId="13" fillId="0" borderId="0" applyFont="0" applyFill="0" applyBorder="0" applyAlignment="0" applyProtection="0"/>
    <xf numFmtId="174" fontId="13" fillId="0" borderId="0" applyFont="0" applyFill="0" applyBorder="0" applyAlignment="0" applyProtection="0"/>
    <xf numFmtId="174" fontId="13" fillId="0" borderId="0" applyFont="0" applyFill="0" applyBorder="0" applyAlignment="0" applyProtection="0"/>
    <xf numFmtId="174" fontId="13" fillId="0" borderId="0" applyFont="0" applyFill="0" applyBorder="0" applyAlignment="0" applyProtection="0"/>
    <xf numFmtId="174" fontId="13" fillId="0" borderId="0" applyFont="0" applyFill="0" applyBorder="0" applyAlignment="0" applyProtection="0"/>
    <xf numFmtId="174" fontId="13" fillId="0" borderId="0" applyFont="0" applyFill="0" applyBorder="0" applyAlignment="0" applyProtection="0"/>
    <xf numFmtId="165" fontId="13" fillId="0" borderId="0" applyFont="0" applyFill="0" applyBorder="0" applyAlignment="0" applyProtection="0"/>
    <xf numFmtId="174" fontId="13" fillId="0" borderId="0" applyFont="0" applyFill="0" applyBorder="0" applyAlignment="0" applyProtection="0"/>
    <xf numFmtId="174" fontId="13" fillId="0" borderId="0" applyFont="0" applyFill="0" applyBorder="0" applyAlignment="0" applyProtection="0"/>
    <xf numFmtId="174"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4"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4"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4"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4" fontId="13" fillId="0" borderId="0" applyFont="0" applyFill="0" applyBorder="0" applyAlignment="0" applyProtection="0"/>
    <xf numFmtId="174" fontId="13" fillId="0" borderId="0" applyFont="0" applyFill="0" applyBorder="0" applyAlignment="0" applyProtection="0"/>
    <xf numFmtId="174" fontId="13" fillId="0" borderId="0" applyFont="0" applyFill="0" applyBorder="0" applyAlignment="0" applyProtection="0"/>
    <xf numFmtId="174" fontId="13" fillId="0" borderId="0" applyFont="0" applyFill="0" applyBorder="0" applyAlignment="0" applyProtection="0"/>
    <xf numFmtId="174" fontId="13" fillId="0" borderId="0" applyFont="0" applyFill="0" applyBorder="0" applyAlignment="0" applyProtection="0"/>
    <xf numFmtId="174"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4" fontId="13" fillId="0" borderId="0" applyFont="0" applyFill="0" applyBorder="0" applyAlignment="0" applyProtection="0"/>
    <xf numFmtId="174" fontId="13" fillId="0" borderId="0" applyFont="0" applyFill="0" applyBorder="0" applyAlignment="0" applyProtection="0"/>
    <xf numFmtId="174" fontId="13" fillId="0" borderId="0" applyFont="0" applyFill="0" applyBorder="0" applyAlignment="0" applyProtection="0"/>
    <xf numFmtId="174" fontId="13" fillId="0" borderId="0" applyFont="0" applyFill="0" applyBorder="0" applyAlignment="0" applyProtection="0"/>
    <xf numFmtId="174" fontId="13" fillId="0" borderId="0" applyFont="0" applyFill="0" applyBorder="0" applyAlignment="0" applyProtection="0"/>
    <xf numFmtId="174" fontId="13" fillId="0" borderId="0" applyFont="0" applyFill="0" applyBorder="0" applyAlignment="0" applyProtection="0"/>
    <xf numFmtId="174" fontId="13" fillId="0" borderId="0" applyFont="0" applyFill="0" applyBorder="0" applyAlignment="0" applyProtection="0"/>
    <xf numFmtId="174" fontId="13" fillId="0" borderId="0" applyFont="0" applyFill="0" applyBorder="0" applyAlignment="0" applyProtection="0"/>
    <xf numFmtId="174" fontId="13" fillId="0" borderId="0" applyFont="0" applyFill="0" applyBorder="0" applyAlignment="0" applyProtection="0"/>
    <xf numFmtId="174" fontId="13" fillId="0" borderId="0" applyFont="0" applyFill="0" applyBorder="0" applyAlignment="0" applyProtection="0"/>
    <xf numFmtId="165" fontId="13" fillId="0" borderId="0" applyFont="0" applyFill="0" applyBorder="0" applyAlignment="0" applyProtection="0"/>
    <xf numFmtId="174" fontId="13" fillId="0" borderId="0" applyFont="0" applyFill="0" applyBorder="0" applyAlignment="0" applyProtection="0"/>
    <xf numFmtId="174" fontId="13" fillId="0" borderId="0" applyFont="0" applyFill="0" applyBorder="0" applyAlignment="0" applyProtection="0"/>
    <xf numFmtId="174"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4"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4"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4"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4" fontId="13" fillId="0" borderId="0" applyFont="0" applyFill="0" applyBorder="0" applyAlignment="0" applyProtection="0"/>
    <xf numFmtId="174" fontId="13" fillId="0" borderId="0" applyFont="0" applyFill="0" applyBorder="0" applyAlignment="0" applyProtection="0"/>
    <xf numFmtId="174" fontId="13" fillId="0" borderId="0" applyFont="0" applyFill="0" applyBorder="0" applyAlignment="0" applyProtection="0"/>
    <xf numFmtId="174" fontId="13" fillId="0" borderId="0" applyFont="0" applyFill="0" applyBorder="0" applyAlignment="0" applyProtection="0"/>
    <xf numFmtId="174" fontId="13" fillId="0" borderId="0" applyFont="0" applyFill="0" applyBorder="0" applyAlignment="0" applyProtection="0"/>
    <xf numFmtId="174"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4" fontId="13" fillId="0" borderId="0" applyFont="0" applyFill="0" applyBorder="0" applyAlignment="0" applyProtection="0"/>
    <xf numFmtId="174" fontId="13" fillId="0" borderId="0" applyFont="0" applyFill="0" applyBorder="0" applyAlignment="0" applyProtection="0"/>
    <xf numFmtId="174" fontId="13" fillId="0" borderId="0" applyFont="0" applyFill="0" applyBorder="0" applyAlignment="0" applyProtection="0"/>
    <xf numFmtId="174" fontId="13" fillId="0" borderId="0" applyFont="0" applyFill="0" applyBorder="0" applyAlignment="0" applyProtection="0"/>
    <xf numFmtId="174" fontId="13" fillId="0" borderId="0" applyFont="0" applyFill="0" applyBorder="0" applyAlignment="0" applyProtection="0"/>
    <xf numFmtId="174" fontId="13" fillId="0" borderId="0" applyFont="0" applyFill="0" applyBorder="0" applyAlignment="0" applyProtection="0"/>
    <xf numFmtId="174" fontId="13" fillId="0" borderId="0" applyFont="0" applyFill="0" applyBorder="0" applyAlignment="0" applyProtection="0"/>
    <xf numFmtId="174" fontId="13" fillId="0" borderId="0" applyFont="0" applyFill="0" applyBorder="0" applyAlignment="0" applyProtection="0"/>
    <xf numFmtId="174" fontId="13" fillId="0" borderId="0" applyFont="0" applyFill="0" applyBorder="0" applyAlignment="0" applyProtection="0"/>
    <xf numFmtId="174" fontId="13" fillId="0" borderId="0" applyFont="0" applyFill="0" applyBorder="0" applyAlignment="0" applyProtection="0"/>
    <xf numFmtId="165" fontId="13" fillId="0" borderId="0" applyFont="0" applyFill="0" applyBorder="0" applyAlignment="0" applyProtection="0"/>
    <xf numFmtId="174" fontId="13" fillId="0" borderId="0" applyFont="0" applyFill="0" applyBorder="0" applyAlignment="0" applyProtection="0"/>
    <xf numFmtId="174" fontId="13" fillId="0" borderId="0" applyFont="0" applyFill="0" applyBorder="0" applyAlignment="0" applyProtection="0"/>
    <xf numFmtId="174"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74" fontId="15" fillId="0" borderId="0" applyFont="0" applyFill="0" applyBorder="0" applyAlignment="0" applyProtection="0"/>
    <xf numFmtId="174" fontId="15" fillId="0" borderId="0" applyFont="0" applyFill="0" applyBorder="0" applyAlignment="0" applyProtection="0"/>
    <xf numFmtId="174" fontId="15" fillId="0" borderId="0" applyFont="0" applyFill="0" applyBorder="0" applyAlignment="0" applyProtection="0"/>
    <xf numFmtId="174" fontId="15" fillId="0" borderId="0" applyFont="0" applyFill="0" applyBorder="0" applyAlignment="0" applyProtection="0"/>
    <xf numFmtId="165" fontId="6" fillId="0" borderId="0" applyFont="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4" fontId="15" fillId="0" borderId="0" applyFont="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5" fillId="0" borderId="0" applyFont="0" applyFill="0" applyBorder="0" applyAlignment="0" applyProtection="0"/>
    <xf numFmtId="174" fontId="15" fillId="0" borderId="0" applyFont="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74" fontId="15" fillId="0" borderId="0" applyFont="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74" fontId="15" fillId="0" borderId="0" applyFont="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65" fontId="13" fillId="0" borderId="0" applyFont="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4" fontId="13" fillId="0" borderId="0" applyFont="0" applyFill="0" applyBorder="0" applyAlignment="0" applyProtection="0"/>
    <xf numFmtId="174" fontId="13" fillId="0" borderId="0" applyFont="0" applyFill="0" applyBorder="0" applyAlignment="0" applyProtection="0"/>
    <xf numFmtId="174" fontId="13" fillId="0" borderId="0" applyFont="0" applyFill="0" applyBorder="0" applyAlignment="0" applyProtection="0"/>
    <xf numFmtId="174" fontId="13" fillId="0" borderId="0" applyFont="0" applyFill="0" applyBorder="0" applyAlignment="0" applyProtection="0"/>
    <xf numFmtId="174" fontId="13" fillId="0" borderId="0" applyFont="0" applyFill="0" applyBorder="0" applyAlignment="0" applyProtection="0"/>
    <xf numFmtId="174"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4"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4"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4"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4"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4" fontId="13" fillId="0" borderId="0" applyFont="0" applyFill="0" applyBorder="0" applyAlignment="0" applyProtection="0"/>
    <xf numFmtId="174" fontId="13" fillId="0" borderId="0" applyFont="0" applyFill="0" applyBorder="0" applyAlignment="0" applyProtection="0"/>
    <xf numFmtId="174" fontId="13" fillId="0" borderId="0" applyFont="0" applyFill="0" applyBorder="0" applyAlignment="0" applyProtection="0"/>
    <xf numFmtId="174" fontId="13" fillId="0" borderId="0" applyFont="0" applyFill="0" applyBorder="0" applyAlignment="0" applyProtection="0"/>
    <xf numFmtId="174" fontId="13" fillId="0" borderId="0" applyFont="0" applyFill="0" applyBorder="0" applyAlignment="0" applyProtection="0"/>
    <xf numFmtId="174"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4" fontId="13" fillId="0" borderId="0" applyFont="0" applyFill="0" applyBorder="0" applyAlignment="0" applyProtection="0"/>
    <xf numFmtId="174" fontId="13" fillId="0" borderId="0" applyFont="0" applyFill="0" applyBorder="0" applyAlignment="0" applyProtection="0"/>
    <xf numFmtId="174" fontId="13" fillId="0" borderId="0" applyFont="0" applyFill="0" applyBorder="0" applyAlignment="0" applyProtection="0"/>
    <xf numFmtId="174" fontId="13" fillId="0" borderId="0" applyFont="0" applyFill="0" applyBorder="0" applyAlignment="0" applyProtection="0"/>
    <xf numFmtId="174" fontId="13" fillId="0" borderId="0" applyFont="0" applyFill="0" applyBorder="0" applyAlignment="0" applyProtection="0"/>
    <xf numFmtId="174" fontId="13" fillId="0" borderId="0" applyFont="0" applyFill="0" applyBorder="0" applyAlignment="0" applyProtection="0"/>
    <xf numFmtId="174" fontId="13" fillId="0" borderId="0" applyFont="0" applyFill="0" applyBorder="0" applyAlignment="0" applyProtection="0"/>
    <xf numFmtId="174" fontId="13" fillId="0" borderId="0" applyFont="0" applyFill="0" applyBorder="0" applyAlignment="0" applyProtection="0"/>
    <xf numFmtId="174" fontId="13" fillId="0" borderId="0" applyFont="0" applyFill="0" applyBorder="0" applyAlignment="0" applyProtection="0"/>
    <xf numFmtId="174" fontId="13" fillId="0" borderId="0" applyFont="0" applyFill="0" applyBorder="0" applyAlignment="0" applyProtection="0"/>
    <xf numFmtId="174" fontId="13" fillId="0" borderId="0" applyFont="0" applyFill="0" applyBorder="0" applyAlignment="0" applyProtection="0"/>
    <xf numFmtId="165" fontId="13" fillId="0" borderId="0" applyFont="0" applyFill="0" applyBorder="0" applyAlignment="0" applyProtection="0"/>
    <xf numFmtId="174" fontId="13" fillId="0" borderId="0" applyFont="0" applyFill="0" applyBorder="0" applyAlignment="0" applyProtection="0"/>
    <xf numFmtId="174" fontId="13" fillId="0" borderId="0" applyFont="0" applyFill="0" applyBorder="0" applyAlignment="0" applyProtection="0"/>
    <xf numFmtId="174" fontId="13" fillId="0" borderId="0" applyFont="0" applyFill="0" applyBorder="0" applyAlignment="0" applyProtection="0"/>
    <xf numFmtId="174" fontId="13" fillId="0" borderId="0" applyFont="0" applyFill="0" applyBorder="0" applyAlignment="0" applyProtection="0"/>
    <xf numFmtId="174"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4"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4"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4"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4" fontId="13" fillId="0" borderId="0" applyFont="0" applyFill="0" applyBorder="0" applyAlignment="0" applyProtection="0"/>
    <xf numFmtId="174" fontId="13" fillId="0" borderId="0" applyFont="0" applyFill="0" applyBorder="0" applyAlignment="0" applyProtection="0"/>
    <xf numFmtId="174" fontId="13" fillId="0" borderId="0" applyFont="0" applyFill="0" applyBorder="0" applyAlignment="0" applyProtection="0"/>
    <xf numFmtId="174" fontId="13" fillId="0" borderId="0" applyFont="0" applyFill="0" applyBorder="0" applyAlignment="0" applyProtection="0"/>
    <xf numFmtId="174" fontId="13" fillId="0" borderId="0" applyFont="0" applyFill="0" applyBorder="0" applyAlignment="0" applyProtection="0"/>
    <xf numFmtId="174"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4" fontId="13" fillId="0" borderId="0" applyFont="0" applyFill="0" applyBorder="0" applyAlignment="0" applyProtection="0"/>
    <xf numFmtId="174" fontId="13" fillId="0" borderId="0" applyFont="0" applyFill="0" applyBorder="0" applyAlignment="0" applyProtection="0"/>
    <xf numFmtId="174" fontId="13" fillId="0" borderId="0" applyFont="0" applyFill="0" applyBorder="0" applyAlignment="0" applyProtection="0"/>
    <xf numFmtId="174" fontId="13" fillId="0" borderId="0" applyFont="0" applyFill="0" applyBorder="0" applyAlignment="0" applyProtection="0"/>
    <xf numFmtId="174" fontId="13" fillId="0" borderId="0" applyFont="0" applyFill="0" applyBorder="0" applyAlignment="0" applyProtection="0"/>
    <xf numFmtId="174" fontId="13" fillId="0" borderId="0" applyFont="0" applyFill="0" applyBorder="0" applyAlignment="0" applyProtection="0"/>
    <xf numFmtId="174" fontId="13" fillId="0" borderId="0" applyFont="0" applyFill="0" applyBorder="0" applyAlignment="0" applyProtection="0"/>
    <xf numFmtId="174" fontId="13" fillId="0" borderId="0" applyFont="0" applyFill="0" applyBorder="0" applyAlignment="0" applyProtection="0"/>
    <xf numFmtId="174" fontId="13" fillId="0" borderId="0" applyFont="0" applyFill="0" applyBorder="0" applyAlignment="0" applyProtection="0"/>
    <xf numFmtId="174" fontId="13" fillId="0" borderId="0" applyFont="0" applyFill="0" applyBorder="0" applyAlignment="0" applyProtection="0"/>
    <xf numFmtId="165" fontId="13" fillId="0" borderId="0" applyFont="0" applyFill="0" applyBorder="0" applyAlignment="0" applyProtection="0"/>
    <xf numFmtId="174" fontId="13" fillId="0" borderId="0" applyFont="0" applyFill="0" applyBorder="0" applyAlignment="0" applyProtection="0"/>
    <xf numFmtId="174" fontId="13" fillId="0" borderId="0" applyFont="0" applyFill="0" applyBorder="0" applyAlignment="0" applyProtection="0"/>
    <xf numFmtId="174"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4"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4"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4"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4" fontId="13" fillId="0" borderId="0" applyFont="0" applyFill="0" applyBorder="0" applyAlignment="0" applyProtection="0"/>
    <xf numFmtId="174" fontId="13" fillId="0" borderId="0" applyFont="0" applyFill="0" applyBorder="0" applyAlignment="0" applyProtection="0"/>
    <xf numFmtId="174" fontId="13" fillId="0" borderId="0" applyFont="0" applyFill="0" applyBorder="0" applyAlignment="0" applyProtection="0"/>
    <xf numFmtId="174" fontId="13" fillId="0" borderId="0" applyFont="0" applyFill="0" applyBorder="0" applyAlignment="0" applyProtection="0"/>
    <xf numFmtId="174" fontId="13" fillId="0" borderId="0" applyFont="0" applyFill="0" applyBorder="0" applyAlignment="0" applyProtection="0"/>
    <xf numFmtId="174"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4" fontId="13" fillId="0" borderId="0" applyFont="0" applyFill="0" applyBorder="0" applyAlignment="0" applyProtection="0"/>
    <xf numFmtId="174" fontId="13" fillId="0" borderId="0" applyFont="0" applyFill="0" applyBorder="0" applyAlignment="0" applyProtection="0"/>
    <xf numFmtId="174" fontId="13" fillId="0" borderId="0" applyFont="0" applyFill="0" applyBorder="0" applyAlignment="0" applyProtection="0"/>
    <xf numFmtId="174" fontId="13" fillId="0" borderId="0" applyFont="0" applyFill="0" applyBorder="0" applyAlignment="0" applyProtection="0"/>
    <xf numFmtId="174" fontId="13" fillId="0" borderId="0" applyFont="0" applyFill="0" applyBorder="0" applyAlignment="0" applyProtection="0"/>
    <xf numFmtId="174" fontId="13" fillId="0" borderId="0" applyFont="0" applyFill="0" applyBorder="0" applyAlignment="0" applyProtection="0"/>
    <xf numFmtId="174" fontId="13" fillId="0" borderId="0" applyFont="0" applyFill="0" applyBorder="0" applyAlignment="0" applyProtection="0"/>
    <xf numFmtId="174" fontId="13" fillId="0" borderId="0" applyFont="0" applyFill="0" applyBorder="0" applyAlignment="0" applyProtection="0"/>
    <xf numFmtId="174" fontId="13" fillId="0" borderId="0" applyFont="0" applyFill="0" applyBorder="0" applyAlignment="0" applyProtection="0"/>
    <xf numFmtId="174" fontId="13" fillId="0" borderId="0" applyFont="0" applyFill="0" applyBorder="0" applyAlignment="0" applyProtection="0"/>
    <xf numFmtId="165" fontId="13" fillId="0" borderId="0" applyFont="0" applyFill="0" applyBorder="0" applyAlignment="0" applyProtection="0"/>
    <xf numFmtId="174" fontId="13" fillId="0" borderId="0" applyFont="0" applyFill="0" applyBorder="0" applyAlignment="0" applyProtection="0"/>
    <xf numFmtId="174" fontId="13" fillId="0" borderId="0" applyFont="0" applyFill="0" applyBorder="0" applyAlignment="0" applyProtection="0"/>
    <xf numFmtId="174"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4"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4"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4"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4" fontId="13" fillId="0" borderId="0" applyFont="0" applyFill="0" applyBorder="0" applyAlignment="0" applyProtection="0"/>
    <xf numFmtId="174" fontId="13" fillId="0" borderId="0" applyFont="0" applyFill="0" applyBorder="0" applyAlignment="0" applyProtection="0"/>
    <xf numFmtId="174" fontId="13" fillId="0" borderId="0" applyFont="0" applyFill="0" applyBorder="0" applyAlignment="0" applyProtection="0"/>
    <xf numFmtId="174" fontId="13" fillId="0" borderId="0" applyFont="0" applyFill="0" applyBorder="0" applyAlignment="0" applyProtection="0"/>
    <xf numFmtId="174" fontId="13" fillId="0" borderId="0" applyFont="0" applyFill="0" applyBorder="0" applyAlignment="0" applyProtection="0"/>
    <xf numFmtId="174"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4" fontId="13" fillId="0" borderId="0" applyFont="0" applyFill="0" applyBorder="0" applyAlignment="0" applyProtection="0"/>
    <xf numFmtId="174" fontId="13" fillId="0" borderId="0" applyFont="0" applyFill="0" applyBorder="0" applyAlignment="0" applyProtection="0"/>
    <xf numFmtId="174" fontId="13" fillId="0" borderId="0" applyFont="0" applyFill="0" applyBorder="0" applyAlignment="0" applyProtection="0"/>
    <xf numFmtId="174" fontId="13" fillId="0" borderId="0" applyFont="0" applyFill="0" applyBorder="0" applyAlignment="0" applyProtection="0"/>
    <xf numFmtId="174" fontId="13" fillId="0" borderId="0" applyFont="0" applyFill="0" applyBorder="0" applyAlignment="0" applyProtection="0"/>
    <xf numFmtId="174" fontId="13" fillId="0" borderId="0" applyFont="0" applyFill="0" applyBorder="0" applyAlignment="0" applyProtection="0"/>
    <xf numFmtId="174" fontId="13" fillId="0" borderId="0" applyFont="0" applyFill="0" applyBorder="0" applyAlignment="0" applyProtection="0"/>
    <xf numFmtId="174" fontId="13" fillId="0" borderId="0" applyFont="0" applyFill="0" applyBorder="0" applyAlignment="0" applyProtection="0"/>
    <xf numFmtId="174" fontId="13" fillId="0" borderId="0" applyFont="0" applyFill="0" applyBorder="0" applyAlignment="0" applyProtection="0"/>
    <xf numFmtId="174" fontId="13" fillId="0" borderId="0" applyFont="0" applyFill="0" applyBorder="0" applyAlignment="0" applyProtection="0"/>
    <xf numFmtId="165" fontId="13" fillId="0" borderId="0" applyFont="0" applyFill="0" applyBorder="0" applyAlignment="0" applyProtection="0"/>
    <xf numFmtId="174" fontId="13" fillId="0" borderId="0" applyFont="0" applyFill="0" applyBorder="0" applyAlignment="0" applyProtection="0"/>
    <xf numFmtId="174" fontId="13" fillId="0" borderId="0" applyFont="0" applyFill="0" applyBorder="0" applyAlignment="0" applyProtection="0"/>
    <xf numFmtId="174"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4" fontId="73" fillId="73" borderId="0" applyBorder="0">
      <alignment horizontal="right"/>
    </xf>
    <xf numFmtId="4" fontId="73" fillId="73" borderId="29" applyBorder="0">
      <alignment horizontal="right"/>
    </xf>
    <xf numFmtId="4" fontId="73" fillId="74" borderId="30" applyBorder="0">
      <alignment horizontal="right"/>
    </xf>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167" fontId="12" fillId="2" borderId="0" applyNumberFormat="0" applyBorder="0" applyAlignment="0" applyProtection="0"/>
    <xf numFmtId="172" fontId="33" fillId="0" borderId="0">
      <protection locked="0"/>
    </xf>
    <xf numFmtId="0" fontId="17" fillId="0" borderId="1" applyBorder="0">
      <alignment horizontal="center" vertical="center" wrapText="1"/>
    </xf>
    <xf numFmtId="170" fontId="32" fillId="0" borderId="0"/>
    <xf numFmtId="170" fontId="32" fillId="0" borderId="0"/>
    <xf numFmtId="170" fontId="4" fillId="0" borderId="0"/>
    <xf numFmtId="170" fontId="4" fillId="0" borderId="0"/>
    <xf numFmtId="170" fontId="4" fillId="0" borderId="0"/>
    <xf numFmtId="170" fontId="4" fillId="0" borderId="0"/>
    <xf numFmtId="170" fontId="4" fillId="0" borderId="0"/>
    <xf numFmtId="170" fontId="32" fillId="0" borderId="0"/>
    <xf numFmtId="170" fontId="32" fillId="0" borderId="0"/>
    <xf numFmtId="170" fontId="4" fillId="0" borderId="0"/>
    <xf numFmtId="170" fontId="4" fillId="0" borderId="0"/>
    <xf numFmtId="170" fontId="32" fillId="0" borderId="0"/>
    <xf numFmtId="170" fontId="32" fillId="0" borderId="0"/>
    <xf numFmtId="170" fontId="32" fillId="0" borderId="0"/>
    <xf numFmtId="170" fontId="32" fillId="0" borderId="0"/>
    <xf numFmtId="170" fontId="32" fillId="0" borderId="0"/>
    <xf numFmtId="170" fontId="4"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0" fontId="4" fillId="0" borderId="0"/>
    <xf numFmtId="170" fontId="4" fillId="0" borderId="0"/>
    <xf numFmtId="170" fontId="4" fillId="0" borderId="0"/>
    <xf numFmtId="170" fontId="2" fillId="0" borderId="0"/>
    <xf numFmtId="170" fontId="2" fillId="0" borderId="0"/>
    <xf numFmtId="170" fontId="34" fillId="0" borderId="0">
      <protection locked="0"/>
    </xf>
    <xf numFmtId="170" fontId="34" fillId="0" borderId="0">
      <protection locked="0"/>
    </xf>
    <xf numFmtId="170" fontId="33" fillId="0" borderId="13">
      <protection locked="0"/>
    </xf>
    <xf numFmtId="170" fontId="35" fillId="35" borderId="0"/>
    <xf numFmtId="170" fontId="13" fillId="36" borderId="0" applyNumberFormat="0" applyBorder="0" applyAlignment="0" applyProtection="0"/>
    <xf numFmtId="170" fontId="13" fillId="36" borderId="0" applyNumberFormat="0" applyBorder="0" applyAlignment="0" applyProtection="0"/>
    <xf numFmtId="170" fontId="13" fillId="36" borderId="0" applyNumberFormat="0" applyBorder="0" applyAlignment="0" applyProtection="0"/>
    <xf numFmtId="170" fontId="13" fillId="36" borderId="0" applyNumberFormat="0" applyBorder="0" applyAlignment="0" applyProtection="0"/>
    <xf numFmtId="170" fontId="13" fillId="36" borderId="0" applyNumberFormat="0" applyBorder="0" applyAlignment="0" applyProtection="0"/>
    <xf numFmtId="170" fontId="13" fillId="36" borderId="0" applyNumberFormat="0" applyBorder="0" applyAlignment="0" applyProtection="0"/>
    <xf numFmtId="170" fontId="13" fillId="36" borderId="0" applyNumberFormat="0" applyBorder="0" applyAlignment="0" applyProtection="0"/>
    <xf numFmtId="170" fontId="13" fillId="36" borderId="0" applyNumberFormat="0" applyBorder="0" applyAlignment="0" applyProtection="0"/>
    <xf numFmtId="170" fontId="13" fillId="36" borderId="0" applyNumberFormat="0" applyBorder="0" applyAlignment="0" applyProtection="0"/>
    <xf numFmtId="170" fontId="13" fillId="36" borderId="0" applyNumberFormat="0" applyBorder="0" applyAlignment="0" applyProtection="0"/>
    <xf numFmtId="170" fontId="13" fillId="36" borderId="0" applyNumberFormat="0" applyBorder="0" applyAlignment="0" applyProtection="0"/>
    <xf numFmtId="170" fontId="13" fillId="36" borderId="0" applyNumberFormat="0" applyBorder="0" applyAlignment="0" applyProtection="0"/>
    <xf numFmtId="170" fontId="13" fillId="37" borderId="0" applyNumberFormat="0" applyBorder="0" applyAlignment="0" applyProtection="0"/>
    <xf numFmtId="170" fontId="13" fillId="37" borderId="0" applyNumberFormat="0" applyBorder="0" applyAlignment="0" applyProtection="0"/>
    <xf numFmtId="170" fontId="13" fillId="37" borderId="0" applyNumberFormat="0" applyBorder="0" applyAlignment="0" applyProtection="0"/>
    <xf numFmtId="170" fontId="13" fillId="37" borderId="0" applyNumberFormat="0" applyBorder="0" applyAlignment="0" applyProtection="0"/>
    <xf numFmtId="170" fontId="13" fillId="37" borderId="0" applyNumberFormat="0" applyBorder="0" applyAlignment="0" applyProtection="0"/>
    <xf numFmtId="170" fontId="13" fillId="37" borderId="0" applyNumberFormat="0" applyBorder="0" applyAlignment="0" applyProtection="0"/>
    <xf numFmtId="170" fontId="13" fillId="37" borderId="0" applyNumberFormat="0" applyBorder="0" applyAlignment="0" applyProtection="0"/>
    <xf numFmtId="170" fontId="13" fillId="37" borderId="0" applyNumberFormat="0" applyBorder="0" applyAlignment="0" applyProtection="0"/>
    <xf numFmtId="170" fontId="13" fillId="37" borderId="0" applyNumberFormat="0" applyBorder="0" applyAlignment="0" applyProtection="0"/>
    <xf numFmtId="170" fontId="13" fillId="37" borderId="0" applyNumberFormat="0" applyBorder="0" applyAlignment="0" applyProtection="0"/>
    <xf numFmtId="170" fontId="13" fillId="37" borderId="0" applyNumberFormat="0" applyBorder="0" applyAlignment="0" applyProtection="0"/>
    <xf numFmtId="170" fontId="13" fillId="37" borderId="0" applyNumberFormat="0" applyBorder="0" applyAlignment="0" applyProtection="0"/>
    <xf numFmtId="170" fontId="13" fillId="38" borderId="0" applyNumberFormat="0" applyBorder="0" applyAlignment="0" applyProtection="0"/>
    <xf numFmtId="170" fontId="13" fillId="38" borderId="0" applyNumberFormat="0" applyBorder="0" applyAlignment="0" applyProtection="0"/>
    <xf numFmtId="170" fontId="13" fillId="38" borderId="0" applyNumberFormat="0" applyBorder="0" applyAlignment="0" applyProtection="0"/>
    <xf numFmtId="170" fontId="13" fillId="38" borderId="0" applyNumberFormat="0" applyBorder="0" applyAlignment="0" applyProtection="0"/>
    <xf numFmtId="170" fontId="13" fillId="38" borderId="0" applyNumberFormat="0" applyBorder="0" applyAlignment="0" applyProtection="0"/>
    <xf numFmtId="170" fontId="13" fillId="38" borderId="0" applyNumberFormat="0" applyBorder="0" applyAlignment="0" applyProtection="0"/>
    <xf numFmtId="170" fontId="13" fillId="38" borderId="0" applyNumberFormat="0" applyBorder="0" applyAlignment="0" applyProtection="0"/>
    <xf numFmtId="170" fontId="13" fillId="38" borderId="0" applyNumberFormat="0" applyBorder="0" applyAlignment="0" applyProtection="0"/>
    <xf numFmtId="170" fontId="13" fillId="38" borderId="0" applyNumberFormat="0" applyBorder="0" applyAlignment="0" applyProtection="0"/>
    <xf numFmtId="170" fontId="13" fillId="38" borderId="0" applyNumberFormat="0" applyBorder="0" applyAlignment="0" applyProtection="0"/>
    <xf numFmtId="170" fontId="13" fillId="38" borderId="0" applyNumberFormat="0" applyBorder="0" applyAlignment="0" applyProtection="0"/>
    <xf numFmtId="170" fontId="13" fillId="38" borderId="0" applyNumberFormat="0" applyBorder="0" applyAlignment="0" applyProtection="0"/>
    <xf numFmtId="170" fontId="13" fillId="39" borderId="0" applyNumberFormat="0" applyBorder="0" applyAlignment="0" applyProtection="0"/>
    <xf numFmtId="170" fontId="13" fillId="39" borderId="0" applyNumberFormat="0" applyBorder="0" applyAlignment="0" applyProtection="0"/>
    <xf numFmtId="170" fontId="13" fillId="39" borderId="0" applyNumberFormat="0" applyBorder="0" applyAlignment="0" applyProtection="0"/>
    <xf numFmtId="170" fontId="13" fillId="39" borderId="0" applyNumberFormat="0" applyBorder="0" applyAlignment="0" applyProtection="0"/>
    <xf numFmtId="170" fontId="13" fillId="39" borderId="0" applyNumberFormat="0" applyBorder="0" applyAlignment="0" applyProtection="0"/>
    <xf numFmtId="170" fontId="13" fillId="39" borderId="0" applyNumberFormat="0" applyBorder="0" applyAlignment="0" applyProtection="0"/>
    <xf numFmtId="170" fontId="13" fillId="39" borderId="0" applyNumberFormat="0" applyBorder="0" applyAlignment="0" applyProtection="0"/>
    <xf numFmtId="170" fontId="13" fillId="39" borderId="0" applyNumberFormat="0" applyBorder="0" applyAlignment="0" applyProtection="0"/>
    <xf numFmtId="170" fontId="13" fillId="39" borderId="0" applyNumberFormat="0" applyBorder="0" applyAlignment="0" applyProtection="0"/>
    <xf numFmtId="170" fontId="13" fillId="39" borderId="0" applyNumberFormat="0" applyBorder="0" applyAlignment="0" applyProtection="0"/>
    <xf numFmtId="170" fontId="13" fillId="39" borderId="0" applyNumberFormat="0" applyBorder="0" applyAlignment="0" applyProtection="0"/>
    <xf numFmtId="170" fontId="13" fillId="39" borderId="0" applyNumberFormat="0" applyBorder="0" applyAlignment="0" applyProtection="0"/>
    <xf numFmtId="170" fontId="13" fillId="40" borderId="0" applyNumberFormat="0" applyBorder="0" applyAlignment="0" applyProtection="0"/>
    <xf numFmtId="170" fontId="13" fillId="40" borderId="0" applyNumberFormat="0" applyBorder="0" applyAlignment="0" applyProtection="0"/>
    <xf numFmtId="170" fontId="13" fillId="40" borderId="0" applyNumberFormat="0" applyBorder="0" applyAlignment="0" applyProtection="0"/>
    <xf numFmtId="170" fontId="13" fillId="40" borderId="0" applyNumberFormat="0" applyBorder="0" applyAlignment="0" applyProtection="0"/>
    <xf numFmtId="170" fontId="13" fillId="40" borderId="0" applyNumberFormat="0" applyBorder="0" applyAlignment="0" applyProtection="0"/>
    <xf numFmtId="170" fontId="13" fillId="40" borderId="0" applyNumberFormat="0" applyBorder="0" applyAlignment="0" applyProtection="0"/>
    <xf numFmtId="170" fontId="13" fillId="40" borderId="0" applyNumberFormat="0" applyBorder="0" applyAlignment="0" applyProtection="0"/>
    <xf numFmtId="170" fontId="13" fillId="40" borderId="0" applyNumberFormat="0" applyBorder="0" applyAlignment="0" applyProtection="0"/>
    <xf numFmtId="170" fontId="13" fillId="40" borderId="0" applyNumberFormat="0" applyBorder="0" applyAlignment="0" applyProtection="0"/>
    <xf numFmtId="170" fontId="13" fillId="40" borderId="0" applyNumberFormat="0" applyBorder="0" applyAlignment="0" applyProtection="0"/>
    <xf numFmtId="170" fontId="13" fillId="40" borderId="0" applyNumberFormat="0" applyBorder="0" applyAlignment="0" applyProtection="0"/>
    <xf numFmtId="170" fontId="13" fillId="40" borderId="0" applyNumberFormat="0" applyBorder="0" applyAlignment="0" applyProtection="0"/>
    <xf numFmtId="170" fontId="13" fillId="41" borderId="0" applyNumberFormat="0" applyBorder="0" applyAlignment="0" applyProtection="0"/>
    <xf numFmtId="170" fontId="13" fillId="41" borderId="0" applyNumberFormat="0" applyBorder="0" applyAlignment="0" applyProtection="0"/>
    <xf numFmtId="170" fontId="13" fillId="41" borderId="0" applyNumberFormat="0" applyBorder="0" applyAlignment="0" applyProtection="0"/>
    <xf numFmtId="170" fontId="13" fillId="41" borderId="0" applyNumberFormat="0" applyBorder="0" applyAlignment="0" applyProtection="0"/>
    <xf numFmtId="170" fontId="13" fillId="41" borderId="0" applyNumberFormat="0" applyBorder="0" applyAlignment="0" applyProtection="0"/>
    <xf numFmtId="170" fontId="13" fillId="41" borderId="0" applyNumberFormat="0" applyBorder="0" applyAlignment="0" applyProtection="0"/>
    <xf numFmtId="170" fontId="13" fillId="41" borderId="0" applyNumberFormat="0" applyBorder="0" applyAlignment="0" applyProtection="0"/>
    <xf numFmtId="170" fontId="13" fillId="41" borderId="0" applyNumberFormat="0" applyBorder="0" applyAlignment="0" applyProtection="0"/>
    <xf numFmtId="170" fontId="13" fillId="41" borderId="0" applyNumberFormat="0" applyBorder="0" applyAlignment="0" applyProtection="0"/>
    <xf numFmtId="170" fontId="13" fillId="41" borderId="0" applyNumberFormat="0" applyBorder="0" applyAlignment="0" applyProtection="0"/>
    <xf numFmtId="170" fontId="13" fillId="41" borderId="0" applyNumberFormat="0" applyBorder="0" applyAlignment="0" applyProtection="0"/>
    <xf numFmtId="170" fontId="13" fillId="41"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3" fillId="36"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3" fillId="36"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3" fillId="36"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3" fillId="36" borderId="0" applyNumberFormat="0" applyBorder="0" applyAlignment="0" applyProtection="0"/>
    <xf numFmtId="170" fontId="13" fillId="36" borderId="0" applyNumberFormat="0" applyBorder="0" applyAlignment="0" applyProtection="0"/>
    <xf numFmtId="170" fontId="13" fillId="36"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3" fillId="37"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3" fillId="37"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3" fillId="37"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3" fillId="37" borderId="0" applyNumberFormat="0" applyBorder="0" applyAlignment="0" applyProtection="0"/>
    <xf numFmtId="170" fontId="13" fillId="37" borderId="0" applyNumberFormat="0" applyBorder="0" applyAlignment="0" applyProtection="0"/>
    <xf numFmtId="170" fontId="13" fillId="37"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3" fillId="38"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3" fillId="38"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3" fillId="38"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3" fillId="38" borderId="0" applyNumberFormat="0" applyBorder="0" applyAlignment="0" applyProtection="0"/>
    <xf numFmtId="170" fontId="13" fillId="38" borderId="0" applyNumberFormat="0" applyBorder="0" applyAlignment="0" applyProtection="0"/>
    <xf numFmtId="170" fontId="13" fillId="38"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3" fillId="39"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3" fillId="39"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3" fillId="39"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3" fillId="39" borderId="0" applyNumberFormat="0" applyBorder="0" applyAlignment="0" applyProtection="0"/>
    <xf numFmtId="170" fontId="13" fillId="39" borderId="0" applyNumberFormat="0" applyBorder="0" applyAlignment="0" applyProtection="0"/>
    <xf numFmtId="170" fontId="13" fillId="39"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8" borderId="0" applyNumberFormat="0" applyBorder="0" applyAlignment="0" applyProtection="0"/>
    <xf numFmtId="170" fontId="1" fillId="28" borderId="0" applyNumberFormat="0" applyBorder="0" applyAlignment="0" applyProtection="0"/>
    <xf numFmtId="170" fontId="1" fillId="28" borderId="0" applyNumberFormat="0" applyBorder="0" applyAlignment="0" applyProtection="0"/>
    <xf numFmtId="170" fontId="1" fillId="28" borderId="0" applyNumberFormat="0" applyBorder="0" applyAlignment="0" applyProtection="0"/>
    <xf numFmtId="170" fontId="1" fillId="28" borderId="0" applyNumberFormat="0" applyBorder="0" applyAlignment="0" applyProtection="0"/>
    <xf numFmtId="170" fontId="1" fillId="28" borderId="0" applyNumberFormat="0" applyBorder="0" applyAlignment="0" applyProtection="0"/>
    <xf numFmtId="170" fontId="1" fillId="28" borderId="0" applyNumberFormat="0" applyBorder="0" applyAlignment="0" applyProtection="0"/>
    <xf numFmtId="170" fontId="1" fillId="28" borderId="0" applyNumberFormat="0" applyBorder="0" applyAlignment="0" applyProtection="0"/>
    <xf numFmtId="170" fontId="1" fillId="28" borderId="0" applyNumberFormat="0" applyBorder="0" applyAlignment="0" applyProtection="0"/>
    <xf numFmtId="170" fontId="1" fillId="28" borderId="0" applyNumberFormat="0" applyBorder="0" applyAlignment="0" applyProtection="0"/>
    <xf numFmtId="170" fontId="1" fillId="28" borderId="0" applyNumberFormat="0" applyBorder="0" applyAlignment="0" applyProtection="0"/>
    <xf numFmtId="170" fontId="1" fillId="28" borderId="0" applyNumberFormat="0" applyBorder="0" applyAlignment="0" applyProtection="0"/>
    <xf numFmtId="170" fontId="1" fillId="28" borderId="0" applyNumberFormat="0" applyBorder="0" applyAlignment="0" applyProtection="0"/>
    <xf numFmtId="170" fontId="1" fillId="28" borderId="0" applyNumberFormat="0" applyBorder="0" applyAlignment="0" applyProtection="0"/>
    <xf numFmtId="170" fontId="1" fillId="28" borderId="0" applyNumberFormat="0" applyBorder="0" applyAlignment="0" applyProtection="0"/>
    <xf numFmtId="170" fontId="1" fillId="28" borderId="0" applyNumberFormat="0" applyBorder="0" applyAlignment="0" applyProtection="0"/>
    <xf numFmtId="170" fontId="1" fillId="28" borderId="0" applyNumberFormat="0" applyBorder="0" applyAlignment="0" applyProtection="0"/>
    <xf numFmtId="170" fontId="1" fillId="28" borderId="0" applyNumberFormat="0" applyBorder="0" applyAlignment="0" applyProtection="0"/>
    <xf numFmtId="170" fontId="1" fillId="28" borderId="0" applyNumberFormat="0" applyBorder="0" applyAlignment="0" applyProtection="0"/>
    <xf numFmtId="170" fontId="1" fillId="28" borderId="0" applyNumberFormat="0" applyBorder="0" applyAlignment="0" applyProtection="0"/>
    <xf numFmtId="170" fontId="1" fillId="28" borderId="0" applyNumberFormat="0" applyBorder="0" applyAlignment="0" applyProtection="0"/>
    <xf numFmtId="170" fontId="1" fillId="28" borderId="0" applyNumberFormat="0" applyBorder="0" applyAlignment="0" applyProtection="0"/>
    <xf numFmtId="170" fontId="1" fillId="28" borderId="0" applyNumberFormat="0" applyBorder="0" applyAlignment="0" applyProtection="0"/>
    <xf numFmtId="170" fontId="1" fillId="28" borderId="0" applyNumberFormat="0" applyBorder="0" applyAlignment="0" applyProtection="0"/>
    <xf numFmtId="170" fontId="1" fillId="28" borderId="0" applyNumberFormat="0" applyBorder="0" applyAlignment="0" applyProtection="0"/>
    <xf numFmtId="170" fontId="1" fillId="28" borderId="0" applyNumberFormat="0" applyBorder="0" applyAlignment="0" applyProtection="0"/>
    <xf numFmtId="170" fontId="1" fillId="28" borderId="0" applyNumberFormat="0" applyBorder="0" applyAlignment="0" applyProtection="0"/>
    <xf numFmtId="170" fontId="1" fillId="28" borderId="0" applyNumberFormat="0" applyBorder="0" applyAlignment="0" applyProtection="0"/>
    <xf numFmtId="170" fontId="1" fillId="28" borderId="0" applyNumberFormat="0" applyBorder="0" applyAlignment="0" applyProtection="0"/>
    <xf numFmtId="170" fontId="1" fillId="28" borderId="0" applyNumberFormat="0" applyBorder="0" applyAlignment="0" applyProtection="0"/>
    <xf numFmtId="170" fontId="1" fillId="28" borderId="0" applyNumberFormat="0" applyBorder="0" applyAlignment="0" applyProtection="0"/>
    <xf numFmtId="170" fontId="1" fillId="28" borderId="0" applyNumberFormat="0" applyBorder="0" applyAlignment="0" applyProtection="0"/>
    <xf numFmtId="170" fontId="1" fillId="28" borderId="0" applyNumberFormat="0" applyBorder="0" applyAlignment="0" applyProtection="0"/>
    <xf numFmtId="170" fontId="1" fillId="28" borderId="0" applyNumberFormat="0" applyBorder="0" applyAlignment="0" applyProtection="0"/>
    <xf numFmtId="170" fontId="1" fillId="28" borderId="0" applyNumberFormat="0" applyBorder="0" applyAlignment="0" applyProtection="0"/>
    <xf numFmtId="170" fontId="1" fillId="28" borderId="0" applyNumberFormat="0" applyBorder="0" applyAlignment="0" applyProtection="0"/>
    <xf numFmtId="170" fontId="1" fillId="28" borderId="0" applyNumberFormat="0" applyBorder="0" applyAlignment="0" applyProtection="0"/>
    <xf numFmtId="170" fontId="1" fillId="28" borderId="0" applyNumberFormat="0" applyBorder="0" applyAlignment="0" applyProtection="0"/>
    <xf numFmtId="170" fontId="1" fillId="28" borderId="0" applyNumberFormat="0" applyBorder="0" applyAlignment="0" applyProtection="0"/>
    <xf numFmtId="170" fontId="1" fillId="28" borderId="0" applyNumberFormat="0" applyBorder="0" applyAlignment="0" applyProtection="0"/>
    <xf numFmtId="170" fontId="1" fillId="28" borderId="0" applyNumberFormat="0" applyBorder="0" applyAlignment="0" applyProtection="0"/>
    <xf numFmtId="170" fontId="1" fillId="28" borderId="0" applyNumberFormat="0" applyBorder="0" applyAlignment="0" applyProtection="0"/>
    <xf numFmtId="170" fontId="1" fillId="28" borderId="0" applyNumberFormat="0" applyBorder="0" applyAlignment="0" applyProtection="0"/>
    <xf numFmtId="170" fontId="1" fillId="28" borderId="0" applyNumberFormat="0" applyBorder="0" applyAlignment="0" applyProtection="0"/>
    <xf numFmtId="170" fontId="1" fillId="28" borderId="0" applyNumberFormat="0" applyBorder="0" applyAlignment="0" applyProtection="0"/>
    <xf numFmtId="170" fontId="1" fillId="28" borderId="0" applyNumberFormat="0" applyBorder="0" applyAlignment="0" applyProtection="0"/>
    <xf numFmtId="170" fontId="1" fillId="28" borderId="0" applyNumberFormat="0" applyBorder="0" applyAlignment="0" applyProtection="0"/>
    <xf numFmtId="170" fontId="1" fillId="28" borderId="0" applyNumberFormat="0" applyBorder="0" applyAlignment="0" applyProtection="0"/>
    <xf numFmtId="170" fontId="1" fillId="28" borderId="0" applyNumberFormat="0" applyBorder="0" applyAlignment="0" applyProtection="0"/>
    <xf numFmtId="170" fontId="1" fillId="28" borderId="0" applyNumberFormat="0" applyBorder="0" applyAlignment="0" applyProtection="0"/>
    <xf numFmtId="170" fontId="1" fillId="28" borderId="0" applyNumberFormat="0" applyBorder="0" applyAlignment="0" applyProtection="0"/>
    <xf numFmtId="170" fontId="1" fillId="28" borderId="0" applyNumberFormat="0" applyBorder="0" applyAlignment="0" applyProtection="0"/>
    <xf numFmtId="170" fontId="1" fillId="28" borderId="0" applyNumberFormat="0" applyBorder="0" applyAlignment="0" applyProtection="0"/>
    <xf numFmtId="170" fontId="1" fillId="28" borderId="0" applyNumberFormat="0" applyBorder="0" applyAlignment="0" applyProtection="0"/>
    <xf numFmtId="170" fontId="1" fillId="28" borderId="0" applyNumberFormat="0" applyBorder="0" applyAlignment="0" applyProtection="0"/>
    <xf numFmtId="170" fontId="1" fillId="28" borderId="0" applyNumberFormat="0" applyBorder="0" applyAlignment="0" applyProtection="0"/>
    <xf numFmtId="170" fontId="1" fillId="28" borderId="0" applyNumberFormat="0" applyBorder="0" applyAlignment="0" applyProtection="0"/>
    <xf numFmtId="170" fontId="1" fillId="28" borderId="0" applyNumberFormat="0" applyBorder="0" applyAlignment="0" applyProtection="0"/>
    <xf numFmtId="170" fontId="1" fillId="28" borderId="0" applyNumberFormat="0" applyBorder="0" applyAlignment="0" applyProtection="0"/>
    <xf numFmtId="170" fontId="1" fillId="28" borderId="0" applyNumberFormat="0" applyBorder="0" applyAlignment="0" applyProtection="0"/>
    <xf numFmtId="170" fontId="1" fillId="28" borderId="0" applyNumberFormat="0" applyBorder="0" applyAlignment="0" applyProtection="0"/>
    <xf numFmtId="170" fontId="1" fillId="28" borderId="0" applyNumberFormat="0" applyBorder="0" applyAlignment="0" applyProtection="0"/>
    <xf numFmtId="170" fontId="1" fillId="28" borderId="0" applyNumberFormat="0" applyBorder="0" applyAlignment="0" applyProtection="0"/>
    <xf numFmtId="170" fontId="1" fillId="28" borderId="0" applyNumberFormat="0" applyBorder="0" applyAlignment="0" applyProtection="0"/>
    <xf numFmtId="170" fontId="1" fillId="28" borderId="0" applyNumberFormat="0" applyBorder="0" applyAlignment="0" applyProtection="0"/>
    <xf numFmtId="170" fontId="1" fillId="28" borderId="0" applyNumberFormat="0" applyBorder="0" applyAlignment="0" applyProtection="0"/>
    <xf numFmtId="170" fontId="1" fillId="28" borderId="0" applyNumberFormat="0" applyBorder="0" applyAlignment="0" applyProtection="0"/>
    <xf numFmtId="170" fontId="1" fillId="28" borderId="0" applyNumberFormat="0" applyBorder="0" applyAlignment="0" applyProtection="0"/>
    <xf numFmtId="170" fontId="1" fillId="28" borderId="0" applyNumberFormat="0" applyBorder="0" applyAlignment="0" applyProtection="0"/>
    <xf numFmtId="170" fontId="1" fillId="28" borderId="0" applyNumberFormat="0" applyBorder="0" applyAlignment="0" applyProtection="0"/>
    <xf numFmtId="170" fontId="1" fillId="28" borderId="0" applyNumberFormat="0" applyBorder="0" applyAlignment="0" applyProtection="0"/>
    <xf numFmtId="170" fontId="1" fillId="28" borderId="0" applyNumberFormat="0" applyBorder="0" applyAlignment="0" applyProtection="0"/>
    <xf numFmtId="170" fontId="1" fillId="28" borderId="0" applyNumberFormat="0" applyBorder="0" applyAlignment="0" applyProtection="0"/>
    <xf numFmtId="170" fontId="1" fillId="28" borderId="0" applyNumberFormat="0" applyBorder="0" applyAlignment="0" applyProtection="0"/>
    <xf numFmtId="170" fontId="1" fillId="28" borderId="0" applyNumberFormat="0" applyBorder="0" applyAlignment="0" applyProtection="0"/>
    <xf numFmtId="170" fontId="13" fillId="40" borderId="0" applyNumberFormat="0" applyBorder="0" applyAlignment="0" applyProtection="0"/>
    <xf numFmtId="170" fontId="1" fillId="28" borderId="0" applyNumberFormat="0" applyBorder="0" applyAlignment="0" applyProtection="0"/>
    <xf numFmtId="170" fontId="1" fillId="28" borderId="0" applyNumberFormat="0" applyBorder="0" applyAlignment="0" applyProtection="0"/>
    <xf numFmtId="170" fontId="1" fillId="28" borderId="0" applyNumberFormat="0" applyBorder="0" applyAlignment="0" applyProtection="0"/>
    <xf numFmtId="170" fontId="1" fillId="28" borderId="0" applyNumberFormat="0" applyBorder="0" applyAlignment="0" applyProtection="0"/>
    <xf numFmtId="170" fontId="1" fillId="28" borderId="0" applyNumberFormat="0" applyBorder="0" applyAlignment="0" applyProtection="0"/>
    <xf numFmtId="170" fontId="1" fillId="28" borderId="0" applyNumberFormat="0" applyBorder="0" applyAlignment="0" applyProtection="0"/>
    <xf numFmtId="170" fontId="1" fillId="28" borderId="0" applyNumberFormat="0" applyBorder="0" applyAlignment="0" applyProtection="0"/>
    <xf numFmtId="170" fontId="1" fillId="28" borderId="0" applyNumberFormat="0" applyBorder="0" applyAlignment="0" applyProtection="0"/>
    <xf numFmtId="170" fontId="1" fillId="28" borderId="0" applyNumberFormat="0" applyBorder="0" applyAlignment="0" applyProtection="0"/>
    <xf numFmtId="170" fontId="1" fillId="28" borderId="0" applyNumberFormat="0" applyBorder="0" applyAlignment="0" applyProtection="0"/>
    <xf numFmtId="170" fontId="1" fillId="28" borderId="0" applyNumberFormat="0" applyBorder="0" applyAlignment="0" applyProtection="0"/>
    <xf numFmtId="170" fontId="1" fillId="28" borderId="0" applyNumberFormat="0" applyBorder="0" applyAlignment="0" applyProtection="0"/>
    <xf numFmtId="170" fontId="1" fillId="28" borderId="0" applyNumberFormat="0" applyBorder="0" applyAlignment="0" applyProtection="0"/>
    <xf numFmtId="170" fontId="1" fillId="28" borderId="0" applyNumberFormat="0" applyBorder="0" applyAlignment="0" applyProtection="0"/>
    <xf numFmtId="170" fontId="1" fillId="28" borderId="0" applyNumberFormat="0" applyBorder="0" applyAlignment="0" applyProtection="0"/>
    <xf numFmtId="170" fontId="1" fillId="28" borderId="0" applyNumberFormat="0" applyBorder="0" applyAlignment="0" applyProtection="0"/>
    <xf numFmtId="170" fontId="1" fillId="28" borderId="0" applyNumberFormat="0" applyBorder="0" applyAlignment="0" applyProtection="0"/>
    <xf numFmtId="170" fontId="1" fillId="28" borderId="0" applyNumberFormat="0" applyBorder="0" applyAlignment="0" applyProtection="0"/>
    <xf numFmtId="170" fontId="1" fillId="28" borderId="0" applyNumberFormat="0" applyBorder="0" applyAlignment="0" applyProtection="0"/>
    <xf numFmtId="170" fontId="1" fillId="28" borderId="0" applyNumberFormat="0" applyBorder="0" applyAlignment="0" applyProtection="0"/>
    <xf numFmtId="170" fontId="1" fillId="28" borderId="0" applyNumberFormat="0" applyBorder="0" applyAlignment="0" applyProtection="0"/>
    <xf numFmtId="170" fontId="1" fillId="28" borderId="0" applyNumberFormat="0" applyBorder="0" applyAlignment="0" applyProtection="0"/>
    <xf numFmtId="170" fontId="1" fillId="28" borderId="0" applyNumberFormat="0" applyBorder="0" applyAlignment="0" applyProtection="0"/>
    <xf numFmtId="170" fontId="1" fillId="28" borderId="0" applyNumberFormat="0" applyBorder="0" applyAlignment="0" applyProtection="0"/>
    <xf numFmtId="170" fontId="1" fillId="28" borderId="0" applyNumberFormat="0" applyBorder="0" applyAlignment="0" applyProtection="0"/>
    <xf numFmtId="170" fontId="1" fillId="28" borderId="0" applyNumberFormat="0" applyBorder="0" applyAlignment="0" applyProtection="0"/>
    <xf numFmtId="170" fontId="1" fillId="28" borderId="0" applyNumberFormat="0" applyBorder="0" applyAlignment="0" applyProtection="0"/>
    <xf numFmtId="170" fontId="1" fillId="28" borderId="0" applyNumberFormat="0" applyBorder="0" applyAlignment="0" applyProtection="0"/>
    <xf numFmtId="170" fontId="1" fillId="28" borderId="0" applyNumberFormat="0" applyBorder="0" applyAlignment="0" applyProtection="0"/>
    <xf numFmtId="170" fontId="1" fillId="28" borderId="0" applyNumberFormat="0" applyBorder="0" applyAlignment="0" applyProtection="0"/>
    <xf numFmtId="170" fontId="1" fillId="28" borderId="0" applyNumberFormat="0" applyBorder="0" applyAlignment="0" applyProtection="0"/>
    <xf numFmtId="170" fontId="1" fillId="28" borderId="0" applyNumberFormat="0" applyBorder="0" applyAlignment="0" applyProtection="0"/>
    <xf numFmtId="170" fontId="1" fillId="28" borderId="0" applyNumberFormat="0" applyBorder="0" applyAlignment="0" applyProtection="0"/>
    <xf numFmtId="170" fontId="1" fillId="28" borderId="0" applyNumberFormat="0" applyBorder="0" applyAlignment="0" applyProtection="0"/>
    <xf numFmtId="170" fontId="1" fillId="28" borderId="0" applyNumberFormat="0" applyBorder="0" applyAlignment="0" applyProtection="0"/>
    <xf numFmtId="170" fontId="1" fillId="28" borderId="0" applyNumberFormat="0" applyBorder="0" applyAlignment="0" applyProtection="0"/>
    <xf numFmtId="170" fontId="1" fillId="28" borderId="0" applyNumberFormat="0" applyBorder="0" applyAlignment="0" applyProtection="0"/>
    <xf numFmtId="170" fontId="1" fillId="28" borderId="0" applyNumberFormat="0" applyBorder="0" applyAlignment="0" applyProtection="0"/>
    <xf numFmtId="170" fontId="1" fillId="28" borderId="0" applyNumberFormat="0" applyBorder="0" applyAlignment="0" applyProtection="0"/>
    <xf numFmtId="170" fontId="1" fillId="28" borderId="0" applyNumberFormat="0" applyBorder="0" applyAlignment="0" applyProtection="0"/>
    <xf numFmtId="170" fontId="1" fillId="28" borderId="0" applyNumberFormat="0" applyBorder="0" applyAlignment="0" applyProtection="0"/>
    <xf numFmtId="170" fontId="1" fillId="28" borderId="0" applyNumberFormat="0" applyBorder="0" applyAlignment="0" applyProtection="0"/>
    <xf numFmtId="170" fontId="1" fillId="28" borderId="0" applyNumberFormat="0" applyBorder="0" applyAlignment="0" applyProtection="0"/>
    <xf numFmtId="170" fontId="1" fillId="28" borderId="0" applyNumberFormat="0" applyBorder="0" applyAlignment="0" applyProtection="0"/>
    <xf numFmtId="170" fontId="1" fillId="28" borderId="0" applyNumberFormat="0" applyBorder="0" applyAlignment="0" applyProtection="0"/>
    <xf numFmtId="170" fontId="1" fillId="28" borderId="0" applyNumberFormat="0" applyBorder="0" applyAlignment="0" applyProtection="0"/>
    <xf numFmtId="170" fontId="1" fillId="28" borderId="0" applyNumberFormat="0" applyBorder="0" applyAlignment="0" applyProtection="0"/>
    <xf numFmtId="170" fontId="1" fillId="28" borderId="0" applyNumberFormat="0" applyBorder="0" applyAlignment="0" applyProtection="0"/>
    <xf numFmtId="170" fontId="1" fillId="28" borderId="0" applyNumberFormat="0" applyBorder="0" applyAlignment="0" applyProtection="0"/>
    <xf numFmtId="170" fontId="1" fillId="28" borderId="0" applyNumberFormat="0" applyBorder="0" applyAlignment="0" applyProtection="0"/>
    <xf numFmtId="170" fontId="1" fillId="28" borderId="0" applyNumberFormat="0" applyBorder="0" applyAlignment="0" applyProtection="0"/>
    <xf numFmtId="170" fontId="1" fillId="28" borderId="0" applyNumberFormat="0" applyBorder="0" applyAlignment="0" applyProtection="0"/>
    <xf numFmtId="170" fontId="1" fillId="28" borderId="0" applyNumberFormat="0" applyBorder="0" applyAlignment="0" applyProtection="0"/>
    <xf numFmtId="170" fontId="1" fillId="28" borderId="0" applyNumberFormat="0" applyBorder="0" applyAlignment="0" applyProtection="0"/>
    <xf numFmtId="170" fontId="1" fillId="28" borderId="0" applyNumberFormat="0" applyBorder="0" applyAlignment="0" applyProtection="0"/>
    <xf numFmtId="170" fontId="1" fillId="28" borderId="0" applyNumberFormat="0" applyBorder="0" applyAlignment="0" applyProtection="0"/>
    <xf numFmtId="170" fontId="1" fillId="28" borderId="0" applyNumberFormat="0" applyBorder="0" applyAlignment="0" applyProtection="0"/>
    <xf numFmtId="170" fontId="1" fillId="28" borderId="0" applyNumberFormat="0" applyBorder="0" applyAlignment="0" applyProtection="0"/>
    <xf numFmtId="170" fontId="1" fillId="28" borderId="0" applyNumberFormat="0" applyBorder="0" applyAlignment="0" applyProtection="0"/>
    <xf numFmtId="170" fontId="1" fillId="28" borderId="0" applyNumberFormat="0" applyBorder="0" applyAlignment="0" applyProtection="0"/>
    <xf numFmtId="170" fontId="1" fillId="28" borderId="0" applyNumberFormat="0" applyBorder="0" applyAlignment="0" applyProtection="0"/>
    <xf numFmtId="170" fontId="1" fillId="28" borderId="0" applyNumberFormat="0" applyBorder="0" applyAlignment="0" applyProtection="0"/>
    <xf numFmtId="170" fontId="1" fillId="28" borderId="0" applyNumberFormat="0" applyBorder="0" applyAlignment="0" applyProtection="0"/>
    <xf numFmtId="170" fontId="1" fillId="28" borderId="0" applyNumberFormat="0" applyBorder="0" applyAlignment="0" applyProtection="0"/>
    <xf numFmtId="170" fontId="1" fillId="28" borderId="0" applyNumberFormat="0" applyBorder="0" applyAlignment="0" applyProtection="0"/>
    <xf numFmtId="170" fontId="1" fillId="28" borderId="0" applyNumberFormat="0" applyBorder="0" applyAlignment="0" applyProtection="0"/>
    <xf numFmtId="170" fontId="1" fillId="28" borderId="0" applyNumberFormat="0" applyBorder="0" applyAlignment="0" applyProtection="0"/>
    <xf numFmtId="170" fontId="1" fillId="28" borderId="0" applyNumberFormat="0" applyBorder="0" applyAlignment="0" applyProtection="0"/>
    <xf numFmtId="170" fontId="1" fillId="28" borderId="0" applyNumberFormat="0" applyBorder="0" applyAlignment="0" applyProtection="0"/>
    <xf numFmtId="170" fontId="1" fillId="28" borderId="0" applyNumberFormat="0" applyBorder="0" applyAlignment="0" applyProtection="0"/>
    <xf numFmtId="170" fontId="1" fillId="28" borderId="0" applyNumberFormat="0" applyBorder="0" applyAlignment="0" applyProtection="0"/>
    <xf numFmtId="170" fontId="1" fillId="28" borderId="0" applyNumberFormat="0" applyBorder="0" applyAlignment="0" applyProtection="0"/>
    <xf numFmtId="170" fontId="1" fillId="28" borderId="0" applyNumberFormat="0" applyBorder="0" applyAlignment="0" applyProtection="0"/>
    <xf numFmtId="170" fontId="1" fillId="28" borderId="0" applyNumberFormat="0" applyBorder="0" applyAlignment="0" applyProtection="0"/>
    <xf numFmtId="170" fontId="1" fillId="28" borderId="0" applyNumberFormat="0" applyBorder="0" applyAlignment="0" applyProtection="0"/>
    <xf numFmtId="170" fontId="1" fillId="28" borderId="0" applyNumberFormat="0" applyBorder="0" applyAlignment="0" applyProtection="0"/>
    <xf numFmtId="170" fontId="1" fillId="28" borderId="0" applyNumberFormat="0" applyBorder="0" applyAlignment="0" applyProtection="0"/>
    <xf numFmtId="170" fontId="1" fillId="28" borderId="0" applyNumberFormat="0" applyBorder="0" applyAlignment="0" applyProtection="0"/>
    <xf numFmtId="170" fontId="1" fillId="28" borderId="0" applyNumberFormat="0" applyBorder="0" applyAlignment="0" applyProtection="0"/>
    <xf numFmtId="170" fontId="1" fillId="28" borderId="0" applyNumberFormat="0" applyBorder="0" applyAlignment="0" applyProtection="0"/>
    <xf numFmtId="170" fontId="1" fillId="28" borderId="0" applyNumberFormat="0" applyBorder="0" applyAlignment="0" applyProtection="0"/>
    <xf numFmtId="170" fontId="1" fillId="28" borderId="0" applyNumberFormat="0" applyBorder="0" applyAlignment="0" applyProtection="0"/>
    <xf numFmtId="170" fontId="1" fillId="28" borderId="0" applyNumberFormat="0" applyBorder="0" applyAlignment="0" applyProtection="0"/>
    <xf numFmtId="170" fontId="1" fillId="28" borderId="0" applyNumberFormat="0" applyBorder="0" applyAlignment="0" applyProtection="0"/>
    <xf numFmtId="170" fontId="1" fillId="28" borderId="0" applyNumberFormat="0" applyBorder="0" applyAlignment="0" applyProtection="0"/>
    <xf numFmtId="170" fontId="1" fillId="28" borderId="0" applyNumberFormat="0" applyBorder="0" applyAlignment="0" applyProtection="0"/>
    <xf numFmtId="170" fontId="1" fillId="28" borderId="0" applyNumberFormat="0" applyBorder="0" applyAlignment="0" applyProtection="0"/>
    <xf numFmtId="170" fontId="1" fillId="28" borderId="0" applyNumberFormat="0" applyBorder="0" applyAlignment="0" applyProtection="0"/>
    <xf numFmtId="170" fontId="1" fillId="28" borderId="0" applyNumberFormat="0" applyBorder="0" applyAlignment="0" applyProtection="0"/>
    <xf numFmtId="170" fontId="13" fillId="40" borderId="0" applyNumberFormat="0" applyBorder="0" applyAlignment="0" applyProtection="0"/>
    <xf numFmtId="170" fontId="1" fillId="28" borderId="0" applyNumberFormat="0" applyBorder="0" applyAlignment="0" applyProtection="0"/>
    <xf numFmtId="170" fontId="1" fillId="28" borderId="0" applyNumberFormat="0" applyBorder="0" applyAlignment="0" applyProtection="0"/>
    <xf numFmtId="170" fontId="1" fillId="28" borderId="0" applyNumberFormat="0" applyBorder="0" applyAlignment="0" applyProtection="0"/>
    <xf numFmtId="170" fontId="1" fillId="28" borderId="0" applyNumberFormat="0" applyBorder="0" applyAlignment="0" applyProtection="0"/>
    <xf numFmtId="170" fontId="1" fillId="28" borderId="0" applyNumberFormat="0" applyBorder="0" applyAlignment="0" applyProtection="0"/>
    <xf numFmtId="170" fontId="1" fillId="28" borderId="0" applyNumberFormat="0" applyBorder="0" applyAlignment="0" applyProtection="0"/>
    <xf numFmtId="170" fontId="1" fillId="28" borderId="0" applyNumberFormat="0" applyBorder="0" applyAlignment="0" applyProtection="0"/>
    <xf numFmtId="170" fontId="1" fillId="28" borderId="0" applyNumberFormat="0" applyBorder="0" applyAlignment="0" applyProtection="0"/>
    <xf numFmtId="170" fontId="1" fillId="28" borderId="0" applyNumberFormat="0" applyBorder="0" applyAlignment="0" applyProtection="0"/>
    <xf numFmtId="170" fontId="1" fillId="28" borderId="0" applyNumberFormat="0" applyBorder="0" applyAlignment="0" applyProtection="0"/>
    <xf numFmtId="170" fontId="1" fillId="28" borderId="0" applyNumberFormat="0" applyBorder="0" applyAlignment="0" applyProtection="0"/>
    <xf numFmtId="170" fontId="1" fillId="28" borderId="0" applyNumberFormat="0" applyBorder="0" applyAlignment="0" applyProtection="0"/>
    <xf numFmtId="170" fontId="1" fillId="28" borderId="0" applyNumberFormat="0" applyBorder="0" applyAlignment="0" applyProtection="0"/>
    <xf numFmtId="170" fontId="1" fillId="28" borderId="0" applyNumberFormat="0" applyBorder="0" applyAlignment="0" applyProtection="0"/>
    <xf numFmtId="170" fontId="1" fillId="28" borderId="0" applyNumberFormat="0" applyBorder="0" applyAlignment="0" applyProtection="0"/>
    <xf numFmtId="170" fontId="1" fillId="28" borderId="0" applyNumberFormat="0" applyBorder="0" applyAlignment="0" applyProtection="0"/>
    <xf numFmtId="170" fontId="1" fillId="28" borderId="0" applyNumberFormat="0" applyBorder="0" applyAlignment="0" applyProtection="0"/>
    <xf numFmtId="170" fontId="1" fillId="28" borderId="0" applyNumberFormat="0" applyBorder="0" applyAlignment="0" applyProtection="0"/>
    <xf numFmtId="170" fontId="1" fillId="28" borderId="0" applyNumberFormat="0" applyBorder="0" applyAlignment="0" applyProtection="0"/>
    <xf numFmtId="170" fontId="1" fillId="28" borderId="0" applyNumberFormat="0" applyBorder="0" applyAlignment="0" applyProtection="0"/>
    <xf numFmtId="170" fontId="1" fillId="28" borderId="0" applyNumberFormat="0" applyBorder="0" applyAlignment="0" applyProtection="0"/>
    <xf numFmtId="170" fontId="1" fillId="28" borderId="0" applyNumberFormat="0" applyBorder="0" applyAlignment="0" applyProtection="0"/>
    <xf numFmtId="170" fontId="1" fillId="28" borderId="0" applyNumberFormat="0" applyBorder="0" applyAlignment="0" applyProtection="0"/>
    <xf numFmtId="170" fontId="1" fillId="28" borderId="0" applyNumberFormat="0" applyBorder="0" applyAlignment="0" applyProtection="0"/>
    <xf numFmtId="170" fontId="1" fillId="28" borderId="0" applyNumberFormat="0" applyBorder="0" applyAlignment="0" applyProtection="0"/>
    <xf numFmtId="170" fontId="1" fillId="28" borderId="0" applyNumberFormat="0" applyBorder="0" applyAlignment="0" applyProtection="0"/>
    <xf numFmtId="170" fontId="1" fillId="28" borderId="0" applyNumberFormat="0" applyBorder="0" applyAlignment="0" applyProtection="0"/>
    <xf numFmtId="170" fontId="1" fillId="28" borderId="0" applyNumberFormat="0" applyBorder="0" applyAlignment="0" applyProtection="0"/>
    <xf numFmtId="170" fontId="1" fillId="28" borderId="0" applyNumberFormat="0" applyBorder="0" applyAlignment="0" applyProtection="0"/>
    <xf numFmtId="170" fontId="1" fillId="28" borderId="0" applyNumberFormat="0" applyBorder="0" applyAlignment="0" applyProtection="0"/>
    <xf numFmtId="170" fontId="1" fillId="28" borderId="0" applyNumberFormat="0" applyBorder="0" applyAlignment="0" applyProtection="0"/>
    <xf numFmtId="170" fontId="1" fillId="28" borderId="0" applyNumberFormat="0" applyBorder="0" applyAlignment="0" applyProtection="0"/>
    <xf numFmtId="170" fontId="1" fillId="28" borderId="0" applyNumberFormat="0" applyBorder="0" applyAlignment="0" applyProtection="0"/>
    <xf numFmtId="170" fontId="1" fillId="28" borderId="0" applyNumberFormat="0" applyBorder="0" applyAlignment="0" applyProtection="0"/>
    <xf numFmtId="170" fontId="1" fillId="28" borderId="0" applyNumberFormat="0" applyBorder="0" applyAlignment="0" applyProtection="0"/>
    <xf numFmtId="170" fontId="1" fillId="28" borderId="0" applyNumberFormat="0" applyBorder="0" applyAlignment="0" applyProtection="0"/>
    <xf numFmtId="170" fontId="1" fillId="28" borderId="0" applyNumberFormat="0" applyBorder="0" applyAlignment="0" applyProtection="0"/>
    <xf numFmtId="170" fontId="1" fillId="28" borderId="0" applyNumberFormat="0" applyBorder="0" applyAlignment="0" applyProtection="0"/>
    <xf numFmtId="170" fontId="1" fillId="28" borderId="0" applyNumberFormat="0" applyBorder="0" applyAlignment="0" applyProtection="0"/>
    <xf numFmtId="170" fontId="1" fillId="28" borderId="0" applyNumberFormat="0" applyBorder="0" applyAlignment="0" applyProtection="0"/>
    <xf numFmtId="170" fontId="1" fillId="28" borderId="0" applyNumberFormat="0" applyBorder="0" applyAlignment="0" applyProtection="0"/>
    <xf numFmtId="170" fontId="1" fillId="28" borderId="0" applyNumberFormat="0" applyBorder="0" applyAlignment="0" applyProtection="0"/>
    <xf numFmtId="170" fontId="1" fillId="28" borderId="0" applyNumberFormat="0" applyBorder="0" applyAlignment="0" applyProtection="0"/>
    <xf numFmtId="170" fontId="1" fillId="28" borderId="0" applyNumberFormat="0" applyBorder="0" applyAlignment="0" applyProtection="0"/>
    <xf numFmtId="170" fontId="1" fillId="28" borderId="0" applyNumberFormat="0" applyBorder="0" applyAlignment="0" applyProtection="0"/>
    <xf numFmtId="170" fontId="1" fillId="28" borderId="0" applyNumberFormat="0" applyBorder="0" applyAlignment="0" applyProtection="0"/>
    <xf numFmtId="170" fontId="1" fillId="28" borderId="0" applyNumberFormat="0" applyBorder="0" applyAlignment="0" applyProtection="0"/>
    <xf numFmtId="170" fontId="1" fillId="28" borderId="0" applyNumberFormat="0" applyBorder="0" applyAlignment="0" applyProtection="0"/>
    <xf numFmtId="170" fontId="1" fillId="28" borderId="0" applyNumberFormat="0" applyBorder="0" applyAlignment="0" applyProtection="0"/>
    <xf numFmtId="170" fontId="13" fillId="40" borderId="0" applyNumberFormat="0" applyBorder="0" applyAlignment="0" applyProtection="0"/>
    <xf numFmtId="170" fontId="13" fillId="40" borderId="0" applyNumberFormat="0" applyBorder="0" applyAlignment="0" applyProtection="0"/>
    <xf numFmtId="170" fontId="13" fillId="40" borderId="0" applyNumberFormat="0" applyBorder="0" applyAlignment="0" applyProtection="0"/>
    <xf numFmtId="170" fontId="13" fillId="40" borderId="0" applyNumberFormat="0" applyBorder="0" applyAlignment="0" applyProtection="0"/>
    <xf numFmtId="170" fontId="13" fillId="40" borderId="0" applyNumberFormat="0" applyBorder="0" applyAlignment="0" applyProtection="0"/>
    <xf numFmtId="170" fontId="1" fillId="28" borderId="0" applyNumberFormat="0" applyBorder="0" applyAlignment="0" applyProtection="0"/>
    <xf numFmtId="170" fontId="1" fillId="28" borderId="0" applyNumberFormat="0" applyBorder="0" applyAlignment="0" applyProtection="0"/>
    <xf numFmtId="170" fontId="1" fillId="28" borderId="0" applyNumberFormat="0" applyBorder="0" applyAlignment="0" applyProtection="0"/>
    <xf numFmtId="170" fontId="1" fillId="28" borderId="0" applyNumberFormat="0" applyBorder="0" applyAlignment="0" applyProtection="0"/>
    <xf numFmtId="170" fontId="1" fillId="28" borderId="0" applyNumberFormat="0" applyBorder="0" applyAlignment="0" applyProtection="0"/>
    <xf numFmtId="170" fontId="1" fillId="28" borderId="0" applyNumberFormat="0" applyBorder="0" applyAlignment="0" applyProtection="0"/>
    <xf numFmtId="170" fontId="1" fillId="28" borderId="0" applyNumberFormat="0" applyBorder="0" applyAlignment="0" applyProtection="0"/>
    <xf numFmtId="170" fontId="1" fillId="28" borderId="0" applyNumberFormat="0" applyBorder="0" applyAlignment="0" applyProtection="0"/>
    <xf numFmtId="170" fontId="1" fillId="28" borderId="0" applyNumberFormat="0" applyBorder="0" applyAlignment="0" applyProtection="0"/>
    <xf numFmtId="170" fontId="1" fillId="28" borderId="0" applyNumberFormat="0" applyBorder="0" applyAlignment="0" applyProtection="0"/>
    <xf numFmtId="170" fontId="1" fillId="28" borderId="0" applyNumberFormat="0" applyBorder="0" applyAlignment="0" applyProtection="0"/>
    <xf numFmtId="170" fontId="1" fillId="28" borderId="0" applyNumberFormat="0" applyBorder="0" applyAlignment="0" applyProtection="0"/>
    <xf numFmtId="170" fontId="1" fillId="32" borderId="0" applyNumberFormat="0" applyBorder="0" applyAlignment="0" applyProtection="0"/>
    <xf numFmtId="170" fontId="1" fillId="32" borderId="0" applyNumberFormat="0" applyBorder="0" applyAlignment="0" applyProtection="0"/>
    <xf numFmtId="170" fontId="1" fillId="32" borderId="0" applyNumberFormat="0" applyBorder="0" applyAlignment="0" applyProtection="0"/>
    <xf numFmtId="170" fontId="1" fillId="32" borderId="0" applyNumberFormat="0" applyBorder="0" applyAlignment="0" applyProtection="0"/>
    <xf numFmtId="170" fontId="1" fillId="32" borderId="0" applyNumberFormat="0" applyBorder="0" applyAlignment="0" applyProtection="0"/>
    <xf numFmtId="170" fontId="1" fillId="32" borderId="0" applyNumberFormat="0" applyBorder="0" applyAlignment="0" applyProtection="0"/>
    <xf numFmtId="170" fontId="1" fillId="32" borderId="0" applyNumberFormat="0" applyBorder="0" applyAlignment="0" applyProtection="0"/>
    <xf numFmtId="170" fontId="1" fillId="32" borderId="0" applyNumberFormat="0" applyBorder="0" applyAlignment="0" applyProtection="0"/>
    <xf numFmtId="170" fontId="1" fillId="32" borderId="0" applyNumberFormat="0" applyBorder="0" applyAlignment="0" applyProtection="0"/>
    <xf numFmtId="170" fontId="1" fillId="32" borderId="0" applyNumberFormat="0" applyBorder="0" applyAlignment="0" applyProtection="0"/>
    <xf numFmtId="170" fontId="1" fillId="32" borderId="0" applyNumberFormat="0" applyBorder="0" applyAlignment="0" applyProtection="0"/>
    <xf numFmtId="170" fontId="1" fillId="32" borderId="0" applyNumberFormat="0" applyBorder="0" applyAlignment="0" applyProtection="0"/>
    <xf numFmtId="170" fontId="1" fillId="32" borderId="0" applyNumberFormat="0" applyBorder="0" applyAlignment="0" applyProtection="0"/>
    <xf numFmtId="170" fontId="1" fillId="32" borderId="0" applyNumberFormat="0" applyBorder="0" applyAlignment="0" applyProtection="0"/>
    <xf numFmtId="170" fontId="1" fillId="32" borderId="0" applyNumberFormat="0" applyBorder="0" applyAlignment="0" applyProtection="0"/>
    <xf numFmtId="170" fontId="1" fillId="32" borderId="0" applyNumberFormat="0" applyBorder="0" applyAlignment="0" applyProtection="0"/>
    <xf numFmtId="170" fontId="1" fillId="32" borderId="0" applyNumberFormat="0" applyBorder="0" applyAlignment="0" applyProtection="0"/>
    <xf numFmtId="170" fontId="1" fillId="32" borderId="0" applyNumberFormat="0" applyBorder="0" applyAlignment="0" applyProtection="0"/>
    <xf numFmtId="170" fontId="1" fillId="32" borderId="0" applyNumberFormat="0" applyBorder="0" applyAlignment="0" applyProtection="0"/>
    <xf numFmtId="170" fontId="1" fillId="32" borderId="0" applyNumberFormat="0" applyBorder="0" applyAlignment="0" applyProtection="0"/>
    <xf numFmtId="170" fontId="1" fillId="32" borderId="0" applyNumberFormat="0" applyBorder="0" applyAlignment="0" applyProtection="0"/>
    <xf numFmtId="170" fontId="1" fillId="32" borderId="0" applyNumberFormat="0" applyBorder="0" applyAlignment="0" applyProtection="0"/>
    <xf numFmtId="170" fontId="1" fillId="32" borderId="0" applyNumberFormat="0" applyBorder="0" applyAlignment="0" applyProtection="0"/>
    <xf numFmtId="170" fontId="1" fillId="32" borderId="0" applyNumberFormat="0" applyBorder="0" applyAlignment="0" applyProtection="0"/>
    <xf numFmtId="170" fontId="1" fillId="32" borderId="0" applyNumberFormat="0" applyBorder="0" applyAlignment="0" applyProtection="0"/>
    <xf numFmtId="170" fontId="1" fillId="32" borderId="0" applyNumberFormat="0" applyBorder="0" applyAlignment="0" applyProtection="0"/>
    <xf numFmtId="170" fontId="1" fillId="32" borderId="0" applyNumberFormat="0" applyBorder="0" applyAlignment="0" applyProtection="0"/>
    <xf numFmtId="170" fontId="1" fillId="32" borderId="0" applyNumberFormat="0" applyBorder="0" applyAlignment="0" applyProtection="0"/>
    <xf numFmtId="170" fontId="1" fillId="32" borderId="0" applyNumberFormat="0" applyBorder="0" applyAlignment="0" applyProtection="0"/>
    <xf numFmtId="170" fontId="1" fillId="32" borderId="0" applyNumberFormat="0" applyBorder="0" applyAlignment="0" applyProtection="0"/>
    <xf numFmtId="170" fontId="1" fillId="32" borderId="0" applyNumberFormat="0" applyBorder="0" applyAlignment="0" applyProtection="0"/>
    <xf numFmtId="170" fontId="1" fillId="32" borderId="0" applyNumberFormat="0" applyBorder="0" applyAlignment="0" applyProtection="0"/>
    <xf numFmtId="170" fontId="1" fillId="32" borderId="0" applyNumberFormat="0" applyBorder="0" applyAlignment="0" applyProtection="0"/>
    <xf numFmtId="170" fontId="1" fillId="32" borderId="0" applyNumberFormat="0" applyBorder="0" applyAlignment="0" applyProtection="0"/>
    <xf numFmtId="170" fontId="1" fillId="32" borderId="0" applyNumberFormat="0" applyBorder="0" applyAlignment="0" applyProtection="0"/>
    <xf numFmtId="170" fontId="1" fillId="32" borderId="0" applyNumberFormat="0" applyBorder="0" applyAlignment="0" applyProtection="0"/>
    <xf numFmtId="170" fontId="1" fillId="32" borderId="0" applyNumberFormat="0" applyBorder="0" applyAlignment="0" applyProtection="0"/>
    <xf numFmtId="170" fontId="1" fillId="32" borderId="0" applyNumberFormat="0" applyBorder="0" applyAlignment="0" applyProtection="0"/>
    <xf numFmtId="170" fontId="1" fillId="32" borderId="0" applyNumberFormat="0" applyBorder="0" applyAlignment="0" applyProtection="0"/>
    <xf numFmtId="170" fontId="1" fillId="32" borderId="0" applyNumberFormat="0" applyBorder="0" applyAlignment="0" applyProtection="0"/>
    <xf numFmtId="170" fontId="1" fillId="32" borderId="0" applyNumberFormat="0" applyBorder="0" applyAlignment="0" applyProtection="0"/>
    <xf numFmtId="170" fontId="1" fillId="32" borderId="0" applyNumberFormat="0" applyBorder="0" applyAlignment="0" applyProtection="0"/>
    <xf numFmtId="170" fontId="1" fillId="32" borderId="0" applyNumberFormat="0" applyBorder="0" applyAlignment="0" applyProtection="0"/>
    <xf numFmtId="170" fontId="1" fillId="32" borderId="0" applyNumberFormat="0" applyBorder="0" applyAlignment="0" applyProtection="0"/>
    <xf numFmtId="170" fontId="1" fillId="32" borderId="0" applyNumberFormat="0" applyBorder="0" applyAlignment="0" applyProtection="0"/>
    <xf numFmtId="170" fontId="1" fillId="32" borderId="0" applyNumberFormat="0" applyBorder="0" applyAlignment="0" applyProtection="0"/>
    <xf numFmtId="170" fontId="1" fillId="32" borderId="0" applyNumberFormat="0" applyBorder="0" applyAlignment="0" applyProtection="0"/>
    <xf numFmtId="170" fontId="1" fillId="32" borderId="0" applyNumberFormat="0" applyBorder="0" applyAlignment="0" applyProtection="0"/>
    <xf numFmtId="170" fontId="1" fillId="32" borderId="0" applyNumberFormat="0" applyBorder="0" applyAlignment="0" applyProtection="0"/>
    <xf numFmtId="170" fontId="1" fillId="32" borderId="0" applyNumberFormat="0" applyBorder="0" applyAlignment="0" applyProtection="0"/>
    <xf numFmtId="170" fontId="1" fillId="32" borderId="0" applyNumberFormat="0" applyBorder="0" applyAlignment="0" applyProtection="0"/>
    <xf numFmtId="170" fontId="1" fillId="32" borderId="0" applyNumberFormat="0" applyBorder="0" applyAlignment="0" applyProtection="0"/>
    <xf numFmtId="170" fontId="1" fillId="32" borderId="0" applyNumberFormat="0" applyBorder="0" applyAlignment="0" applyProtection="0"/>
    <xf numFmtId="170" fontId="1" fillId="32" borderId="0" applyNumberFormat="0" applyBorder="0" applyAlignment="0" applyProtection="0"/>
    <xf numFmtId="170" fontId="1" fillId="32" borderId="0" applyNumberFormat="0" applyBorder="0" applyAlignment="0" applyProtection="0"/>
    <xf numFmtId="170" fontId="1" fillId="32" borderId="0" applyNumberFormat="0" applyBorder="0" applyAlignment="0" applyProtection="0"/>
    <xf numFmtId="170" fontId="1" fillId="32" borderId="0" applyNumberFormat="0" applyBorder="0" applyAlignment="0" applyProtection="0"/>
    <xf numFmtId="170" fontId="1" fillId="32" borderId="0" applyNumberFormat="0" applyBorder="0" applyAlignment="0" applyProtection="0"/>
    <xf numFmtId="170" fontId="1" fillId="32" borderId="0" applyNumberFormat="0" applyBorder="0" applyAlignment="0" applyProtection="0"/>
    <xf numFmtId="170" fontId="1" fillId="32" borderId="0" applyNumberFormat="0" applyBorder="0" applyAlignment="0" applyProtection="0"/>
    <xf numFmtId="170" fontId="1" fillId="32" borderId="0" applyNumberFormat="0" applyBorder="0" applyAlignment="0" applyProtection="0"/>
    <xf numFmtId="170" fontId="1" fillId="32" borderId="0" applyNumberFormat="0" applyBorder="0" applyAlignment="0" applyProtection="0"/>
    <xf numFmtId="170" fontId="1" fillId="32" borderId="0" applyNumberFormat="0" applyBorder="0" applyAlignment="0" applyProtection="0"/>
    <xf numFmtId="170" fontId="1" fillId="32" borderId="0" applyNumberFormat="0" applyBorder="0" applyAlignment="0" applyProtection="0"/>
    <xf numFmtId="170" fontId="1" fillId="32" borderId="0" applyNumberFormat="0" applyBorder="0" applyAlignment="0" applyProtection="0"/>
    <xf numFmtId="170" fontId="1" fillId="32" borderId="0" applyNumberFormat="0" applyBorder="0" applyAlignment="0" applyProtection="0"/>
    <xf numFmtId="170" fontId="1" fillId="32" borderId="0" applyNumberFormat="0" applyBorder="0" applyAlignment="0" applyProtection="0"/>
    <xf numFmtId="170" fontId="1" fillId="32" borderId="0" applyNumberFormat="0" applyBorder="0" applyAlignment="0" applyProtection="0"/>
    <xf numFmtId="170" fontId="1" fillId="32" borderId="0" applyNumberFormat="0" applyBorder="0" applyAlignment="0" applyProtection="0"/>
    <xf numFmtId="170" fontId="1" fillId="32" borderId="0" applyNumberFormat="0" applyBorder="0" applyAlignment="0" applyProtection="0"/>
    <xf numFmtId="170" fontId="1" fillId="32" borderId="0" applyNumberFormat="0" applyBorder="0" applyAlignment="0" applyProtection="0"/>
    <xf numFmtId="170" fontId="1" fillId="32" borderId="0" applyNumberFormat="0" applyBorder="0" applyAlignment="0" applyProtection="0"/>
    <xf numFmtId="170" fontId="1" fillId="32" borderId="0" applyNumberFormat="0" applyBorder="0" applyAlignment="0" applyProtection="0"/>
    <xf numFmtId="170" fontId="1" fillId="32" borderId="0" applyNumberFormat="0" applyBorder="0" applyAlignment="0" applyProtection="0"/>
    <xf numFmtId="170" fontId="1" fillId="32" borderId="0" applyNumberFormat="0" applyBorder="0" applyAlignment="0" applyProtection="0"/>
    <xf numFmtId="170" fontId="13" fillId="41" borderId="0" applyNumberFormat="0" applyBorder="0" applyAlignment="0" applyProtection="0"/>
    <xf numFmtId="170" fontId="1" fillId="32" borderId="0" applyNumberFormat="0" applyBorder="0" applyAlignment="0" applyProtection="0"/>
    <xf numFmtId="170" fontId="1" fillId="32" borderId="0" applyNumberFormat="0" applyBorder="0" applyAlignment="0" applyProtection="0"/>
    <xf numFmtId="170" fontId="1" fillId="32" borderId="0" applyNumberFormat="0" applyBorder="0" applyAlignment="0" applyProtection="0"/>
    <xf numFmtId="170" fontId="1" fillId="32" borderId="0" applyNumberFormat="0" applyBorder="0" applyAlignment="0" applyProtection="0"/>
    <xf numFmtId="170" fontId="1" fillId="32" borderId="0" applyNumberFormat="0" applyBorder="0" applyAlignment="0" applyProtection="0"/>
    <xf numFmtId="170" fontId="1" fillId="32" borderId="0" applyNumberFormat="0" applyBorder="0" applyAlignment="0" applyProtection="0"/>
    <xf numFmtId="170" fontId="1" fillId="32" borderId="0" applyNumberFormat="0" applyBorder="0" applyAlignment="0" applyProtection="0"/>
    <xf numFmtId="170" fontId="1" fillId="32" borderId="0" applyNumberFormat="0" applyBorder="0" applyAlignment="0" applyProtection="0"/>
    <xf numFmtId="170" fontId="1" fillId="32" borderId="0" applyNumberFormat="0" applyBorder="0" applyAlignment="0" applyProtection="0"/>
    <xf numFmtId="170" fontId="1" fillId="32" borderId="0" applyNumberFormat="0" applyBorder="0" applyAlignment="0" applyProtection="0"/>
    <xf numFmtId="170" fontId="1" fillId="32" borderId="0" applyNumberFormat="0" applyBorder="0" applyAlignment="0" applyProtection="0"/>
    <xf numFmtId="170" fontId="1" fillId="32" borderId="0" applyNumberFormat="0" applyBorder="0" applyAlignment="0" applyProtection="0"/>
    <xf numFmtId="170" fontId="1" fillId="32" borderId="0" applyNumberFormat="0" applyBorder="0" applyAlignment="0" applyProtection="0"/>
    <xf numFmtId="170" fontId="1" fillId="32" borderId="0" applyNumberFormat="0" applyBorder="0" applyAlignment="0" applyProtection="0"/>
    <xf numFmtId="170" fontId="1" fillId="32" borderId="0" applyNumberFormat="0" applyBorder="0" applyAlignment="0" applyProtection="0"/>
    <xf numFmtId="170" fontId="1" fillId="32" borderId="0" applyNumberFormat="0" applyBorder="0" applyAlignment="0" applyProtection="0"/>
    <xf numFmtId="170" fontId="1" fillId="32" borderId="0" applyNumberFormat="0" applyBorder="0" applyAlignment="0" applyProtection="0"/>
    <xf numFmtId="170" fontId="1" fillId="32" borderId="0" applyNumberFormat="0" applyBorder="0" applyAlignment="0" applyProtection="0"/>
    <xf numFmtId="170" fontId="1" fillId="32" borderId="0" applyNumberFormat="0" applyBorder="0" applyAlignment="0" applyProtection="0"/>
    <xf numFmtId="170" fontId="1" fillId="32" borderId="0" applyNumberFormat="0" applyBorder="0" applyAlignment="0" applyProtection="0"/>
    <xf numFmtId="170" fontId="1" fillId="32" borderId="0" applyNumberFormat="0" applyBorder="0" applyAlignment="0" applyProtection="0"/>
    <xf numFmtId="170" fontId="1" fillId="32" borderId="0" applyNumberFormat="0" applyBorder="0" applyAlignment="0" applyProtection="0"/>
    <xf numFmtId="170" fontId="1" fillId="32" borderId="0" applyNumberFormat="0" applyBorder="0" applyAlignment="0" applyProtection="0"/>
    <xf numFmtId="170" fontId="1" fillId="32" borderId="0" applyNumberFormat="0" applyBorder="0" applyAlignment="0" applyProtection="0"/>
    <xf numFmtId="170" fontId="1" fillId="32" borderId="0" applyNumberFormat="0" applyBorder="0" applyAlignment="0" applyProtection="0"/>
    <xf numFmtId="170" fontId="1" fillId="32" borderId="0" applyNumberFormat="0" applyBorder="0" applyAlignment="0" applyProtection="0"/>
    <xf numFmtId="170" fontId="1" fillId="32" borderId="0" applyNumberFormat="0" applyBorder="0" applyAlignment="0" applyProtection="0"/>
    <xf numFmtId="170" fontId="1" fillId="32" borderId="0" applyNumberFormat="0" applyBorder="0" applyAlignment="0" applyProtection="0"/>
    <xf numFmtId="170" fontId="1" fillId="32" borderId="0" applyNumberFormat="0" applyBorder="0" applyAlignment="0" applyProtection="0"/>
    <xf numFmtId="170" fontId="1" fillId="32" borderId="0" applyNumberFormat="0" applyBorder="0" applyAlignment="0" applyProtection="0"/>
    <xf numFmtId="170" fontId="1" fillId="32" borderId="0" applyNumberFormat="0" applyBorder="0" applyAlignment="0" applyProtection="0"/>
    <xf numFmtId="170" fontId="1" fillId="32" borderId="0" applyNumberFormat="0" applyBorder="0" applyAlignment="0" applyProtection="0"/>
    <xf numFmtId="170" fontId="1" fillId="32" borderId="0" applyNumberFormat="0" applyBorder="0" applyAlignment="0" applyProtection="0"/>
    <xf numFmtId="170" fontId="1" fillId="32" borderId="0" applyNumberFormat="0" applyBorder="0" applyAlignment="0" applyProtection="0"/>
    <xf numFmtId="170" fontId="1" fillId="32" borderId="0" applyNumberFormat="0" applyBorder="0" applyAlignment="0" applyProtection="0"/>
    <xf numFmtId="170" fontId="1" fillId="32" borderId="0" applyNumberFormat="0" applyBorder="0" applyAlignment="0" applyProtection="0"/>
    <xf numFmtId="170" fontId="1" fillId="32" borderId="0" applyNumberFormat="0" applyBorder="0" applyAlignment="0" applyProtection="0"/>
    <xf numFmtId="170" fontId="1" fillId="32" borderId="0" applyNumberFormat="0" applyBorder="0" applyAlignment="0" applyProtection="0"/>
    <xf numFmtId="170" fontId="1" fillId="32" borderId="0" applyNumberFormat="0" applyBorder="0" applyAlignment="0" applyProtection="0"/>
    <xf numFmtId="170" fontId="1" fillId="32" borderId="0" applyNumberFormat="0" applyBorder="0" applyAlignment="0" applyProtection="0"/>
    <xf numFmtId="170" fontId="1" fillId="32" borderId="0" applyNumberFormat="0" applyBorder="0" applyAlignment="0" applyProtection="0"/>
    <xf numFmtId="170" fontId="1" fillId="32" borderId="0" applyNumberFormat="0" applyBorder="0" applyAlignment="0" applyProtection="0"/>
    <xf numFmtId="170" fontId="1" fillId="32" borderId="0" applyNumberFormat="0" applyBorder="0" applyAlignment="0" applyProtection="0"/>
    <xf numFmtId="170" fontId="1" fillId="32" borderId="0" applyNumberFormat="0" applyBorder="0" applyAlignment="0" applyProtection="0"/>
    <xf numFmtId="170" fontId="1" fillId="32" borderId="0" applyNumberFormat="0" applyBorder="0" applyAlignment="0" applyProtection="0"/>
    <xf numFmtId="170" fontId="1" fillId="32" borderId="0" applyNumberFormat="0" applyBorder="0" applyAlignment="0" applyProtection="0"/>
    <xf numFmtId="170" fontId="1" fillId="32" borderId="0" applyNumberFormat="0" applyBorder="0" applyAlignment="0" applyProtection="0"/>
    <xf numFmtId="170" fontId="1" fillId="32" borderId="0" applyNumberFormat="0" applyBorder="0" applyAlignment="0" applyProtection="0"/>
    <xf numFmtId="170" fontId="1" fillId="32" borderId="0" applyNumberFormat="0" applyBorder="0" applyAlignment="0" applyProtection="0"/>
    <xf numFmtId="170" fontId="1" fillId="32" borderId="0" applyNumberFormat="0" applyBorder="0" applyAlignment="0" applyProtection="0"/>
    <xf numFmtId="170" fontId="1" fillId="32" borderId="0" applyNumberFormat="0" applyBorder="0" applyAlignment="0" applyProtection="0"/>
    <xf numFmtId="170" fontId="1" fillId="32" borderId="0" applyNumberFormat="0" applyBorder="0" applyAlignment="0" applyProtection="0"/>
    <xf numFmtId="170" fontId="1" fillId="32" borderId="0" applyNumberFormat="0" applyBorder="0" applyAlignment="0" applyProtection="0"/>
    <xf numFmtId="170" fontId="1" fillId="32" borderId="0" applyNumberFormat="0" applyBorder="0" applyAlignment="0" applyProtection="0"/>
    <xf numFmtId="170" fontId="1" fillId="32" borderId="0" applyNumberFormat="0" applyBorder="0" applyAlignment="0" applyProtection="0"/>
    <xf numFmtId="170" fontId="1" fillId="32" borderId="0" applyNumberFormat="0" applyBorder="0" applyAlignment="0" applyProtection="0"/>
    <xf numFmtId="170" fontId="1" fillId="32" borderId="0" applyNumberFormat="0" applyBorder="0" applyAlignment="0" applyProtection="0"/>
    <xf numFmtId="170" fontId="1" fillId="32" borderId="0" applyNumberFormat="0" applyBorder="0" applyAlignment="0" applyProtection="0"/>
    <xf numFmtId="170" fontId="1" fillId="32" borderId="0" applyNumberFormat="0" applyBorder="0" applyAlignment="0" applyProtection="0"/>
    <xf numFmtId="170" fontId="1" fillId="32" borderId="0" applyNumberFormat="0" applyBorder="0" applyAlignment="0" applyProtection="0"/>
    <xf numFmtId="170" fontId="1" fillId="32" borderId="0" applyNumberFormat="0" applyBorder="0" applyAlignment="0" applyProtection="0"/>
    <xf numFmtId="170" fontId="1" fillId="32" borderId="0" applyNumberFormat="0" applyBorder="0" applyAlignment="0" applyProtection="0"/>
    <xf numFmtId="170" fontId="1" fillId="32" borderId="0" applyNumberFormat="0" applyBorder="0" applyAlignment="0" applyProtection="0"/>
    <xf numFmtId="170" fontId="1" fillId="32" borderId="0" applyNumberFormat="0" applyBorder="0" applyAlignment="0" applyProtection="0"/>
    <xf numFmtId="170" fontId="1" fillId="32" borderId="0" applyNumberFormat="0" applyBorder="0" applyAlignment="0" applyProtection="0"/>
    <xf numFmtId="170" fontId="1" fillId="32" borderId="0" applyNumberFormat="0" applyBorder="0" applyAlignment="0" applyProtection="0"/>
    <xf numFmtId="170" fontId="1" fillId="32" borderId="0" applyNumberFormat="0" applyBorder="0" applyAlignment="0" applyProtection="0"/>
    <xf numFmtId="170" fontId="1" fillId="32" borderId="0" applyNumberFormat="0" applyBorder="0" applyAlignment="0" applyProtection="0"/>
    <xf numFmtId="170" fontId="1" fillId="32" borderId="0" applyNumberFormat="0" applyBorder="0" applyAlignment="0" applyProtection="0"/>
    <xf numFmtId="170" fontId="1" fillId="32" borderId="0" applyNumberFormat="0" applyBorder="0" applyAlignment="0" applyProtection="0"/>
    <xf numFmtId="170" fontId="1" fillId="32" borderId="0" applyNumberFormat="0" applyBorder="0" applyAlignment="0" applyProtection="0"/>
    <xf numFmtId="170" fontId="1" fillId="32" borderId="0" applyNumberFormat="0" applyBorder="0" applyAlignment="0" applyProtection="0"/>
    <xf numFmtId="170" fontId="1" fillId="32" borderId="0" applyNumberFormat="0" applyBorder="0" applyAlignment="0" applyProtection="0"/>
    <xf numFmtId="170" fontId="1" fillId="32" borderId="0" applyNumberFormat="0" applyBorder="0" applyAlignment="0" applyProtection="0"/>
    <xf numFmtId="170" fontId="1" fillId="32" borderId="0" applyNumberFormat="0" applyBorder="0" applyAlignment="0" applyProtection="0"/>
    <xf numFmtId="170" fontId="1" fillId="32" borderId="0" applyNumberFormat="0" applyBorder="0" applyAlignment="0" applyProtection="0"/>
    <xf numFmtId="170" fontId="1" fillId="32" borderId="0" applyNumberFormat="0" applyBorder="0" applyAlignment="0" applyProtection="0"/>
    <xf numFmtId="170" fontId="1" fillId="32" borderId="0" applyNumberFormat="0" applyBorder="0" applyAlignment="0" applyProtection="0"/>
    <xf numFmtId="170" fontId="1" fillId="32" borderId="0" applyNumberFormat="0" applyBorder="0" applyAlignment="0" applyProtection="0"/>
    <xf numFmtId="170" fontId="1" fillId="32" borderId="0" applyNumberFormat="0" applyBorder="0" applyAlignment="0" applyProtection="0"/>
    <xf numFmtId="170" fontId="1" fillId="32" borderId="0" applyNumberFormat="0" applyBorder="0" applyAlignment="0" applyProtection="0"/>
    <xf numFmtId="170" fontId="1" fillId="32" borderId="0" applyNumberFormat="0" applyBorder="0" applyAlignment="0" applyProtection="0"/>
    <xf numFmtId="170" fontId="1" fillId="32" borderId="0" applyNumberFormat="0" applyBorder="0" applyAlignment="0" applyProtection="0"/>
    <xf numFmtId="170" fontId="1" fillId="32" borderId="0" applyNumberFormat="0" applyBorder="0" applyAlignment="0" applyProtection="0"/>
    <xf numFmtId="170" fontId="1" fillId="32" borderId="0" applyNumberFormat="0" applyBorder="0" applyAlignment="0" applyProtection="0"/>
    <xf numFmtId="170" fontId="1" fillId="32" borderId="0" applyNumberFormat="0" applyBorder="0" applyAlignment="0" applyProtection="0"/>
    <xf numFmtId="170" fontId="1" fillId="32" borderId="0" applyNumberFormat="0" applyBorder="0" applyAlignment="0" applyProtection="0"/>
    <xf numFmtId="170" fontId="1" fillId="32" borderId="0" applyNumberFormat="0" applyBorder="0" applyAlignment="0" applyProtection="0"/>
    <xf numFmtId="170" fontId="1" fillId="32" borderId="0" applyNumberFormat="0" applyBorder="0" applyAlignment="0" applyProtection="0"/>
    <xf numFmtId="170" fontId="13" fillId="41" borderId="0" applyNumberFormat="0" applyBorder="0" applyAlignment="0" applyProtection="0"/>
    <xf numFmtId="170" fontId="1" fillId="32" borderId="0" applyNumberFormat="0" applyBorder="0" applyAlignment="0" applyProtection="0"/>
    <xf numFmtId="170" fontId="1" fillId="32" borderId="0" applyNumberFormat="0" applyBorder="0" applyAlignment="0" applyProtection="0"/>
    <xf numFmtId="170" fontId="1" fillId="32" borderId="0" applyNumberFormat="0" applyBorder="0" applyAlignment="0" applyProtection="0"/>
    <xf numFmtId="170" fontId="1" fillId="32" borderId="0" applyNumberFormat="0" applyBorder="0" applyAlignment="0" applyProtection="0"/>
    <xf numFmtId="170" fontId="1" fillId="32" borderId="0" applyNumberFormat="0" applyBorder="0" applyAlignment="0" applyProtection="0"/>
    <xf numFmtId="170" fontId="1" fillId="32" borderId="0" applyNumberFormat="0" applyBorder="0" applyAlignment="0" applyProtection="0"/>
    <xf numFmtId="170" fontId="1" fillId="32" borderId="0" applyNumberFormat="0" applyBorder="0" applyAlignment="0" applyProtection="0"/>
    <xf numFmtId="170" fontId="1" fillId="32" borderId="0" applyNumberFormat="0" applyBorder="0" applyAlignment="0" applyProtection="0"/>
    <xf numFmtId="170" fontId="1" fillId="32" borderId="0" applyNumberFormat="0" applyBorder="0" applyAlignment="0" applyProtection="0"/>
    <xf numFmtId="170" fontId="1" fillId="32" borderId="0" applyNumberFormat="0" applyBorder="0" applyAlignment="0" applyProtection="0"/>
    <xf numFmtId="170" fontId="1" fillId="32" borderId="0" applyNumberFormat="0" applyBorder="0" applyAlignment="0" applyProtection="0"/>
    <xf numFmtId="170" fontId="1" fillId="32" borderId="0" applyNumberFormat="0" applyBorder="0" applyAlignment="0" applyProtection="0"/>
    <xf numFmtId="170" fontId="1" fillId="32" borderId="0" applyNumberFormat="0" applyBorder="0" applyAlignment="0" applyProtection="0"/>
    <xf numFmtId="170" fontId="1" fillId="32" borderId="0" applyNumberFormat="0" applyBorder="0" applyAlignment="0" applyProtection="0"/>
    <xf numFmtId="170" fontId="1" fillId="32" borderId="0" applyNumberFormat="0" applyBorder="0" applyAlignment="0" applyProtection="0"/>
    <xf numFmtId="170" fontId="1" fillId="32" borderId="0" applyNumberFormat="0" applyBorder="0" applyAlignment="0" applyProtection="0"/>
    <xf numFmtId="170" fontId="1" fillId="32" borderId="0" applyNumberFormat="0" applyBorder="0" applyAlignment="0" applyProtection="0"/>
    <xf numFmtId="170" fontId="1" fillId="32" borderId="0" applyNumberFormat="0" applyBorder="0" applyAlignment="0" applyProtection="0"/>
    <xf numFmtId="170" fontId="1" fillId="32" borderId="0" applyNumberFormat="0" applyBorder="0" applyAlignment="0" applyProtection="0"/>
    <xf numFmtId="170" fontId="1" fillId="32" borderId="0" applyNumberFormat="0" applyBorder="0" applyAlignment="0" applyProtection="0"/>
    <xf numFmtId="170" fontId="1" fillId="32" borderId="0" applyNumberFormat="0" applyBorder="0" applyAlignment="0" applyProtection="0"/>
    <xf numFmtId="170" fontId="1" fillId="32" borderId="0" applyNumberFormat="0" applyBorder="0" applyAlignment="0" applyProtection="0"/>
    <xf numFmtId="170" fontId="1" fillId="32" borderId="0" applyNumberFormat="0" applyBorder="0" applyAlignment="0" applyProtection="0"/>
    <xf numFmtId="170" fontId="1" fillId="32" borderId="0" applyNumberFormat="0" applyBorder="0" applyAlignment="0" applyProtection="0"/>
    <xf numFmtId="170" fontId="1" fillId="32" borderId="0" applyNumberFormat="0" applyBorder="0" applyAlignment="0" applyProtection="0"/>
    <xf numFmtId="170" fontId="1" fillId="32" borderId="0" applyNumberFormat="0" applyBorder="0" applyAlignment="0" applyProtection="0"/>
    <xf numFmtId="170" fontId="1" fillId="32" borderId="0" applyNumberFormat="0" applyBorder="0" applyAlignment="0" applyProtection="0"/>
    <xf numFmtId="170" fontId="1" fillId="32" borderId="0" applyNumberFormat="0" applyBorder="0" applyAlignment="0" applyProtection="0"/>
    <xf numFmtId="170" fontId="1" fillId="32" borderId="0" applyNumberFormat="0" applyBorder="0" applyAlignment="0" applyProtection="0"/>
    <xf numFmtId="170" fontId="1" fillId="32" borderId="0" applyNumberFormat="0" applyBorder="0" applyAlignment="0" applyProtection="0"/>
    <xf numFmtId="170" fontId="1" fillId="32" borderId="0" applyNumberFormat="0" applyBorder="0" applyAlignment="0" applyProtection="0"/>
    <xf numFmtId="170" fontId="1" fillId="32" borderId="0" applyNumberFormat="0" applyBorder="0" applyAlignment="0" applyProtection="0"/>
    <xf numFmtId="170" fontId="1" fillId="32" borderId="0" applyNumberFormat="0" applyBorder="0" applyAlignment="0" applyProtection="0"/>
    <xf numFmtId="170" fontId="1" fillId="32" borderId="0" applyNumberFormat="0" applyBorder="0" applyAlignment="0" applyProtection="0"/>
    <xf numFmtId="170" fontId="1" fillId="32" borderId="0" applyNumberFormat="0" applyBorder="0" applyAlignment="0" applyProtection="0"/>
    <xf numFmtId="170" fontId="1" fillId="32" borderId="0" applyNumberFormat="0" applyBorder="0" applyAlignment="0" applyProtection="0"/>
    <xf numFmtId="170" fontId="1" fillId="32" borderId="0" applyNumberFormat="0" applyBorder="0" applyAlignment="0" applyProtection="0"/>
    <xf numFmtId="170" fontId="1" fillId="32" borderId="0" applyNumberFormat="0" applyBorder="0" applyAlignment="0" applyProtection="0"/>
    <xf numFmtId="170" fontId="1" fillId="32" borderId="0" applyNumberFormat="0" applyBorder="0" applyAlignment="0" applyProtection="0"/>
    <xf numFmtId="170" fontId="1" fillId="32" borderId="0" applyNumberFormat="0" applyBorder="0" applyAlignment="0" applyProtection="0"/>
    <xf numFmtId="170" fontId="1" fillId="32" borderId="0" applyNumberFormat="0" applyBorder="0" applyAlignment="0" applyProtection="0"/>
    <xf numFmtId="170" fontId="1" fillId="32" borderId="0" applyNumberFormat="0" applyBorder="0" applyAlignment="0" applyProtection="0"/>
    <xf numFmtId="170" fontId="1" fillId="32" borderId="0" applyNumberFormat="0" applyBorder="0" applyAlignment="0" applyProtection="0"/>
    <xf numFmtId="170" fontId="1" fillId="32" borderId="0" applyNumberFormat="0" applyBorder="0" applyAlignment="0" applyProtection="0"/>
    <xf numFmtId="170" fontId="1" fillId="32" borderId="0" applyNumberFormat="0" applyBorder="0" applyAlignment="0" applyProtection="0"/>
    <xf numFmtId="170" fontId="1" fillId="32" borderId="0" applyNumberFormat="0" applyBorder="0" applyAlignment="0" applyProtection="0"/>
    <xf numFmtId="170" fontId="1" fillId="32" borderId="0" applyNumberFormat="0" applyBorder="0" applyAlignment="0" applyProtection="0"/>
    <xf numFmtId="170" fontId="1" fillId="32" borderId="0" applyNumberFormat="0" applyBorder="0" applyAlignment="0" applyProtection="0"/>
    <xf numFmtId="170" fontId="1" fillId="32" borderId="0" applyNumberFormat="0" applyBorder="0" applyAlignment="0" applyProtection="0"/>
    <xf numFmtId="170" fontId="13" fillId="41" borderId="0" applyNumberFormat="0" applyBorder="0" applyAlignment="0" applyProtection="0"/>
    <xf numFmtId="170" fontId="13" fillId="41" borderId="0" applyNumberFormat="0" applyBorder="0" applyAlignment="0" applyProtection="0"/>
    <xf numFmtId="170" fontId="13" fillId="41" borderId="0" applyNumberFormat="0" applyBorder="0" applyAlignment="0" applyProtection="0"/>
    <xf numFmtId="170" fontId="13" fillId="41" borderId="0" applyNumberFormat="0" applyBorder="0" applyAlignment="0" applyProtection="0"/>
    <xf numFmtId="170" fontId="13" fillId="41" borderId="0" applyNumberFormat="0" applyBorder="0" applyAlignment="0" applyProtection="0"/>
    <xf numFmtId="170" fontId="1" fillId="32" borderId="0" applyNumberFormat="0" applyBorder="0" applyAlignment="0" applyProtection="0"/>
    <xf numFmtId="170" fontId="1" fillId="32" borderId="0" applyNumberFormat="0" applyBorder="0" applyAlignment="0" applyProtection="0"/>
    <xf numFmtId="170" fontId="1" fillId="32" borderId="0" applyNumberFormat="0" applyBorder="0" applyAlignment="0" applyProtection="0"/>
    <xf numFmtId="170" fontId="1" fillId="32" borderId="0" applyNumberFormat="0" applyBorder="0" applyAlignment="0" applyProtection="0"/>
    <xf numFmtId="170" fontId="1" fillId="32" borderId="0" applyNumberFormat="0" applyBorder="0" applyAlignment="0" applyProtection="0"/>
    <xf numFmtId="170" fontId="1" fillId="32" borderId="0" applyNumberFormat="0" applyBorder="0" applyAlignment="0" applyProtection="0"/>
    <xf numFmtId="170" fontId="1" fillId="32" borderId="0" applyNumberFormat="0" applyBorder="0" applyAlignment="0" applyProtection="0"/>
    <xf numFmtId="170" fontId="1" fillId="32" borderId="0" applyNumberFormat="0" applyBorder="0" applyAlignment="0" applyProtection="0"/>
    <xf numFmtId="170" fontId="1" fillId="32" borderId="0" applyNumberFormat="0" applyBorder="0" applyAlignment="0" applyProtection="0"/>
    <xf numFmtId="170" fontId="1" fillId="32" borderId="0" applyNumberFormat="0" applyBorder="0" applyAlignment="0" applyProtection="0"/>
    <xf numFmtId="170" fontId="1" fillId="32" borderId="0" applyNumberFormat="0" applyBorder="0" applyAlignment="0" applyProtection="0"/>
    <xf numFmtId="170" fontId="1" fillId="32" borderId="0" applyNumberFormat="0" applyBorder="0" applyAlignment="0" applyProtection="0"/>
    <xf numFmtId="170" fontId="13" fillId="42" borderId="0" applyNumberFormat="0" applyBorder="0" applyAlignment="0" applyProtection="0"/>
    <xf numFmtId="170" fontId="13" fillId="42" borderId="0" applyNumberFormat="0" applyBorder="0" applyAlignment="0" applyProtection="0"/>
    <xf numFmtId="170" fontId="13" fillId="42" borderId="0" applyNumberFormat="0" applyBorder="0" applyAlignment="0" applyProtection="0"/>
    <xf numFmtId="170" fontId="13" fillId="42" borderId="0" applyNumberFormat="0" applyBorder="0" applyAlignment="0" applyProtection="0"/>
    <xf numFmtId="170" fontId="13" fillId="42" borderId="0" applyNumberFormat="0" applyBorder="0" applyAlignment="0" applyProtection="0"/>
    <xf numFmtId="170" fontId="13" fillId="42" borderId="0" applyNumberFormat="0" applyBorder="0" applyAlignment="0" applyProtection="0"/>
    <xf numFmtId="170" fontId="13" fillId="42" borderId="0" applyNumberFormat="0" applyBorder="0" applyAlignment="0" applyProtection="0"/>
    <xf numFmtId="170" fontId="13" fillId="42" borderId="0" applyNumberFormat="0" applyBorder="0" applyAlignment="0" applyProtection="0"/>
    <xf numFmtId="170" fontId="13" fillId="42" borderId="0" applyNumberFormat="0" applyBorder="0" applyAlignment="0" applyProtection="0"/>
    <xf numFmtId="170" fontId="13" fillId="42" borderId="0" applyNumberFormat="0" applyBorder="0" applyAlignment="0" applyProtection="0"/>
    <xf numFmtId="170" fontId="13" fillId="42" borderId="0" applyNumberFormat="0" applyBorder="0" applyAlignment="0" applyProtection="0"/>
    <xf numFmtId="170" fontId="13" fillId="42" borderId="0" applyNumberFormat="0" applyBorder="0" applyAlignment="0" applyProtection="0"/>
    <xf numFmtId="170" fontId="13" fillId="43" borderId="0" applyNumberFormat="0" applyBorder="0" applyAlignment="0" applyProtection="0"/>
    <xf numFmtId="170" fontId="13" fillId="43" borderId="0" applyNumberFormat="0" applyBorder="0" applyAlignment="0" applyProtection="0"/>
    <xf numFmtId="170" fontId="13" fillId="43" borderId="0" applyNumberFormat="0" applyBorder="0" applyAlignment="0" applyProtection="0"/>
    <xf numFmtId="170" fontId="13" fillId="43" borderId="0" applyNumberFormat="0" applyBorder="0" applyAlignment="0" applyProtection="0"/>
    <xf numFmtId="170" fontId="13" fillId="43" borderId="0" applyNumberFormat="0" applyBorder="0" applyAlignment="0" applyProtection="0"/>
    <xf numFmtId="170" fontId="13" fillId="43" borderId="0" applyNumberFormat="0" applyBorder="0" applyAlignment="0" applyProtection="0"/>
    <xf numFmtId="170" fontId="13" fillId="43" borderId="0" applyNumberFormat="0" applyBorder="0" applyAlignment="0" applyProtection="0"/>
    <xf numFmtId="170" fontId="13" fillId="43" borderId="0" applyNumberFormat="0" applyBorder="0" applyAlignment="0" applyProtection="0"/>
    <xf numFmtId="170" fontId="13" fillId="43" borderId="0" applyNumberFormat="0" applyBorder="0" applyAlignment="0" applyProtection="0"/>
    <xf numFmtId="170" fontId="13" fillId="43" borderId="0" applyNumberFormat="0" applyBorder="0" applyAlignment="0" applyProtection="0"/>
    <xf numFmtId="170" fontId="13" fillId="43" borderId="0" applyNumberFormat="0" applyBorder="0" applyAlignment="0" applyProtection="0"/>
    <xf numFmtId="170" fontId="13" fillId="43" borderId="0" applyNumberFormat="0" applyBorder="0" applyAlignment="0" applyProtection="0"/>
    <xf numFmtId="170" fontId="13" fillId="44" borderId="0" applyNumberFormat="0" applyBorder="0" applyAlignment="0" applyProtection="0"/>
    <xf numFmtId="170" fontId="13" fillId="44" borderId="0" applyNumberFormat="0" applyBorder="0" applyAlignment="0" applyProtection="0"/>
    <xf numFmtId="170" fontId="13" fillId="44" borderId="0" applyNumberFormat="0" applyBorder="0" applyAlignment="0" applyProtection="0"/>
    <xf numFmtId="170" fontId="13" fillId="44" borderId="0" applyNumberFormat="0" applyBorder="0" applyAlignment="0" applyProtection="0"/>
    <xf numFmtId="170" fontId="13" fillId="44" borderId="0" applyNumberFormat="0" applyBorder="0" applyAlignment="0" applyProtection="0"/>
    <xf numFmtId="170" fontId="13" fillId="44" borderId="0" applyNumberFormat="0" applyBorder="0" applyAlignment="0" applyProtection="0"/>
    <xf numFmtId="170" fontId="13" fillId="44" borderId="0" applyNumberFormat="0" applyBorder="0" applyAlignment="0" applyProtection="0"/>
    <xf numFmtId="170" fontId="13" fillId="44" borderId="0" applyNumberFormat="0" applyBorder="0" applyAlignment="0" applyProtection="0"/>
    <xf numFmtId="170" fontId="13" fillId="44" borderId="0" applyNumberFormat="0" applyBorder="0" applyAlignment="0" applyProtection="0"/>
    <xf numFmtId="170" fontId="13" fillId="44" borderId="0" applyNumberFormat="0" applyBorder="0" applyAlignment="0" applyProtection="0"/>
    <xf numFmtId="170" fontId="13" fillId="44" borderId="0" applyNumberFormat="0" applyBorder="0" applyAlignment="0" applyProtection="0"/>
    <xf numFmtId="170" fontId="13" fillId="44" borderId="0" applyNumberFormat="0" applyBorder="0" applyAlignment="0" applyProtection="0"/>
    <xf numFmtId="170" fontId="13" fillId="39" borderId="0" applyNumberFormat="0" applyBorder="0" applyAlignment="0" applyProtection="0"/>
    <xf numFmtId="170" fontId="13" fillId="39" borderId="0" applyNumberFormat="0" applyBorder="0" applyAlignment="0" applyProtection="0"/>
    <xf numFmtId="170" fontId="13" fillId="39" borderId="0" applyNumberFormat="0" applyBorder="0" applyAlignment="0" applyProtection="0"/>
    <xf numFmtId="170" fontId="13" fillId="39" borderId="0" applyNumberFormat="0" applyBorder="0" applyAlignment="0" applyProtection="0"/>
    <xf numFmtId="170" fontId="13" fillId="39" borderId="0" applyNumberFormat="0" applyBorder="0" applyAlignment="0" applyProtection="0"/>
    <xf numFmtId="170" fontId="13" fillId="39" borderId="0" applyNumberFormat="0" applyBorder="0" applyAlignment="0" applyProtection="0"/>
    <xf numFmtId="170" fontId="13" fillId="39" borderId="0" applyNumberFormat="0" applyBorder="0" applyAlignment="0" applyProtection="0"/>
    <xf numFmtId="170" fontId="13" fillId="39" borderId="0" applyNumberFormat="0" applyBorder="0" applyAlignment="0" applyProtection="0"/>
    <xf numFmtId="170" fontId="13" fillId="39" borderId="0" applyNumberFormat="0" applyBorder="0" applyAlignment="0" applyProtection="0"/>
    <xf numFmtId="170" fontId="13" fillId="39" borderId="0" applyNumberFormat="0" applyBorder="0" applyAlignment="0" applyProtection="0"/>
    <xf numFmtId="170" fontId="13" fillId="39" borderId="0" applyNumberFormat="0" applyBorder="0" applyAlignment="0" applyProtection="0"/>
    <xf numFmtId="170" fontId="13" fillId="39" borderId="0" applyNumberFormat="0" applyBorder="0" applyAlignment="0" applyProtection="0"/>
    <xf numFmtId="170" fontId="13" fillId="42" borderId="0" applyNumberFormat="0" applyBorder="0" applyAlignment="0" applyProtection="0"/>
    <xf numFmtId="170" fontId="13" fillId="42" borderId="0" applyNumberFormat="0" applyBorder="0" applyAlignment="0" applyProtection="0"/>
    <xf numFmtId="170" fontId="13" fillId="42" borderId="0" applyNumberFormat="0" applyBorder="0" applyAlignment="0" applyProtection="0"/>
    <xf numFmtId="170" fontId="13" fillId="42" borderId="0" applyNumberFormat="0" applyBorder="0" applyAlignment="0" applyProtection="0"/>
    <xf numFmtId="170" fontId="13" fillId="42" borderId="0" applyNumberFormat="0" applyBorder="0" applyAlignment="0" applyProtection="0"/>
    <xf numFmtId="170" fontId="13" fillId="42" borderId="0" applyNumberFormat="0" applyBorder="0" applyAlignment="0" applyProtection="0"/>
    <xf numFmtId="170" fontId="13" fillId="42" borderId="0" applyNumberFormat="0" applyBorder="0" applyAlignment="0" applyProtection="0"/>
    <xf numFmtId="170" fontId="13" fillId="42" borderId="0" applyNumberFormat="0" applyBorder="0" applyAlignment="0" applyProtection="0"/>
    <xf numFmtId="170" fontId="13" fillId="42" borderId="0" applyNumberFormat="0" applyBorder="0" applyAlignment="0" applyProtection="0"/>
    <xf numFmtId="170" fontId="13" fillId="42" borderId="0" applyNumberFormat="0" applyBorder="0" applyAlignment="0" applyProtection="0"/>
    <xf numFmtId="170" fontId="13" fillId="42" borderId="0" applyNumberFormat="0" applyBorder="0" applyAlignment="0" applyProtection="0"/>
    <xf numFmtId="170" fontId="13" fillId="42" borderId="0" applyNumberFormat="0" applyBorder="0" applyAlignment="0" applyProtection="0"/>
    <xf numFmtId="170" fontId="13" fillId="45" borderId="0" applyNumberFormat="0" applyBorder="0" applyAlignment="0" applyProtection="0"/>
    <xf numFmtId="170" fontId="13" fillId="45" borderId="0" applyNumberFormat="0" applyBorder="0" applyAlignment="0" applyProtection="0"/>
    <xf numFmtId="170" fontId="13" fillId="45" borderId="0" applyNumberFormat="0" applyBorder="0" applyAlignment="0" applyProtection="0"/>
    <xf numFmtId="170" fontId="13" fillId="45" borderId="0" applyNumberFormat="0" applyBorder="0" applyAlignment="0" applyProtection="0"/>
    <xf numFmtId="170" fontId="13" fillId="45" borderId="0" applyNumberFormat="0" applyBorder="0" applyAlignment="0" applyProtection="0"/>
    <xf numFmtId="170" fontId="13" fillId="45" borderId="0" applyNumberFormat="0" applyBorder="0" applyAlignment="0" applyProtection="0"/>
    <xf numFmtId="170" fontId="13" fillId="45" borderId="0" applyNumberFormat="0" applyBorder="0" applyAlignment="0" applyProtection="0"/>
    <xf numFmtId="170" fontId="13" fillId="45" borderId="0" applyNumberFormat="0" applyBorder="0" applyAlignment="0" applyProtection="0"/>
    <xf numFmtId="170" fontId="13" fillId="45" borderId="0" applyNumberFormat="0" applyBorder="0" applyAlignment="0" applyProtection="0"/>
    <xf numFmtId="170" fontId="13" fillId="45" borderId="0" applyNumberFormat="0" applyBorder="0" applyAlignment="0" applyProtection="0"/>
    <xf numFmtId="170" fontId="13" fillId="45" borderId="0" applyNumberFormat="0" applyBorder="0" applyAlignment="0" applyProtection="0"/>
    <xf numFmtId="170" fontId="13" fillId="45" borderId="0" applyNumberFormat="0" applyBorder="0" applyAlignment="0" applyProtection="0"/>
    <xf numFmtId="170" fontId="1" fillId="13" borderId="0" applyNumberFormat="0" applyBorder="0" applyAlignment="0" applyProtection="0"/>
    <xf numFmtId="170" fontId="1" fillId="13" borderId="0" applyNumberFormat="0" applyBorder="0" applyAlignment="0" applyProtection="0"/>
    <xf numFmtId="170" fontId="1" fillId="13" borderId="0" applyNumberFormat="0" applyBorder="0" applyAlignment="0" applyProtection="0"/>
    <xf numFmtId="170" fontId="1" fillId="13" borderId="0" applyNumberFormat="0" applyBorder="0" applyAlignment="0" applyProtection="0"/>
    <xf numFmtId="170" fontId="1" fillId="13" borderId="0" applyNumberFormat="0" applyBorder="0" applyAlignment="0" applyProtection="0"/>
    <xf numFmtId="170" fontId="1" fillId="13" borderId="0" applyNumberFormat="0" applyBorder="0" applyAlignment="0" applyProtection="0"/>
    <xf numFmtId="170" fontId="1" fillId="13" borderId="0" applyNumberFormat="0" applyBorder="0" applyAlignment="0" applyProtection="0"/>
    <xf numFmtId="170" fontId="1" fillId="13" borderId="0" applyNumberFormat="0" applyBorder="0" applyAlignment="0" applyProtection="0"/>
    <xf numFmtId="170" fontId="1" fillId="13" borderId="0" applyNumberFormat="0" applyBorder="0" applyAlignment="0" applyProtection="0"/>
    <xf numFmtId="170" fontId="1" fillId="13" borderId="0" applyNumberFormat="0" applyBorder="0" applyAlignment="0" applyProtection="0"/>
    <xf numFmtId="170" fontId="1" fillId="13" borderId="0" applyNumberFormat="0" applyBorder="0" applyAlignment="0" applyProtection="0"/>
    <xf numFmtId="170" fontId="1" fillId="13" borderId="0" applyNumberFormat="0" applyBorder="0" applyAlignment="0" applyProtection="0"/>
    <xf numFmtId="170" fontId="1" fillId="13" borderId="0" applyNumberFormat="0" applyBorder="0" applyAlignment="0" applyProtection="0"/>
    <xf numFmtId="170" fontId="1" fillId="13" borderId="0" applyNumberFormat="0" applyBorder="0" applyAlignment="0" applyProtection="0"/>
    <xf numFmtId="170" fontId="1" fillId="13" borderId="0" applyNumberFormat="0" applyBorder="0" applyAlignment="0" applyProtection="0"/>
    <xf numFmtId="170" fontId="1" fillId="13" borderId="0" applyNumberFormat="0" applyBorder="0" applyAlignment="0" applyProtection="0"/>
    <xf numFmtId="170" fontId="1" fillId="13" borderId="0" applyNumberFormat="0" applyBorder="0" applyAlignment="0" applyProtection="0"/>
    <xf numFmtId="170" fontId="1" fillId="13" borderId="0" applyNumberFormat="0" applyBorder="0" applyAlignment="0" applyProtection="0"/>
    <xf numFmtId="170" fontId="1" fillId="13" borderId="0" applyNumberFormat="0" applyBorder="0" applyAlignment="0" applyProtection="0"/>
    <xf numFmtId="170" fontId="1" fillId="13" borderId="0" applyNumberFormat="0" applyBorder="0" applyAlignment="0" applyProtection="0"/>
    <xf numFmtId="170" fontId="1" fillId="13" borderId="0" applyNumberFormat="0" applyBorder="0" applyAlignment="0" applyProtection="0"/>
    <xf numFmtId="170" fontId="1" fillId="13" borderId="0" applyNumberFormat="0" applyBorder="0" applyAlignment="0" applyProtection="0"/>
    <xf numFmtId="170" fontId="1" fillId="13" borderId="0" applyNumberFormat="0" applyBorder="0" applyAlignment="0" applyProtection="0"/>
    <xf numFmtId="170" fontId="1" fillId="13" borderId="0" applyNumberFormat="0" applyBorder="0" applyAlignment="0" applyProtection="0"/>
    <xf numFmtId="170" fontId="1" fillId="13" borderId="0" applyNumberFormat="0" applyBorder="0" applyAlignment="0" applyProtection="0"/>
    <xf numFmtId="170" fontId="1" fillId="13" borderId="0" applyNumberFormat="0" applyBorder="0" applyAlignment="0" applyProtection="0"/>
    <xf numFmtId="170" fontId="1" fillId="13" borderId="0" applyNumberFormat="0" applyBorder="0" applyAlignment="0" applyProtection="0"/>
    <xf numFmtId="170" fontId="1" fillId="13" borderId="0" applyNumberFormat="0" applyBorder="0" applyAlignment="0" applyProtection="0"/>
    <xf numFmtId="170" fontId="1" fillId="13" borderId="0" applyNumberFormat="0" applyBorder="0" applyAlignment="0" applyProtection="0"/>
    <xf numFmtId="170" fontId="1" fillId="13" borderId="0" applyNumberFormat="0" applyBorder="0" applyAlignment="0" applyProtection="0"/>
    <xf numFmtId="170" fontId="1" fillId="13" borderId="0" applyNumberFormat="0" applyBorder="0" applyAlignment="0" applyProtection="0"/>
    <xf numFmtId="170" fontId="1" fillId="13" borderId="0" applyNumberFormat="0" applyBorder="0" applyAlignment="0" applyProtection="0"/>
    <xf numFmtId="170" fontId="1" fillId="13" borderId="0" applyNumberFormat="0" applyBorder="0" applyAlignment="0" applyProtection="0"/>
    <xf numFmtId="170" fontId="1" fillId="13" borderId="0" applyNumberFormat="0" applyBorder="0" applyAlignment="0" applyProtection="0"/>
    <xf numFmtId="170" fontId="1" fillId="13" borderId="0" applyNumberFormat="0" applyBorder="0" applyAlignment="0" applyProtection="0"/>
    <xf numFmtId="170" fontId="1" fillId="13" borderId="0" applyNumberFormat="0" applyBorder="0" applyAlignment="0" applyProtection="0"/>
    <xf numFmtId="170" fontId="1" fillId="13" borderId="0" applyNumberFormat="0" applyBorder="0" applyAlignment="0" applyProtection="0"/>
    <xf numFmtId="170" fontId="1" fillId="13" borderId="0" applyNumberFormat="0" applyBorder="0" applyAlignment="0" applyProtection="0"/>
    <xf numFmtId="170" fontId="1" fillId="13" borderId="0" applyNumberFormat="0" applyBorder="0" applyAlignment="0" applyProtection="0"/>
    <xf numFmtId="170" fontId="1" fillId="13" borderId="0" applyNumberFormat="0" applyBorder="0" applyAlignment="0" applyProtection="0"/>
    <xf numFmtId="170" fontId="1" fillId="13" borderId="0" applyNumberFormat="0" applyBorder="0" applyAlignment="0" applyProtection="0"/>
    <xf numFmtId="170" fontId="1" fillId="13" borderId="0" applyNumberFormat="0" applyBorder="0" applyAlignment="0" applyProtection="0"/>
    <xf numFmtId="170" fontId="1" fillId="13" borderId="0" applyNumberFormat="0" applyBorder="0" applyAlignment="0" applyProtection="0"/>
    <xf numFmtId="170" fontId="1" fillId="13" borderId="0" applyNumberFormat="0" applyBorder="0" applyAlignment="0" applyProtection="0"/>
    <xf numFmtId="170" fontId="1" fillId="13" borderId="0" applyNumberFormat="0" applyBorder="0" applyAlignment="0" applyProtection="0"/>
    <xf numFmtId="170" fontId="1" fillId="13" borderId="0" applyNumberFormat="0" applyBorder="0" applyAlignment="0" applyProtection="0"/>
    <xf numFmtId="170" fontId="1" fillId="13" borderId="0" applyNumberFormat="0" applyBorder="0" applyAlignment="0" applyProtection="0"/>
    <xf numFmtId="170" fontId="1" fillId="13" borderId="0" applyNumberFormat="0" applyBorder="0" applyAlignment="0" applyProtection="0"/>
    <xf numFmtId="170" fontId="1" fillId="13" borderId="0" applyNumberFormat="0" applyBorder="0" applyAlignment="0" applyProtection="0"/>
    <xf numFmtId="170" fontId="1" fillId="13" borderId="0" applyNumberFormat="0" applyBorder="0" applyAlignment="0" applyProtection="0"/>
    <xf numFmtId="170" fontId="1" fillId="13" borderId="0" applyNumberFormat="0" applyBorder="0" applyAlignment="0" applyProtection="0"/>
    <xf numFmtId="170" fontId="1" fillId="13" borderId="0" applyNumberFormat="0" applyBorder="0" applyAlignment="0" applyProtection="0"/>
    <xf numFmtId="170" fontId="1" fillId="13" borderId="0" applyNumberFormat="0" applyBorder="0" applyAlignment="0" applyProtection="0"/>
    <xf numFmtId="170" fontId="1" fillId="13" borderId="0" applyNumberFormat="0" applyBorder="0" applyAlignment="0" applyProtection="0"/>
    <xf numFmtId="170" fontId="1" fillId="13" borderId="0" applyNumberFormat="0" applyBorder="0" applyAlignment="0" applyProtection="0"/>
    <xf numFmtId="170" fontId="1" fillId="13" borderId="0" applyNumberFormat="0" applyBorder="0" applyAlignment="0" applyProtection="0"/>
    <xf numFmtId="170" fontId="1" fillId="13" borderId="0" applyNumberFormat="0" applyBorder="0" applyAlignment="0" applyProtection="0"/>
    <xf numFmtId="170" fontId="1" fillId="13" borderId="0" applyNumberFormat="0" applyBorder="0" applyAlignment="0" applyProtection="0"/>
    <xf numFmtId="170" fontId="1" fillId="13" borderId="0" applyNumberFormat="0" applyBorder="0" applyAlignment="0" applyProtection="0"/>
    <xf numFmtId="170" fontId="1" fillId="13" borderId="0" applyNumberFormat="0" applyBorder="0" applyAlignment="0" applyProtection="0"/>
    <xf numFmtId="170" fontId="1" fillId="13" borderId="0" applyNumberFormat="0" applyBorder="0" applyAlignment="0" applyProtection="0"/>
    <xf numFmtId="170" fontId="1" fillId="13" borderId="0" applyNumberFormat="0" applyBorder="0" applyAlignment="0" applyProtection="0"/>
    <xf numFmtId="170" fontId="1" fillId="13" borderId="0" applyNumberFormat="0" applyBorder="0" applyAlignment="0" applyProtection="0"/>
    <xf numFmtId="170" fontId="1" fillId="13" borderId="0" applyNumberFormat="0" applyBorder="0" applyAlignment="0" applyProtection="0"/>
    <xf numFmtId="170" fontId="1" fillId="13" borderId="0" applyNumberFormat="0" applyBorder="0" applyAlignment="0" applyProtection="0"/>
    <xf numFmtId="170" fontId="1" fillId="13" borderId="0" applyNumberFormat="0" applyBorder="0" applyAlignment="0" applyProtection="0"/>
    <xf numFmtId="170" fontId="1" fillId="13" borderId="0" applyNumberFormat="0" applyBorder="0" applyAlignment="0" applyProtection="0"/>
    <xf numFmtId="170" fontId="1" fillId="13" borderId="0" applyNumberFormat="0" applyBorder="0" applyAlignment="0" applyProtection="0"/>
    <xf numFmtId="170" fontId="1" fillId="13" borderId="0" applyNumberFormat="0" applyBorder="0" applyAlignment="0" applyProtection="0"/>
    <xf numFmtId="170" fontId="1" fillId="13" borderId="0" applyNumberFormat="0" applyBorder="0" applyAlignment="0" applyProtection="0"/>
    <xf numFmtId="170" fontId="1" fillId="13" borderId="0" applyNumberFormat="0" applyBorder="0" applyAlignment="0" applyProtection="0"/>
    <xf numFmtId="170" fontId="1" fillId="13" borderId="0" applyNumberFormat="0" applyBorder="0" applyAlignment="0" applyProtection="0"/>
    <xf numFmtId="170" fontId="1" fillId="13" borderId="0" applyNumberFormat="0" applyBorder="0" applyAlignment="0" applyProtection="0"/>
    <xf numFmtId="170" fontId="1" fillId="13" borderId="0" applyNumberFormat="0" applyBorder="0" applyAlignment="0" applyProtection="0"/>
    <xf numFmtId="170" fontId="1" fillId="13" borderId="0" applyNumberFormat="0" applyBorder="0" applyAlignment="0" applyProtection="0"/>
    <xf numFmtId="170" fontId="13" fillId="42" borderId="0" applyNumberFormat="0" applyBorder="0" applyAlignment="0" applyProtection="0"/>
    <xf numFmtId="170" fontId="1" fillId="13" borderId="0" applyNumberFormat="0" applyBorder="0" applyAlignment="0" applyProtection="0"/>
    <xf numFmtId="170" fontId="1" fillId="13" borderId="0" applyNumberFormat="0" applyBorder="0" applyAlignment="0" applyProtection="0"/>
    <xf numFmtId="170" fontId="1" fillId="13" borderId="0" applyNumberFormat="0" applyBorder="0" applyAlignment="0" applyProtection="0"/>
    <xf numFmtId="170" fontId="1" fillId="13" borderId="0" applyNumberFormat="0" applyBorder="0" applyAlignment="0" applyProtection="0"/>
    <xf numFmtId="170" fontId="1" fillId="13" borderId="0" applyNumberFormat="0" applyBorder="0" applyAlignment="0" applyProtection="0"/>
    <xf numFmtId="170" fontId="1" fillId="13" borderId="0" applyNumberFormat="0" applyBorder="0" applyAlignment="0" applyProtection="0"/>
    <xf numFmtId="170" fontId="1" fillId="13" borderId="0" applyNumberFormat="0" applyBorder="0" applyAlignment="0" applyProtection="0"/>
    <xf numFmtId="170" fontId="1" fillId="13" borderId="0" applyNumberFormat="0" applyBorder="0" applyAlignment="0" applyProtection="0"/>
    <xf numFmtId="170" fontId="1" fillId="13" borderId="0" applyNumberFormat="0" applyBorder="0" applyAlignment="0" applyProtection="0"/>
    <xf numFmtId="170" fontId="1" fillId="13" borderId="0" applyNumberFormat="0" applyBorder="0" applyAlignment="0" applyProtection="0"/>
    <xf numFmtId="170" fontId="1" fillId="13" borderId="0" applyNumberFormat="0" applyBorder="0" applyAlignment="0" applyProtection="0"/>
    <xf numFmtId="170" fontId="1" fillId="13" borderId="0" applyNumberFormat="0" applyBorder="0" applyAlignment="0" applyProtection="0"/>
    <xf numFmtId="170" fontId="1" fillId="13" borderId="0" applyNumberFormat="0" applyBorder="0" applyAlignment="0" applyProtection="0"/>
    <xf numFmtId="170" fontId="1" fillId="13" borderId="0" applyNumberFormat="0" applyBorder="0" applyAlignment="0" applyProtection="0"/>
    <xf numFmtId="170" fontId="1" fillId="13" borderId="0" applyNumberFormat="0" applyBorder="0" applyAlignment="0" applyProtection="0"/>
    <xf numFmtId="170" fontId="1" fillId="13" borderId="0" applyNumberFormat="0" applyBorder="0" applyAlignment="0" applyProtection="0"/>
    <xf numFmtId="170" fontId="1" fillId="13" borderId="0" applyNumberFormat="0" applyBorder="0" applyAlignment="0" applyProtection="0"/>
    <xf numFmtId="170" fontId="1" fillId="13" borderId="0" applyNumberFormat="0" applyBorder="0" applyAlignment="0" applyProtection="0"/>
    <xf numFmtId="170" fontId="1" fillId="13" borderId="0" applyNumberFormat="0" applyBorder="0" applyAlignment="0" applyProtection="0"/>
    <xf numFmtId="170" fontId="1" fillId="13" borderId="0" applyNumberFormat="0" applyBorder="0" applyAlignment="0" applyProtection="0"/>
    <xf numFmtId="170" fontId="1" fillId="13" borderId="0" applyNumberFormat="0" applyBorder="0" applyAlignment="0" applyProtection="0"/>
    <xf numFmtId="170" fontId="1" fillId="13" borderId="0" applyNumberFormat="0" applyBorder="0" applyAlignment="0" applyProtection="0"/>
    <xf numFmtId="170" fontId="1" fillId="13" borderId="0" applyNumberFormat="0" applyBorder="0" applyAlignment="0" applyProtection="0"/>
    <xf numFmtId="170" fontId="1" fillId="13" borderId="0" applyNumberFormat="0" applyBorder="0" applyAlignment="0" applyProtection="0"/>
    <xf numFmtId="170" fontId="1" fillId="13" borderId="0" applyNumberFormat="0" applyBorder="0" applyAlignment="0" applyProtection="0"/>
    <xf numFmtId="170" fontId="1" fillId="13" borderId="0" applyNumberFormat="0" applyBorder="0" applyAlignment="0" applyProtection="0"/>
    <xf numFmtId="170" fontId="1" fillId="13" borderId="0" applyNumberFormat="0" applyBorder="0" applyAlignment="0" applyProtection="0"/>
    <xf numFmtId="170" fontId="1" fillId="13" borderId="0" applyNumberFormat="0" applyBorder="0" applyAlignment="0" applyProtection="0"/>
    <xf numFmtId="170" fontId="1" fillId="13" borderId="0" applyNumberFormat="0" applyBorder="0" applyAlignment="0" applyProtection="0"/>
    <xf numFmtId="170" fontId="1" fillId="13" borderId="0" applyNumberFormat="0" applyBorder="0" applyAlignment="0" applyProtection="0"/>
    <xf numFmtId="170" fontId="1" fillId="13" borderId="0" applyNumberFormat="0" applyBorder="0" applyAlignment="0" applyProtection="0"/>
    <xf numFmtId="170" fontId="1" fillId="13" borderId="0" applyNumberFormat="0" applyBorder="0" applyAlignment="0" applyProtection="0"/>
    <xf numFmtId="170" fontId="1" fillId="13" borderId="0" applyNumberFormat="0" applyBorder="0" applyAlignment="0" applyProtection="0"/>
    <xf numFmtId="170" fontId="1" fillId="13" borderId="0" applyNumberFormat="0" applyBorder="0" applyAlignment="0" applyProtection="0"/>
    <xf numFmtId="170" fontId="1" fillId="13" borderId="0" applyNumberFormat="0" applyBorder="0" applyAlignment="0" applyProtection="0"/>
    <xf numFmtId="170" fontId="1" fillId="13" borderId="0" applyNumberFormat="0" applyBorder="0" applyAlignment="0" applyProtection="0"/>
    <xf numFmtId="170" fontId="1" fillId="13" borderId="0" applyNumberFormat="0" applyBorder="0" applyAlignment="0" applyProtection="0"/>
    <xf numFmtId="170" fontId="1" fillId="13" borderId="0" applyNumberFormat="0" applyBorder="0" applyAlignment="0" applyProtection="0"/>
    <xf numFmtId="170" fontId="1" fillId="13" borderId="0" applyNumberFormat="0" applyBorder="0" applyAlignment="0" applyProtection="0"/>
    <xf numFmtId="170" fontId="1" fillId="13" borderId="0" applyNumberFormat="0" applyBorder="0" applyAlignment="0" applyProtection="0"/>
    <xf numFmtId="170" fontId="1" fillId="13" borderId="0" applyNumberFormat="0" applyBorder="0" applyAlignment="0" applyProtection="0"/>
    <xf numFmtId="170" fontId="1" fillId="13" borderId="0" applyNumberFormat="0" applyBorder="0" applyAlignment="0" applyProtection="0"/>
    <xf numFmtId="170" fontId="1" fillId="13" borderId="0" applyNumberFormat="0" applyBorder="0" applyAlignment="0" applyProtection="0"/>
    <xf numFmtId="170" fontId="1" fillId="13" borderId="0" applyNumberFormat="0" applyBorder="0" applyAlignment="0" applyProtection="0"/>
    <xf numFmtId="170" fontId="1" fillId="13" borderId="0" applyNumberFormat="0" applyBorder="0" applyAlignment="0" applyProtection="0"/>
    <xf numFmtId="170" fontId="1" fillId="13" borderId="0" applyNumberFormat="0" applyBorder="0" applyAlignment="0" applyProtection="0"/>
    <xf numFmtId="170" fontId="1" fillId="13" borderId="0" applyNumberFormat="0" applyBorder="0" applyAlignment="0" applyProtection="0"/>
    <xf numFmtId="170" fontId="1" fillId="13" borderId="0" applyNumberFormat="0" applyBorder="0" applyAlignment="0" applyProtection="0"/>
    <xf numFmtId="170" fontId="1" fillId="13" borderId="0" applyNumberFormat="0" applyBorder="0" applyAlignment="0" applyProtection="0"/>
    <xf numFmtId="170" fontId="1" fillId="13" borderId="0" applyNumberFormat="0" applyBorder="0" applyAlignment="0" applyProtection="0"/>
    <xf numFmtId="170" fontId="1" fillId="13" borderId="0" applyNumberFormat="0" applyBorder="0" applyAlignment="0" applyProtection="0"/>
    <xf numFmtId="170" fontId="1" fillId="13" borderId="0" applyNumberFormat="0" applyBorder="0" applyAlignment="0" applyProtection="0"/>
    <xf numFmtId="170" fontId="1" fillId="13" borderId="0" applyNumberFormat="0" applyBorder="0" applyAlignment="0" applyProtection="0"/>
    <xf numFmtId="170" fontId="1" fillId="13" borderId="0" applyNumberFormat="0" applyBorder="0" applyAlignment="0" applyProtection="0"/>
    <xf numFmtId="170" fontId="1" fillId="13" borderId="0" applyNumberFormat="0" applyBorder="0" applyAlignment="0" applyProtection="0"/>
    <xf numFmtId="170" fontId="1" fillId="13" borderId="0" applyNumberFormat="0" applyBorder="0" applyAlignment="0" applyProtection="0"/>
    <xf numFmtId="170" fontId="1" fillId="13" borderId="0" applyNumberFormat="0" applyBorder="0" applyAlignment="0" applyProtection="0"/>
    <xf numFmtId="170" fontId="1" fillId="13" borderId="0" applyNumberFormat="0" applyBorder="0" applyAlignment="0" applyProtection="0"/>
    <xf numFmtId="170" fontId="1" fillId="13" borderId="0" applyNumberFormat="0" applyBorder="0" applyAlignment="0" applyProtection="0"/>
    <xf numFmtId="170" fontId="1" fillId="13" borderId="0" applyNumberFormat="0" applyBorder="0" applyAlignment="0" applyProtection="0"/>
    <xf numFmtId="170" fontId="1" fillId="13" borderId="0" applyNumberFormat="0" applyBorder="0" applyAlignment="0" applyProtection="0"/>
    <xf numFmtId="170" fontId="1" fillId="13" borderId="0" applyNumberFormat="0" applyBorder="0" applyAlignment="0" applyProtection="0"/>
    <xf numFmtId="170" fontId="1" fillId="13" borderId="0" applyNumberFormat="0" applyBorder="0" applyAlignment="0" applyProtection="0"/>
    <xf numFmtId="170" fontId="1" fillId="13" borderId="0" applyNumberFormat="0" applyBorder="0" applyAlignment="0" applyProtection="0"/>
    <xf numFmtId="170" fontId="1" fillId="13" borderId="0" applyNumberFormat="0" applyBorder="0" applyAlignment="0" applyProtection="0"/>
    <xf numFmtId="170" fontId="1" fillId="13" borderId="0" applyNumberFormat="0" applyBorder="0" applyAlignment="0" applyProtection="0"/>
    <xf numFmtId="170" fontId="1" fillId="13" borderId="0" applyNumberFormat="0" applyBorder="0" applyAlignment="0" applyProtection="0"/>
    <xf numFmtId="170" fontId="1" fillId="13" borderId="0" applyNumberFormat="0" applyBorder="0" applyAlignment="0" applyProtection="0"/>
    <xf numFmtId="170" fontId="1" fillId="13" borderId="0" applyNumberFormat="0" applyBorder="0" applyAlignment="0" applyProtection="0"/>
    <xf numFmtId="170" fontId="1" fillId="13" borderId="0" applyNumberFormat="0" applyBorder="0" applyAlignment="0" applyProtection="0"/>
    <xf numFmtId="170" fontId="1" fillId="13" borderId="0" applyNumberFormat="0" applyBorder="0" applyAlignment="0" applyProtection="0"/>
    <xf numFmtId="170" fontId="1" fillId="13" borderId="0" applyNumberFormat="0" applyBorder="0" applyAlignment="0" applyProtection="0"/>
    <xf numFmtId="170" fontId="1" fillId="13" borderId="0" applyNumberFormat="0" applyBorder="0" applyAlignment="0" applyProtection="0"/>
    <xf numFmtId="170" fontId="1" fillId="13" borderId="0" applyNumberFormat="0" applyBorder="0" applyAlignment="0" applyProtection="0"/>
    <xf numFmtId="170" fontId="1" fillId="13" borderId="0" applyNumberFormat="0" applyBorder="0" applyAlignment="0" applyProtection="0"/>
    <xf numFmtId="170" fontId="1" fillId="13" borderId="0" applyNumberFormat="0" applyBorder="0" applyAlignment="0" applyProtection="0"/>
    <xf numFmtId="170" fontId="1" fillId="13" borderId="0" applyNumberFormat="0" applyBorder="0" applyAlignment="0" applyProtection="0"/>
    <xf numFmtId="170" fontId="1" fillId="13" borderId="0" applyNumberFormat="0" applyBorder="0" applyAlignment="0" applyProtection="0"/>
    <xf numFmtId="170" fontId="1" fillId="13" borderId="0" applyNumberFormat="0" applyBorder="0" applyAlignment="0" applyProtection="0"/>
    <xf numFmtId="170" fontId="1" fillId="13" borderId="0" applyNumberFormat="0" applyBorder="0" applyAlignment="0" applyProtection="0"/>
    <xf numFmtId="170" fontId="1" fillId="13" borderId="0" applyNumberFormat="0" applyBorder="0" applyAlignment="0" applyProtection="0"/>
    <xf numFmtId="170" fontId="1" fillId="13" borderId="0" applyNumberFormat="0" applyBorder="0" applyAlignment="0" applyProtection="0"/>
    <xf numFmtId="170" fontId="1" fillId="13" borderId="0" applyNumberFormat="0" applyBorder="0" applyAlignment="0" applyProtection="0"/>
    <xf numFmtId="170" fontId="1" fillId="13" borderId="0" applyNumberFormat="0" applyBorder="0" applyAlignment="0" applyProtection="0"/>
    <xf numFmtId="170" fontId="1" fillId="13" borderId="0" applyNumberFormat="0" applyBorder="0" applyAlignment="0" applyProtection="0"/>
    <xf numFmtId="170" fontId="1" fillId="13" borderId="0" applyNumberFormat="0" applyBorder="0" applyAlignment="0" applyProtection="0"/>
    <xf numFmtId="170" fontId="1" fillId="13" borderId="0" applyNumberFormat="0" applyBorder="0" applyAlignment="0" applyProtection="0"/>
    <xf numFmtId="170" fontId="1" fillId="13" borderId="0" applyNumberFormat="0" applyBorder="0" applyAlignment="0" applyProtection="0"/>
    <xf numFmtId="170" fontId="1" fillId="13" borderId="0" applyNumberFormat="0" applyBorder="0" applyAlignment="0" applyProtection="0"/>
    <xf numFmtId="170" fontId="13" fillId="42" borderId="0" applyNumberFormat="0" applyBorder="0" applyAlignment="0" applyProtection="0"/>
    <xf numFmtId="170" fontId="1" fillId="13" borderId="0" applyNumberFormat="0" applyBorder="0" applyAlignment="0" applyProtection="0"/>
    <xf numFmtId="170" fontId="1" fillId="13" borderId="0" applyNumberFormat="0" applyBorder="0" applyAlignment="0" applyProtection="0"/>
    <xf numFmtId="170" fontId="1" fillId="13" borderId="0" applyNumberFormat="0" applyBorder="0" applyAlignment="0" applyProtection="0"/>
    <xf numFmtId="170" fontId="1" fillId="13" borderId="0" applyNumberFormat="0" applyBorder="0" applyAlignment="0" applyProtection="0"/>
    <xf numFmtId="170" fontId="1" fillId="13" borderId="0" applyNumberFormat="0" applyBorder="0" applyAlignment="0" applyProtection="0"/>
    <xf numFmtId="170" fontId="1" fillId="13" borderId="0" applyNumberFormat="0" applyBorder="0" applyAlignment="0" applyProtection="0"/>
    <xf numFmtId="170" fontId="1" fillId="13" borderId="0" applyNumberFormat="0" applyBorder="0" applyAlignment="0" applyProtection="0"/>
    <xf numFmtId="170" fontId="1" fillId="13" borderId="0" applyNumberFormat="0" applyBorder="0" applyAlignment="0" applyProtection="0"/>
    <xf numFmtId="170" fontId="1" fillId="13" borderId="0" applyNumberFormat="0" applyBorder="0" applyAlignment="0" applyProtection="0"/>
    <xf numFmtId="170" fontId="1" fillId="13" borderId="0" applyNumberFormat="0" applyBorder="0" applyAlignment="0" applyProtection="0"/>
    <xf numFmtId="170" fontId="1" fillId="13" borderId="0" applyNumberFormat="0" applyBorder="0" applyAlignment="0" applyProtection="0"/>
    <xf numFmtId="170" fontId="1" fillId="13" borderId="0" applyNumberFormat="0" applyBorder="0" applyAlignment="0" applyProtection="0"/>
    <xf numFmtId="170" fontId="1" fillId="13" borderId="0" applyNumberFormat="0" applyBorder="0" applyAlignment="0" applyProtection="0"/>
    <xf numFmtId="170" fontId="1" fillId="13" borderId="0" applyNumberFormat="0" applyBorder="0" applyAlignment="0" applyProtection="0"/>
    <xf numFmtId="170" fontId="1" fillId="13" borderId="0" applyNumberFormat="0" applyBorder="0" applyAlignment="0" applyProtection="0"/>
    <xf numFmtId="170" fontId="1" fillId="13" borderId="0" applyNumberFormat="0" applyBorder="0" applyAlignment="0" applyProtection="0"/>
    <xf numFmtId="170" fontId="1" fillId="13" borderId="0" applyNumberFormat="0" applyBorder="0" applyAlignment="0" applyProtection="0"/>
    <xf numFmtId="170" fontId="1" fillId="13" borderId="0" applyNumberFormat="0" applyBorder="0" applyAlignment="0" applyProtection="0"/>
    <xf numFmtId="170" fontId="1" fillId="13" borderId="0" applyNumberFormat="0" applyBorder="0" applyAlignment="0" applyProtection="0"/>
    <xf numFmtId="170" fontId="1" fillId="13" borderId="0" applyNumberFormat="0" applyBorder="0" applyAlignment="0" applyProtection="0"/>
    <xf numFmtId="170" fontId="1" fillId="13" borderId="0" applyNumberFormat="0" applyBorder="0" applyAlignment="0" applyProtection="0"/>
    <xf numFmtId="170" fontId="1" fillId="13" borderId="0" applyNumberFormat="0" applyBorder="0" applyAlignment="0" applyProtection="0"/>
    <xf numFmtId="170" fontId="1" fillId="13" borderId="0" applyNumberFormat="0" applyBorder="0" applyAlignment="0" applyProtection="0"/>
    <xf numFmtId="170" fontId="1" fillId="13" borderId="0" applyNumberFormat="0" applyBorder="0" applyAlignment="0" applyProtection="0"/>
    <xf numFmtId="170" fontId="1" fillId="13" borderId="0" applyNumberFormat="0" applyBorder="0" applyAlignment="0" applyProtection="0"/>
    <xf numFmtId="170" fontId="1" fillId="13" borderId="0" applyNumberFormat="0" applyBorder="0" applyAlignment="0" applyProtection="0"/>
    <xf numFmtId="170" fontId="1" fillId="13" borderId="0" applyNumberFormat="0" applyBorder="0" applyAlignment="0" applyProtection="0"/>
    <xf numFmtId="170" fontId="1" fillId="13" borderId="0" applyNumberFormat="0" applyBorder="0" applyAlignment="0" applyProtection="0"/>
    <xf numFmtId="170" fontId="1" fillId="13" borderId="0" applyNumberFormat="0" applyBorder="0" applyAlignment="0" applyProtection="0"/>
    <xf numFmtId="170" fontId="1" fillId="13" borderId="0" applyNumberFormat="0" applyBorder="0" applyAlignment="0" applyProtection="0"/>
    <xf numFmtId="170" fontId="1" fillId="13" borderId="0" applyNumberFormat="0" applyBorder="0" applyAlignment="0" applyProtection="0"/>
    <xf numFmtId="170" fontId="1" fillId="13" borderId="0" applyNumberFormat="0" applyBorder="0" applyAlignment="0" applyProtection="0"/>
    <xf numFmtId="170" fontId="1" fillId="13" borderId="0" applyNumberFormat="0" applyBorder="0" applyAlignment="0" applyProtection="0"/>
    <xf numFmtId="170" fontId="1" fillId="13" borderId="0" applyNumberFormat="0" applyBorder="0" applyAlignment="0" applyProtection="0"/>
    <xf numFmtId="170" fontId="1" fillId="13" borderId="0" applyNumberFormat="0" applyBorder="0" applyAlignment="0" applyProtection="0"/>
    <xf numFmtId="170" fontId="1" fillId="13" borderId="0" applyNumberFormat="0" applyBorder="0" applyAlignment="0" applyProtection="0"/>
    <xf numFmtId="170" fontId="1" fillId="13" borderId="0" applyNumberFormat="0" applyBorder="0" applyAlignment="0" applyProtection="0"/>
    <xf numFmtId="170" fontId="1" fillId="13" borderId="0" applyNumberFormat="0" applyBorder="0" applyAlignment="0" applyProtection="0"/>
    <xf numFmtId="170" fontId="1" fillId="13" borderId="0" applyNumberFormat="0" applyBorder="0" applyAlignment="0" applyProtection="0"/>
    <xf numFmtId="170" fontId="1" fillId="13" borderId="0" applyNumberFormat="0" applyBorder="0" applyAlignment="0" applyProtection="0"/>
    <xf numFmtId="170" fontId="1" fillId="13" borderId="0" applyNumberFormat="0" applyBorder="0" applyAlignment="0" applyProtection="0"/>
    <xf numFmtId="170" fontId="1" fillId="13" borderId="0" applyNumberFormat="0" applyBorder="0" applyAlignment="0" applyProtection="0"/>
    <xf numFmtId="170" fontId="1" fillId="13" borderId="0" applyNumberFormat="0" applyBorder="0" applyAlignment="0" applyProtection="0"/>
    <xf numFmtId="170" fontId="1" fillId="13" borderId="0" applyNumberFormat="0" applyBorder="0" applyAlignment="0" applyProtection="0"/>
    <xf numFmtId="170" fontId="1" fillId="13" borderId="0" applyNumberFormat="0" applyBorder="0" applyAlignment="0" applyProtection="0"/>
    <xf numFmtId="170" fontId="1" fillId="13" borderId="0" applyNumberFormat="0" applyBorder="0" applyAlignment="0" applyProtection="0"/>
    <xf numFmtId="170" fontId="1" fillId="13" borderId="0" applyNumberFormat="0" applyBorder="0" applyAlignment="0" applyProtection="0"/>
    <xf numFmtId="170" fontId="1" fillId="13" borderId="0" applyNumberFormat="0" applyBorder="0" applyAlignment="0" applyProtection="0"/>
    <xf numFmtId="170" fontId="1" fillId="13" borderId="0" applyNumberFormat="0" applyBorder="0" applyAlignment="0" applyProtection="0"/>
    <xf numFmtId="170" fontId="13" fillId="42" borderId="0" applyNumberFormat="0" applyBorder="0" applyAlignment="0" applyProtection="0"/>
    <xf numFmtId="170" fontId="13" fillId="42" borderId="0" applyNumberFormat="0" applyBorder="0" applyAlignment="0" applyProtection="0"/>
    <xf numFmtId="170" fontId="13" fillId="42" borderId="0" applyNumberFormat="0" applyBorder="0" applyAlignment="0" applyProtection="0"/>
    <xf numFmtId="170" fontId="13" fillId="42" borderId="0" applyNumberFormat="0" applyBorder="0" applyAlignment="0" applyProtection="0"/>
    <xf numFmtId="170" fontId="13" fillId="42" borderId="0" applyNumberFormat="0" applyBorder="0" applyAlignment="0" applyProtection="0"/>
    <xf numFmtId="170" fontId="1" fillId="13" borderId="0" applyNumberFormat="0" applyBorder="0" applyAlignment="0" applyProtection="0"/>
    <xf numFmtId="170" fontId="1" fillId="13" borderId="0" applyNumberFormat="0" applyBorder="0" applyAlignment="0" applyProtection="0"/>
    <xf numFmtId="170" fontId="1" fillId="13" borderId="0" applyNumberFormat="0" applyBorder="0" applyAlignment="0" applyProtection="0"/>
    <xf numFmtId="170" fontId="1" fillId="13" borderId="0" applyNumberFormat="0" applyBorder="0" applyAlignment="0" applyProtection="0"/>
    <xf numFmtId="170" fontId="1" fillId="13" borderId="0" applyNumberFormat="0" applyBorder="0" applyAlignment="0" applyProtection="0"/>
    <xf numFmtId="170" fontId="1" fillId="13" borderId="0" applyNumberFormat="0" applyBorder="0" applyAlignment="0" applyProtection="0"/>
    <xf numFmtId="170" fontId="1" fillId="13" borderId="0" applyNumberFormat="0" applyBorder="0" applyAlignment="0" applyProtection="0"/>
    <xf numFmtId="170" fontId="1" fillId="13" borderId="0" applyNumberFormat="0" applyBorder="0" applyAlignment="0" applyProtection="0"/>
    <xf numFmtId="170" fontId="1" fillId="13" borderId="0" applyNumberFormat="0" applyBorder="0" applyAlignment="0" applyProtection="0"/>
    <xf numFmtId="170" fontId="1" fillId="13" borderId="0" applyNumberFormat="0" applyBorder="0" applyAlignment="0" applyProtection="0"/>
    <xf numFmtId="170" fontId="1" fillId="13" borderId="0" applyNumberFormat="0" applyBorder="0" applyAlignment="0" applyProtection="0"/>
    <xf numFmtId="170" fontId="1" fillId="13" borderId="0" applyNumberFormat="0" applyBorder="0" applyAlignment="0" applyProtection="0"/>
    <xf numFmtId="170" fontId="1" fillId="17" borderId="0" applyNumberFormat="0" applyBorder="0" applyAlignment="0" applyProtection="0"/>
    <xf numFmtId="170" fontId="1" fillId="17" borderId="0" applyNumberFormat="0" applyBorder="0" applyAlignment="0" applyProtection="0"/>
    <xf numFmtId="170" fontId="1" fillId="17" borderId="0" applyNumberFormat="0" applyBorder="0" applyAlignment="0" applyProtection="0"/>
    <xf numFmtId="170" fontId="1" fillId="17" borderId="0" applyNumberFormat="0" applyBorder="0" applyAlignment="0" applyProtection="0"/>
    <xf numFmtId="170" fontId="1" fillId="17" borderId="0" applyNumberFormat="0" applyBorder="0" applyAlignment="0" applyProtection="0"/>
    <xf numFmtId="170" fontId="1" fillId="17" borderId="0" applyNumberFormat="0" applyBorder="0" applyAlignment="0" applyProtection="0"/>
    <xf numFmtId="170" fontId="1" fillId="17" borderId="0" applyNumberFormat="0" applyBorder="0" applyAlignment="0" applyProtection="0"/>
    <xf numFmtId="170" fontId="1" fillId="17" borderId="0" applyNumberFormat="0" applyBorder="0" applyAlignment="0" applyProtection="0"/>
    <xf numFmtId="170" fontId="1" fillId="17" borderId="0" applyNumberFormat="0" applyBorder="0" applyAlignment="0" applyProtection="0"/>
    <xf numFmtId="170" fontId="1" fillId="17" borderId="0" applyNumberFormat="0" applyBorder="0" applyAlignment="0" applyProtection="0"/>
    <xf numFmtId="170" fontId="1" fillId="17" borderId="0" applyNumberFormat="0" applyBorder="0" applyAlignment="0" applyProtection="0"/>
    <xf numFmtId="170" fontId="1" fillId="17" borderId="0" applyNumberFormat="0" applyBorder="0" applyAlignment="0" applyProtection="0"/>
    <xf numFmtId="170" fontId="1" fillId="17" borderId="0" applyNumberFormat="0" applyBorder="0" applyAlignment="0" applyProtection="0"/>
    <xf numFmtId="170" fontId="1" fillId="17" borderId="0" applyNumberFormat="0" applyBorder="0" applyAlignment="0" applyProtection="0"/>
    <xf numFmtId="170" fontId="1" fillId="17" borderId="0" applyNumberFormat="0" applyBorder="0" applyAlignment="0" applyProtection="0"/>
    <xf numFmtId="170" fontId="1" fillId="17" borderId="0" applyNumberFormat="0" applyBorder="0" applyAlignment="0" applyProtection="0"/>
    <xf numFmtId="170" fontId="1" fillId="17" borderId="0" applyNumberFormat="0" applyBorder="0" applyAlignment="0" applyProtection="0"/>
    <xf numFmtId="170" fontId="1" fillId="17" borderId="0" applyNumberFormat="0" applyBorder="0" applyAlignment="0" applyProtection="0"/>
    <xf numFmtId="170" fontId="1" fillId="17" borderId="0" applyNumberFormat="0" applyBorder="0" applyAlignment="0" applyProtection="0"/>
    <xf numFmtId="170" fontId="1" fillId="17" borderId="0" applyNumberFormat="0" applyBorder="0" applyAlignment="0" applyProtection="0"/>
    <xf numFmtId="170" fontId="1" fillId="17" borderId="0" applyNumberFormat="0" applyBorder="0" applyAlignment="0" applyProtection="0"/>
    <xf numFmtId="170" fontId="1" fillId="17" borderId="0" applyNumberFormat="0" applyBorder="0" applyAlignment="0" applyProtection="0"/>
    <xf numFmtId="170" fontId="1" fillId="17" borderId="0" applyNumberFormat="0" applyBorder="0" applyAlignment="0" applyProtection="0"/>
    <xf numFmtId="170" fontId="1" fillId="17" borderId="0" applyNumberFormat="0" applyBorder="0" applyAlignment="0" applyProtection="0"/>
    <xf numFmtId="170" fontId="1" fillId="17" borderId="0" applyNumberFormat="0" applyBorder="0" applyAlignment="0" applyProtection="0"/>
    <xf numFmtId="170" fontId="1" fillId="17" borderId="0" applyNumberFormat="0" applyBorder="0" applyAlignment="0" applyProtection="0"/>
    <xf numFmtId="170" fontId="1" fillId="17" borderId="0" applyNumberFormat="0" applyBorder="0" applyAlignment="0" applyProtection="0"/>
    <xf numFmtId="170" fontId="1" fillId="17" borderId="0" applyNumberFormat="0" applyBorder="0" applyAlignment="0" applyProtection="0"/>
    <xf numFmtId="170" fontId="1" fillId="17" borderId="0" applyNumberFormat="0" applyBorder="0" applyAlignment="0" applyProtection="0"/>
    <xf numFmtId="170" fontId="1" fillId="17" borderId="0" applyNumberFormat="0" applyBorder="0" applyAlignment="0" applyProtection="0"/>
    <xf numFmtId="170" fontId="1" fillId="17" borderId="0" applyNumberFormat="0" applyBorder="0" applyAlignment="0" applyProtection="0"/>
    <xf numFmtId="170" fontId="1" fillId="17" borderId="0" applyNumberFormat="0" applyBorder="0" applyAlignment="0" applyProtection="0"/>
    <xf numFmtId="170" fontId="1" fillId="17" borderId="0" applyNumberFormat="0" applyBorder="0" applyAlignment="0" applyProtection="0"/>
    <xf numFmtId="170" fontId="1" fillId="17" borderId="0" applyNumberFormat="0" applyBorder="0" applyAlignment="0" applyProtection="0"/>
    <xf numFmtId="170" fontId="1" fillId="17" borderId="0" applyNumberFormat="0" applyBorder="0" applyAlignment="0" applyProtection="0"/>
    <xf numFmtId="170" fontId="1" fillId="17" borderId="0" applyNumberFormat="0" applyBorder="0" applyAlignment="0" applyProtection="0"/>
    <xf numFmtId="170" fontId="1" fillId="17" borderId="0" applyNumberFormat="0" applyBorder="0" applyAlignment="0" applyProtection="0"/>
    <xf numFmtId="170" fontId="1" fillId="17" borderId="0" applyNumberFormat="0" applyBorder="0" applyAlignment="0" applyProtection="0"/>
    <xf numFmtId="170" fontId="1" fillId="17" borderId="0" applyNumberFormat="0" applyBorder="0" applyAlignment="0" applyProtection="0"/>
    <xf numFmtId="170" fontId="1" fillId="17" borderId="0" applyNumberFormat="0" applyBorder="0" applyAlignment="0" applyProtection="0"/>
    <xf numFmtId="170" fontId="1" fillId="17" borderId="0" applyNumberFormat="0" applyBorder="0" applyAlignment="0" applyProtection="0"/>
    <xf numFmtId="170" fontId="1" fillId="17" borderId="0" applyNumberFormat="0" applyBorder="0" applyAlignment="0" applyProtection="0"/>
    <xf numFmtId="170" fontId="1" fillId="17" borderId="0" applyNumberFormat="0" applyBorder="0" applyAlignment="0" applyProtection="0"/>
    <xf numFmtId="170" fontId="1" fillId="17" borderId="0" applyNumberFormat="0" applyBorder="0" applyAlignment="0" applyProtection="0"/>
    <xf numFmtId="170" fontId="1" fillId="17" borderId="0" applyNumberFormat="0" applyBorder="0" applyAlignment="0" applyProtection="0"/>
    <xf numFmtId="170" fontId="1" fillId="17" borderId="0" applyNumberFormat="0" applyBorder="0" applyAlignment="0" applyProtection="0"/>
    <xf numFmtId="170" fontId="1" fillId="17" borderId="0" applyNumberFormat="0" applyBorder="0" applyAlignment="0" applyProtection="0"/>
    <xf numFmtId="170" fontId="1" fillId="17" borderId="0" applyNumberFormat="0" applyBorder="0" applyAlignment="0" applyProtection="0"/>
    <xf numFmtId="170" fontId="1" fillId="17" borderId="0" applyNumberFormat="0" applyBorder="0" applyAlignment="0" applyProtection="0"/>
    <xf numFmtId="170" fontId="1" fillId="17" borderId="0" applyNumberFormat="0" applyBorder="0" applyAlignment="0" applyProtection="0"/>
    <xf numFmtId="170" fontId="1" fillId="17" borderId="0" applyNumberFormat="0" applyBorder="0" applyAlignment="0" applyProtection="0"/>
    <xf numFmtId="170" fontId="1" fillId="17" borderId="0" applyNumberFormat="0" applyBorder="0" applyAlignment="0" applyProtection="0"/>
    <xf numFmtId="170" fontId="1" fillId="17" borderId="0" applyNumberFormat="0" applyBorder="0" applyAlignment="0" applyProtection="0"/>
    <xf numFmtId="170" fontId="1" fillId="17" borderId="0" applyNumberFormat="0" applyBorder="0" applyAlignment="0" applyProtection="0"/>
    <xf numFmtId="170" fontId="1" fillId="17" borderId="0" applyNumberFormat="0" applyBorder="0" applyAlignment="0" applyProtection="0"/>
    <xf numFmtId="170" fontId="1" fillId="17" borderId="0" applyNumberFormat="0" applyBorder="0" applyAlignment="0" applyProtection="0"/>
    <xf numFmtId="170" fontId="1" fillId="17" borderId="0" applyNumberFormat="0" applyBorder="0" applyAlignment="0" applyProtection="0"/>
    <xf numFmtId="170" fontId="1" fillId="17" borderId="0" applyNumberFormat="0" applyBorder="0" applyAlignment="0" applyProtection="0"/>
    <xf numFmtId="170" fontId="1" fillId="17" borderId="0" applyNumberFormat="0" applyBorder="0" applyAlignment="0" applyProtection="0"/>
    <xf numFmtId="170" fontId="1" fillId="17" borderId="0" applyNumberFormat="0" applyBorder="0" applyAlignment="0" applyProtection="0"/>
    <xf numFmtId="170" fontId="1" fillId="17" borderId="0" applyNumberFormat="0" applyBorder="0" applyAlignment="0" applyProtection="0"/>
    <xf numFmtId="170" fontId="1" fillId="17" borderId="0" applyNumberFormat="0" applyBorder="0" applyAlignment="0" applyProtection="0"/>
    <xf numFmtId="170" fontId="1" fillId="17" borderId="0" applyNumberFormat="0" applyBorder="0" applyAlignment="0" applyProtection="0"/>
    <xf numFmtId="170" fontId="1" fillId="17" borderId="0" applyNumberFormat="0" applyBorder="0" applyAlignment="0" applyProtection="0"/>
    <xf numFmtId="170" fontId="1" fillId="17" borderId="0" applyNumberFormat="0" applyBorder="0" applyAlignment="0" applyProtection="0"/>
    <xf numFmtId="170" fontId="1" fillId="17" borderId="0" applyNumberFormat="0" applyBorder="0" applyAlignment="0" applyProtection="0"/>
    <xf numFmtId="170" fontId="1" fillId="17" borderId="0" applyNumberFormat="0" applyBorder="0" applyAlignment="0" applyProtection="0"/>
    <xf numFmtId="170" fontId="1" fillId="17" borderId="0" applyNumberFormat="0" applyBorder="0" applyAlignment="0" applyProtection="0"/>
    <xf numFmtId="170" fontId="1" fillId="17" borderId="0" applyNumberFormat="0" applyBorder="0" applyAlignment="0" applyProtection="0"/>
    <xf numFmtId="170" fontId="1" fillId="17" borderId="0" applyNumberFormat="0" applyBorder="0" applyAlignment="0" applyProtection="0"/>
    <xf numFmtId="170" fontId="1" fillId="17" borderId="0" applyNumberFormat="0" applyBorder="0" applyAlignment="0" applyProtection="0"/>
    <xf numFmtId="170" fontId="1" fillId="17" borderId="0" applyNumberFormat="0" applyBorder="0" applyAlignment="0" applyProtection="0"/>
    <xf numFmtId="170" fontId="1" fillId="17" borderId="0" applyNumberFormat="0" applyBorder="0" applyAlignment="0" applyProtection="0"/>
    <xf numFmtId="170" fontId="1" fillId="17" borderId="0" applyNumberFormat="0" applyBorder="0" applyAlignment="0" applyProtection="0"/>
    <xf numFmtId="170" fontId="1" fillId="17" borderId="0" applyNumberFormat="0" applyBorder="0" applyAlignment="0" applyProtection="0"/>
    <xf numFmtId="170" fontId="13" fillId="43" borderId="0" applyNumberFormat="0" applyBorder="0" applyAlignment="0" applyProtection="0"/>
    <xf numFmtId="170" fontId="1" fillId="17" borderId="0" applyNumberFormat="0" applyBorder="0" applyAlignment="0" applyProtection="0"/>
    <xf numFmtId="170" fontId="1" fillId="17" borderId="0" applyNumberFormat="0" applyBorder="0" applyAlignment="0" applyProtection="0"/>
    <xf numFmtId="170" fontId="1" fillId="17" borderId="0" applyNumberFormat="0" applyBorder="0" applyAlignment="0" applyProtection="0"/>
    <xf numFmtId="170" fontId="1" fillId="17" borderId="0" applyNumberFormat="0" applyBorder="0" applyAlignment="0" applyProtection="0"/>
    <xf numFmtId="170" fontId="1" fillId="17" borderId="0" applyNumberFormat="0" applyBorder="0" applyAlignment="0" applyProtection="0"/>
    <xf numFmtId="170" fontId="1" fillId="17" borderId="0" applyNumberFormat="0" applyBorder="0" applyAlignment="0" applyProtection="0"/>
    <xf numFmtId="170" fontId="1" fillId="17" borderId="0" applyNumberFormat="0" applyBorder="0" applyAlignment="0" applyProtection="0"/>
    <xf numFmtId="170" fontId="1" fillId="17" borderId="0" applyNumberFormat="0" applyBorder="0" applyAlignment="0" applyProtection="0"/>
    <xf numFmtId="170" fontId="1" fillId="17" borderId="0" applyNumberFormat="0" applyBorder="0" applyAlignment="0" applyProtection="0"/>
    <xf numFmtId="170" fontId="1" fillId="17" borderId="0" applyNumberFormat="0" applyBorder="0" applyAlignment="0" applyProtection="0"/>
    <xf numFmtId="170" fontId="1" fillId="17" borderId="0" applyNumberFormat="0" applyBorder="0" applyAlignment="0" applyProtection="0"/>
    <xf numFmtId="170" fontId="1" fillId="17" borderId="0" applyNumberFormat="0" applyBorder="0" applyAlignment="0" applyProtection="0"/>
    <xf numFmtId="170" fontId="1" fillId="17" borderId="0" applyNumberFormat="0" applyBorder="0" applyAlignment="0" applyProtection="0"/>
    <xf numFmtId="170" fontId="1" fillId="17" borderId="0" applyNumberFormat="0" applyBorder="0" applyAlignment="0" applyProtection="0"/>
    <xf numFmtId="170" fontId="1" fillId="17" borderId="0" applyNumberFormat="0" applyBorder="0" applyAlignment="0" applyProtection="0"/>
    <xf numFmtId="170" fontId="1" fillId="17" borderId="0" applyNumberFormat="0" applyBorder="0" applyAlignment="0" applyProtection="0"/>
    <xf numFmtId="170" fontId="1" fillId="17" borderId="0" applyNumberFormat="0" applyBorder="0" applyAlignment="0" applyProtection="0"/>
    <xf numFmtId="170" fontId="1" fillId="17" borderId="0" applyNumberFormat="0" applyBorder="0" applyAlignment="0" applyProtection="0"/>
    <xf numFmtId="170" fontId="1" fillId="17" borderId="0" applyNumberFormat="0" applyBorder="0" applyAlignment="0" applyProtection="0"/>
    <xf numFmtId="170" fontId="1" fillId="17" borderId="0" applyNumberFormat="0" applyBorder="0" applyAlignment="0" applyProtection="0"/>
    <xf numFmtId="170" fontId="1" fillId="17" borderId="0" applyNumberFormat="0" applyBorder="0" applyAlignment="0" applyProtection="0"/>
    <xf numFmtId="170" fontId="1" fillId="17" borderId="0" applyNumberFormat="0" applyBorder="0" applyAlignment="0" applyProtection="0"/>
    <xf numFmtId="170" fontId="1" fillId="17" borderId="0" applyNumberFormat="0" applyBorder="0" applyAlignment="0" applyProtection="0"/>
    <xf numFmtId="170" fontId="1" fillId="17" borderId="0" applyNumberFormat="0" applyBorder="0" applyAlignment="0" applyProtection="0"/>
    <xf numFmtId="170" fontId="1" fillId="17" borderId="0" applyNumberFormat="0" applyBorder="0" applyAlignment="0" applyProtection="0"/>
    <xf numFmtId="170" fontId="1" fillId="17" borderId="0" applyNumberFormat="0" applyBorder="0" applyAlignment="0" applyProtection="0"/>
    <xf numFmtId="170" fontId="1" fillId="17" borderId="0" applyNumberFormat="0" applyBorder="0" applyAlignment="0" applyProtection="0"/>
    <xf numFmtId="170" fontId="1" fillId="17" borderId="0" applyNumberFormat="0" applyBorder="0" applyAlignment="0" applyProtection="0"/>
    <xf numFmtId="170" fontId="1" fillId="17" borderId="0" applyNumberFormat="0" applyBorder="0" applyAlignment="0" applyProtection="0"/>
    <xf numFmtId="170" fontId="1" fillId="17" borderId="0" applyNumberFormat="0" applyBorder="0" applyAlignment="0" applyProtection="0"/>
    <xf numFmtId="170" fontId="1" fillId="17" borderId="0" applyNumberFormat="0" applyBorder="0" applyAlignment="0" applyProtection="0"/>
    <xf numFmtId="170" fontId="1" fillId="17" borderId="0" applyNumberFormat="0" applyBorder="0" applyAlignment="0" applyProtection="0"/>
    <xf numFmtId="170" fontId="1" fillId="17" borderId="0" applyNumberFormat="0" applyBorder="0" applyAlignment="0" applyProtection="0"/>
    <xf numFmtId="170" fontId="1" fillId="17" borderId="0" applyNumberFormat="0" applyBorder="0" applyAlignment="0" applyProtection="0"/>
    <xf numFmtId="170" fontId="1" fillId="17" borderId="0" applyNumberFormat="0" applyBorder="0" applyAlignment="0" applyProtection="0"/>
    <xf numFmtId="170" fontId="1" fillId="17" borderId="0" applyNumberFormat="0" applyBorder="0" applyAlignment="0" applyProtection="0"/>
    <xf numFmtId="170" fontId="1" fillId="17" borderId="0" applyNumberFormat="0" applyBorder="0" applyAlignment="0" applyProtection="0"/>
    <xf numFmtId="170" fontId="1" fillId="17" borderId="0" applyNumberFormat="0" applyBorder="0" applyAlignment="0" applyProtection="0"/>
    <xf numFmtId="170" fontId="1" fillId="17" borderId="0" applyNumberFormat="0" applyBorder="0" applyAlignment="0" applyProtection="0"/>
    <xf numFmtId="170" fontId="1" fillId="17" borderId="0" applyNumberFormat="0" applyBorder="0" applyAlignment="0" applyProtection="0"/>
    <xf numFmtId="170" fontId="1" fillId="17" borderId="0" applyNumberFormat="0" applyBorder="0" applyAlignment="0" applyProtection="0"/>
    <xf numFmtId="170" fontId="1" fillId="17" borderId="0" applyNumberFormat="0" applyBorder="0" applyAlignment="0" applyProtection="0"/>
    <xf numFmtId="170" fontId="1" fillId="17" borderId="0" applyNumberFormat="0" applyBorder="0" applyAlignment="0" applyProtection="0"/>
    <xf numFmtId="170" fontId="1" fillId="17" borderId="0" applyNumberFormat="0" applyBorder="0" applyAlignment="0" applyProtection="0"/>
    <xf numFmtId="170" fontId="1" fillId="17" borderId="0" applyNumberFormat="0" applyBorder="0" applyAlignment="0" applyProtection="0"/>
    <xf numFmtId="170" fontId="1" fillId="17" borderId="0" applyNumberFormat="0" applyBorder="0" applyAlignment="0" applyProtection="0"/>
    <xf numFmtId="170" fontId="1" fillId="17" borderId="0" applyNumberFormat="0" applyBorder="0" applyAlignment="0" applyProtection="0"/>
    <xf numFmtId="170" fontId="1" fillId="17" borderId="0" applyNumberFormat="0" applyBorder="0" applyAlignment="0" applyProtection="0"/>
    <xf numFmtId="170" fontId="1" fillId="17" borderId="0" applyNumberFormat="0" applyBorder="0" applyAlignment="0" applyProtection="0"/>
    <xf numFmtId="170" fontId="1" fillId="17" borderId="0" applyNumberFormat="0" applyBorder="0" applyAlignment="0" applyProtection="0"/>
    <xf numFmtId="170" fontId="1" fillId="17" borderId="0" applyNumberFormat="0" applyBorder="0" applyAlignment="0" applyProtection="0"/>
    <xf numFmtId="170" fontId="1" fillId="17" borderId="0" applyNumberFormat="0" applyBorder="0" applyAlignment="0" applyProtection="0"/>
    <xf numFmtId="170" fontId="1" fillId="17" borderId="0" applyNumberFormat="0" applyBorder="0" applyAlignment="0" applyProtection="0"/>
    <xf numFmtId="170" fontId="1" fillId="17" borderId="0" applyNumberFormat="0" applyBorder="0" applyAlignment="0" applyProtection="0"/>
    <xf numFmtId="170" fontId="1" fillId="17" borderId="0" applyNumberFormat="0" applyBorder="0" applyAlignment="0" applyProtection="0"/>
    <xf numFmtId="170" fontId="1" fillId="17" borderId="0" applyNumberFormat="0" applyBorder="0" applyAlignment="0" applyProtection="0"/>
    <xf numFmtId="170" fontId="1" fillId="17" borderId="0" applyNumberFormat="0" applyBorder="0" applyAlignment="0" applyProtection="0"/>
    <xf numFmtId="170" fontId="1" fillId="17" borderId="0" applyNumberFormat="0" applyBorder="0" applyAlignment="0" applyProtection="0"/>
    <xf numFmtId="170" fontId="1" fillId="17" borderId="0" applyNumberFormat="0" applyBorder="0" applyAlignment="0" applyProtection="0"/>
    <xf numFmtId="170" fontId="1" fillId="17" borderId="0" applyNumberFormat="0" applyBorder="0" applyAlignment="0" applyProtection="0"/>
    <xf numFmtId="170" fontId="1" fillId="17" borderId="0" applyNumberFormat="0" applyBorder="0" applyAlignment="0" applyProtection="0"/>
    <xf numFmtId="170" fontId="1" fillId="17" borderId="0" applyNumberFormat="0" applyBorder="0" applyAlignment="0" applyProtection="0"/>
    <xf numFmtId="170" fontId="1" fillId="17" borderId="0" applyNumberFormat="0" applyBorder="0" applyAlignment="0" applyProtection="0"/>
    <xf numFmtId="170" fontId="1" fillId="17" borderId="0" applyNumberFormat="0" applyBorder="0" applyAlignment="0" applyProtection="0"/>
    <xf numFmtId="170" fontId="1" fillId="17" borderId="0" applyNumberFormat="0" applyBorder="0" applyAlignment="0" applyProtection="0"/>
    <xf numFmtId="170" fontId="1" fillId="17" borderId="0" applyNumberFormat="0" applyBorder="0" applyAlignment="0" applyProtection="0"/>
    <xf numFmtId="170" fontId="1" fillId="17" borderId="0" applyNumberFormat="0" applyBorder="0" applyAlignment="0" applyProtection="0"/>
    <xf numFmtId="170" fontId="1" fillId="17" borderId="0" applyNumberFormat="0" applyBorder="0" applyAlignment="0" applyProtection="0"/>
    <xf numFmtId="170" fontId="1" fillId="17" borderId="0" applyNumberFormat="0" applyBorder="0" applyAlignment="0" applyProtection="0"/>
    <xf numFmtId="170" fontId="1" fillId="17" borderId="0" applyNumberFormat="0" applyBorder="0" applyAlignment="0" applyProtection="0"/>
    <xf numFmtId="170" fontId="1" fillId="17" borderId="0" applyNumberFormat="0" applyBorder="0" applyAlignment="0" applyProtection="0"/>
    <xf numFmtId="170" fontId="1" fillId="17" borderId="0" applyNumberFormat="0" applyBorder="0" applyAlignment="0" applyProtection="0"/>
    <xf numFmtId="170" fontId="1" fillId="17" borderId="0" applyNumberFormat="0" applyBorder="0" applyAlignment="0" applyProtection="0"/>
    <xf numFmtId="170" fontId="1" fillId="17" borderId="0" applyNumberFormat="0" applyBorder="0" applyAlignment="0" applyProtection="0"/>
    <xf numFmtId="170" fontId="1" fillId="17" borderId="0" applyNumberFormat="0" applyBorder="0" applyAlignment="0" applyProtection="0"/>
    <xf numFmtId="170" fontId="1" fillId="17" borderId="0" applyNumberFormat="0" applyBorder="0" applyAlignment="0" applyProtection="0"/>
    <xf numFmtId="170" fontId="1" fillId="17" borderId="0" applyNumberFormat="0" applyBorder="0" applyAlignment="0" applyProtection="0"/>
    <xf numFmtId="170" fontId="1" fillId="17" borderId="0" applyNumberFormat="0" applyBorder="0" applyAlignment="0" applyProtection="0"/>
    <xf numFmtId="170" fontId="1" fillId="17" borderId="0" applyNumberFormat="0" applyBorder="0" applyAlignment="0" applyProtection="0"/>
    <xf numFmtId="170" fontId="1" fillId="17" borderId="0" applyNumberFormat="0" applyBorder="0" applyAlignment="0" applyProtection="0"/>
    <xf numFmtId="170" fontId="1" fillId="17" borderId="0" applyNumberFormat="0" applyBorder="0" applyAlignment="0" applyProtection="0"/>
    <xf numFmtId="170" fontId="1" fillId="17" borderId="0" applyNumberFormat="0" applyBorder="0" applyAlignment="0" applyProtection="0"/>
    <xf numFmtId="170" fontId="1" fillId="17" borderId="0" applyNumberFormat="0" applyBorder="0" applyAlignment="0" applyProtection="0"/>
    <xf numFmtId="170" fontId="1" fillId="17" borderId="0" applyNumberFormat="0" applyBorder="0" applyAlignment="0" applyProtection="0"/>
    <xf numFmtId="170" fontId="1" fillId="17" borderId="0" applyNumberFormat="0" applyBorder="0" applyAlignment="0" applyProtection="0"/>
    <xf numFmtId="170" fontId="1" fillId="17" borderId="0" applyNumberFormat="0" applyBorder="0" applyAlignment="0" applyProtection="0"/>
    <xf numFmtId="170" fontId="1" fillId="17" borderId="0" applyNumberFormat="0" applyBorder="0" applyAlignment="0" applyProtection="0"/>
    <xf numFmtId="170" fontId="1" fillId="17" borderId="0" applyNumberFormat="0" applyBorder="0" applyAlignment="0" applyProtection="0"/>
    <xf numFmtId="170" fontId="1" fillId="17" borderId="0" applyNumberFormat="0" applyBorder="0" applyAlignment="0" applyProtection="0"/>
    <xf numFmtId="170" fontId="13" fillId="43" borderId="0" applyNumberFormat="0" applyBorder="0" applyAlignment="0" applyProtection="0"/>
    <xf numFmtId="170" fontId="1" fillId="17" borderId="0" applyNumberFormat="0" applyBorder="0" applyAlignment="0" applyProtection="0"/>
    <xf numFmtId="170" fontId="1" fillId="17" borderId="0" applyNumberFormat="0" applyBorder="0" applyAlignment="0" applyProtection="0"/>
    <xf numFmtId="170" fontId="1" fillId="17" borderId="0" applyNumberFormat="0" applyBorder="0" applyAlignment="0" applyProtection="0"/>
    <xf numFmtId="170" fontId="1" fillId="17" borderId="0" applyNumberFormat="0" applyBorder="0" applyAlignment="0" applyProtection="0"/>
    <xf numFmtId="170" fontId="1" fillId="17" borderId="0" applyNumberFormat="0" applyBorder="0" applyAlignment="0" applyProtection="0"/>
    <xf numFmtId="170" fontId="1" fillId="17" borderId="0" applyNumberFormat="0" applyBorder="0" applyAlignment="0" applyProtection="0"/>
    <xf numFmtId="170" fontId="1" fillId="17" borderId="0" applyNumberFormat="0" applyBorder="0" applyAlignment="0" applyProtection="0"/>
    <xf numFmtId="170" fontId="1" fillId="17" borderId="0" applyNumberFormat="0" applyBorder="0" applyAlignment="0" applyProtection="0"/>
    <xf numFmtId="170" fontId="1" fillId="17" borderId="0" applyNumberFormat="0" applyBorder="0" applyAlignment="0" applyProtection="0"/>
    <xf numFmtId="170" fontId="1" fillId="17" borderId="0" applyNumberFormat="0" applyBorder="0" applyAlignment="0" applyProtection="0"/>
    <xf numFmtId="170" fontId="1" fillId="17" borderId="0" applyNumberFormat="0" applyBorder="0" applyAlignment="0" applyProtection="0"/>
    <xf numFmtId="170" fontId="1" fillId="17" borderId="0" applyNumberFormat="0" applyBorder="0" applyAlignment="0" applyProtection="0"/>
    <xf numFmtId="170" fontId="1" fillId="17" borderId="0" applyNumberFormat="0" applyBorder="0" applyAlignment="0" applyProtection="0"/>
    <xf numFmtId="170" fontId="1" fillId="17" borderId="0" applyNumberFormat="0" applyBorder="0" applyAlignment="0" applyProtection="0"/>
    <xf numFmtId="170" fontId="1" fillId="17" borderId="0" applyNumberFormat="0" applyBorder="0" applyAlignment="0" applyProtection="0"/>
    <xf numFmtId="170" fontId="1" fillId="17" borderId="0" applyNumberFormat="0" applyBorder="0" applyAlignment="0" applyProtection="0"/>
    <xf numFmtId="170" fontId="1" fillId="17" borderId="0" applyNumberFormat="0" applyBorder="0" applyAlignment="0" applyProtection="0"/>
    <xf numFmtId="170" fontId="1" fillId="17" borderId="0" applyNumberFormat="0" applyBorder="0" applyAlignment="0" applyProtection="0"/>
    <xf numFmtId="170" fontId="1" fillId="17" borderId="0" applyNumberFormat="0" applyBorder="0" applyAlignment="0" applyProtection="0"/>
    <xf numFmtId="170" fontId="1" fillId="17" borderId="0" applyNumberFormat="0" applyBorder="0" applyAlignment="0" applyProtection="0"/>
    <xf numFmtId="170" fontId="1" fillId="17" borderId="0" applyNumberFormat="0" applyBorder="0" applyAlignment="0" applyProtection="0"/>
    <xf numFmtId="170" fontId="1" fillId="17" borderId="0" applyNumberFormat="0" applyBorder="0" applyAlignment="0" applyProtection="0"/>
    <xf numFmtId="170" fontId="1" fillId="17" borderId="0" applyNumberFormat="0" applyBorder="0" applyAlignment="0" applyProtection="0"/>
    <xf numFmtId="170" fontId="1" fillId="17" borderId="0" applyNumberFormat="0" applyBorder="0" applyAlignment="0" applyProtection="0"/>
    <xf numFmtId="170" fontId="1" fillId="17" borderId="0" applyNumberFormat="0" applyBorder="0" applyAlignment="0" applyProtection="0"/>
    <xf numFmtId="170" fontId="1" fillId="17" borderId="0" applyNumberFormat="0" applyBorder="0" applyAlignment="0" applyProtection="0"/>
    <xf numFmtId="170" fontId="1" fillId="17" borderId="0" applyNumberFormat="0" applyBorder="0" applyAlignment="0" applyProtection="0"/>
    <xf numFmtId="170" fontId="1" fillId="17" borderId="0" applyNumberFormat="0" applyBorder="0" applyAlignment="0" applyProtection="0"/>
    <xf numFmtId="170" fontId="1" fillId="17" borderId="0" applyNumberFormat="0" applyBorder="0" applyAlignment="0" applyProtection="0"/>
    <xf numFmtId="170" fontId="1" fillId="17" borderId="0" applyNumberFormat="0" applyBorder="0" applyAlignment="0" applyProtection="0"/>
    <xf numFmtId="170" fontId="1" fillId="17" borderId="0" applyNumberFormat="0" applyBorder="0" applyAlignment="0" applyProtection="0"/>
    <xf numFmtId="170" fontId="1" fillId="17" borderId="0" applyNumberFormat="0" applyBorder="0" applyAlignment="0" applyProtection="0"/>
    <xf numFmtId="170" fontId="1" fillId="17" borderId="0" applyNumberFormat="0" applyBorder="0" applyAlignment="0" applyProtection="0"/>
    <xf numFmtId="170" fontId="1" fillId="17" borderId="0" applyNumberFormat="0" applyBorder="0" applyAlignment="0" applyProtection="0"/>
    <xf numFmtId="170" fontId="1" fillId="17" borderId="0" applyNumberFormat="0" applyBorder="0" applyAlignment="0" applyProtection="0"/>
    <xf numFmtId="170" fontId="1" fillId="17" borderId="0" applyNumberFormat="0" applyBorder="0" applyAlignment="0" applyProtection="0"/>
    <xf numFmtId="170" fontId="1" fillId="17" borderId="0" applyNumberFormat="0" applyBorder="0" applyAlignment="0" applyProtection="0"/>
    <xf numFmtId="170" fontId="1" fillId="17" borderId="0" applyNumberFormat="0" applyBorder="0" applyAlignment="0" applyProtection="0"/>
    <xf numFmtId="170" fontId="1" fillId="17" borderId="0" applyNumberFormat="0" applyBorder="0" applyAlignment="0" applyProtection="0"/>
    <xf numFmtId="170" fontId="1" fillId="17" borderId="0" applyNumberFormat="0" applyBorder="0" applyAlignment="0" applyProtection="0"/>
    <xf numFmtId="170" fontId="1" fillId="17" borderId="0" applyNumberFormat="0" applyBorder="0" applyAlignment="0" applyProtection="0"/>
    <xf numFmtId="170" fontId="1" fillId="17" borderId="0" applyNumberFormat="0" applyBorder="0" applyAlignment="0" applyProtection="0"/>
    <xf numFmtId="170" fontId="1" fillId="17" borderId="0" applyNumberFormat="0" applyBorder="0" applyAlignment="0" applyProtection="0"/>
    <xf numFmtId="170" fontId="1" fillId="17" borderId="0" applyNumberFormat="0" applyBorder="0" applyAlignment="0" applyProtection="0"/>
    <xf numFmtId="170" fontId="1" fillId="17" borderId="0" applyNumberFormat="0" applyBorder="0" applyAlignment="0" applyProtection="0"/>
    <xf numFmtId="170" fontId="1" fillId="17" borderId="0" applyNumberFormat="0" applyBorder="0" applyAlignment="0" applyProtection="0"/>
    <xf numFmtId="170" fontId="1" fillId="17" borderId="0" applyNumberFormat="0" applyBorder="0" applyAlignment="0" applyProtection="0"/>
    <xf numFmtId="170" fontId="1" fillId="17" borderId="0" applyNumberFormat="0" applyBorder="0" applyAlignment="0" applyProtection="0"/>
    <xf numFmtId="170" fontId="1" fillId="17" borderId="0" applyNumberFormat="0" applyBorder="0" applyAlignment="0" applyProtection="0"/>
    <xf numFmtId="170" fontId="13" fillId="43" borderId="0" applyNumberFormat="0" applyBorder="0" applyAlignment="0" applyProtection="0"/>
    <xf numFmtId="170" fontId="13" fillId="43" borderId="0" applyNumberFormat="0" applyBorder="0" applyAlignment="0" applyProtection="0"/>
    <xf numFmtId="170" fontId="13" fillId="43" borderId="0" applyNumberFormat="0" applyBorder="0" applyAlignment="0" applyProtection="0"/>
    <xf numFmtId="170" fontId="13" fillId="43" borderId="0" applyNumberFormat="0" applyBorder="0" applyAlignment="0" applyProtection="0"/>
    <xf numFmtId="170" fontId="13" fillId="43" borderId="0" applyNumberFormat="0" applyBorder="0" applyAlignment="0" applyProtection="0"/>
    <xf numFmtId="170" fontId="1" fillId="17" borderId="0" applyNumberFormat="0" applyBorder="0" applyAlignment="0" applyProtection="0"/>
    <xf numFmtId="170" fontId="1" fillId="17" borderId="0" applyNumberFormat="0" applyBorder="0" applyAlignment="0" applyProtection="0"/>
    <xf numFmtId="170" fontId="1" fillId="17" borderId="0" applyNumberFormat="0" applyBorder="0" applyAlignment="0" applyProtection="0"/>
    <xf numFmtId="170" fontId="1" fillId="17" borderId="0" applyNumberFormat="0" applyBorder="0" applyAlignment="0" applyProtection="0"/>
    <xf numFmtId="170" fontId="1" fillId="17" borderId="0" applyNumberFormat="0" applyBorder="0" applyAlignment="0" applyProtection="0"/>
    <xf numFmtId="170" fontId="1" fillId="17" borderId="0" applyNumberFormat="0" applyBorder="0" applyAlignment="0" applyProtection="0"/>
    <xf numFmtId="170" fontId="1" fillId="17" borderId="0" applyNumberFormat="0" applyBorder="0" applyAlignment="0" applyProtection="0"/>
    <xf numFmtId="170" fontId="1" fillId="17" borderId="0" applyNumberFormat="0" applyBorder="0" applyAlignment="0" applyProtection="0"/>
    <xf numFmtId="170" fontId="1" fillId="17" borderId="0" applyNumberFormat="0" applyBorder="0" applyAlignment="0" applyProtection="0"/>
    <xf numFmtId="170" fontId="1" fillId="17" borderId="0" applyNumberFormat="0" applyBorder="0" applyAlignment="0" applyProtection="0"/>
    <xf numFmtId="170" fontId="1" fillId="17" borderId="0" applyNumberFormat="0" applyBorder="0" applyAlignment="0" applyProtection="0"/>
    <xf numFmtId="170" fontId="1" fillId="17"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3" fillId="44"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3" fillId="44"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3" fillId="44"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3" fillId="44" borderId="0" applyNumberFormat="0" applyBorder="0" applyAlignment="0" applyProtection="0"/>
    <xf numFmtId="170" fontId="13" fillId="44" borderId="0" applyNumberFormat="0" applyBorder="0" applyAlignment="0" applyProtection="0"/>
    <xf numFmtId="170" fontId="13" fillId="44"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3" fillId="39"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3" fillId="39"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3" fillId="39" borderId="0" applyNumberFormat="0" applyBorder="0" applyAlignment="0" applyProtection="0"/>
    <xf numFmtId="170" fontId="13" fillId="39" borderId="0" applyNumberFormat="0" applyBorder="0" applyAlignment="0" applyProtection="0"/>
    <xf numFmtId="170" fontId="13" fillId="39" borderId="0" applyNumberFormat="0" applyBorder="0" applyAlignment="0" applyProtection="0"/>
    <xf numFmtId="170" fontId="13" fillId="39" borderId="0" applyNumberFormat="0" applyBorder="0" applyAlignment="0" applyProtection="0"/>
    <xf numFmtId="170" fontId="13" fillId="39"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3" fillId="42"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3" fillId="42"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3" fillId="42" borderId="0" applyNumberFormat="0" applyBorder="0" applyAlignment="0" applyProtection="0"/>
    <xf numFmtId="170" fontId="13" fillId="42" borderId="0" applyNumberFormat="0" applyBorder="0" applyAlignment="0" applyProtection="0"/>
    <xf numFmtId="170" fontId="13" fillId="42" borderId="0" applyNumberFormat="0" applyBorder="0" applyAlignment="0" applyProtection="0"/>
    <xf numFmtId="170" fontId="13" fillId="42" borderId="0" applyNumberFormat="0" applyBorder="0" applyAlignment="0" applyProtection="0"/>
    <xf numFmtId="170" fontId="13" fillId="42"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3" fillId="45"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3" fillId="45"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3" fillId="45" borderId="0" applyNumberFormat="0" applyBorder="0" applyAlignment="0" applyProtection="0"/>
    <xf numFmtId="170" fontId="13" fillId="45" borderId="0" applyNumberFormat="0" applyBorder="0" applyAlignment="0" applyProtection="0"/>
    <xf numFmtId="170" fontId="13" fillId="45" borderId="0" applyNumberFormat="0" applyBorder="0" applyAlignment="0" applyProtection="0"/>
    <xf numFmtId="170" fontId="13" fillId="45" borderId="0" applyNumberFormat="0" applyBorder="0" applyAlignment="0" applyProtection="0"/>
    <xf numFmtId="170" fontId="13" fillId="45"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36" fillId="46" borderId="0" applyNumberFormat="0" applyBorder="0" applyAlignment="0" applyProtection="0"/>
    <xf numFmtId="170" fontId="36" fillId="46" borderId="0" applyNumberFormat="0" applyBorder="0" applyAlignment="0" applyProtection="0"/>
    <xf numFmtId="170" fontId="36" fillId="46" borderId="0" applyNumberFormat="0" applyBorder="0" applyAlignment="0" applyProtection="0"/>
    <xf numFmtId="170" fontId="36" fillId="46" borderId="0" applyNumberFormat="0" applyBorder="0" applyAlignment="0" applyProtection="0"/>
    <xf numFmtId="170" fontId="36" fillId="46" borderId="0" applyNumberFormat="0" applyBorder="0" applyAlignment="0" applyProtection="0"/>
    <xf numFmtId="170" fontId="36" fillId="46" borderId="0" applyNumberFormat="0" applyBorder="0" applyAlignment="0" applyProtection="0"/>
    <xf numFmtId="170" fontId="36" fillId="46" borderId="0" applyNumberFormat="0" applyBorder="0" applyAlignment="0" applyProtection="0"/>
    <xf numFmtId="170" fontId="36" fillId="46" borderId="0" applyNumberFormat="0" applyBorder="0" applyAlignment="0" applyProtection="0"/>
    <xf numFmtId="170" fontId="36" fillId="46" borderId="0" applyNumberFormat="0" applyBorder="0" applyAlignment="0" applyProtection="0"/>
    <xf numFmtId="170" fontId="36" fillId="46" borderId="0" applyNumberFormat="0" applyBorder="0" applyAlignment="0" applyProtection="0"/>
    <xf numFmtId="170" fontId="36" fillId="46" borderId="0" applyNumberFormat="0" applyBorder="0" applyAlignment="0" applyProtection="0"/>
    <xf numFmtId="170" fontId="36" fillId="46" borderId="0" applyNumberFormat="0" applyBorder="0" applyAlignment="0" applyProtection="0"/>
    <xf numFmtId="170" fontId="36" fillId="43" borderId="0" applyNumberFormat="0" applyBorder="0" applyAlignment="0" applyProtection="0"/>
    <xf numFmtId="170" fontId="36" fillId="43" borderId="0" applyNumberFormat="0" applyBorder="0" applyAlignment="0" applyProtection="0"/>
    <xf numFmtId="170" fontId="36" fillId="43" borderId="0" applyNumberFormat="0" applyBorder="0" applyAlignment="0" applyProtection="0"/>
    <xf numFmtId="170" fontId="36" fillId="43" borderId="0" applyNumberFormat="0" applyBorder="0" applyAlignment="0" applyProtection="0"/>
    <xf numFmtId="170" fontId="36" fillId="43" borderId="0" applyNumberFormat="0" applyBorder="0" applyAlignment="0" applyProtection="0"/>
    <xf numFmtId="170" fontId="36" fillId="43" borderId="0" applyNumberFormat="0" applyBorder="0" applyAlignment="0" applyProtection="0"/>
    <xf numFmtId="170" fontId="36" fillId="43" borderId="0" applyNumberFormat="0" applyBorder="0" applyAlignment="0" applyProtection="0"/>
    <xf numFmtId="170" fontId="36" fillId="43" borderId="0" applyNumberFormat="0" applyBorder="0" applyAlignment="0" applyProtection="0"/>
    <xf numFmtId="170" fontId="36" fillId="43" borderId="0" applyNumberFormat="0" applyBorder="0" applyAlignment="0" applyProtection="0"/>
    <xf numFmtId="170" fontId="36" fillId="43" borderId="0" applyNumberFormat="0" applyBorder="0" applyAlignment="0" applyProtection="0"/>
    <xf numFmtId="170" fontId="36" fillId="43" borderId="0" applyNumberFormat="0" applyBorder="0" applyAlignment="0" applyProtection="0"/>
    <xf numFmtId="170" fontId="36" fillId="43" borderId="0" applyNumberFormat="0" applyBorder="0" applyAlignment="0" applyProtection="0"/>
    <xf numFmtId="170" fontId="36" fillId="44" borderId="0" applyNumberFormat="0" applyBorder="0" applyAlignment="0" applyProtection="0"/>
    <xf numFmtId="170" fontId="36" fillId="44" borderId="0" applyNumberFormat="0" applyBorder="0" applyAlignment="0" applyProtection="0"/>
    <xf numFmtId="170" fontId="36" fillId="44" borderId="0" applyNumberFormat="0" applyBorder="0" applyAlignment="0" applyProtection="0"/>
    <xf numFmtId="170" fontId="36" fillId="44" borderId="0" applyNumberFormat="0" applyBorder="0" applyAlignment="0" applyProtection="0"/>
    <xf numFmtId="170" fontId="36" fillId="44" borderId="0" applyNumberFormat="0" applyBorder="0" applyAlignment="0" applyProtection="0"/>
    <xf numFmtId="170" fontId="36" fillId="44" borderId="0" applyNumberFormat="0" applyBorder="0" applyAlignment="0" applyProtection="0"/>
    <xf numFmtId="170" fontId="36" fillId="44" borderId="0" applyNumberFormat="0" applyBorder="0" applyAlignment="0" applyProtection="0"/>
    <xf numFmtId="170" fontId="36" fillId="44" borderId="0" applyNumberFormat="0" applyBorder="0" applyAlignment="0" applyProtection="0"/>
    <xf numFmtId="170" fontId="36" fillId="44" borderId="0" applyNumberFormat="0" applyBorder="0" applyAlignment="0" applyProtection="0"/>
    <xf numFmtId="170" fontId="36" fillId="44" borderId="0" applyNumberFormat="0" applyBorder="0" applyAlignment="0" applyProtection="0"/>
    <xf numFmtId="170" fontId="36" fillId="44" borderId="0" applyNumberFormat="0" applyBorder="0" applyAlignment="0" applyProtection="0"/>
    <xf numFmtId="170" fontId="36" fillId="44" borderId="0" applyNumberFormat="0" applyBorder="0" applyAlignment="0" applyProtection="0"/>
    <xf numFmtId="170" fontId="36" fillId="47" borderId="0" applyNumberFormat="0" applyBorder="0" applyAlignment="0" applyProtection="0"/>
    <xf numFmtId="170" fontId="36" fillId="47" borderId="0" applyNumberFormat="0" applyBorder="0" applyAlignment="0" applyProtection="0"/>
    <xf numFmtId="170" fontId="36" fillId="47" borderId="0" applyNumberFormat="0" applyBorder="0" applyAlignment="0" applyProtection="0"/>
    <xf numFmtId="170" fontId="36" fillId="47" borderId="0" applyNumberFormat="0" applyBorder="0" applyAlignment="0" applyProtection="0"/>
    <xf numFmtId="170" fontId="36" fillId="47" borderId="0" applyNumberFormat="0" applyBorder="0" applyAlignment="0" applyProtection="0"/>
    <xf numFmtId="170" fontId="36" fillId="47" borderId="0" applyNumberFormat="0" applyBorder="0" applyAlignment="0" applyProtection="0"/>
    <xf numFmtId="170" fontId="36" fillId="47" borderId="0" applyNumberFormat="0" applyBorder="0" applyAlignment="0" applyProtection="0"/>
    <xf numFmtId="170" fontId="36" fillId="47" borderId="0" applyNumberFormat="0" applyBorder="0" applyAlignment="0" applyProtection="0"/>
    <xf numFmtId="170" fontId="36" fillId="47" borderId="0" applyNumberFormat="0" applyBorder="0" applyAlignment="0" applyProtection="0"/>
    <xf numFmtId="170" fontId="36" fillId="47" borderId="0" applyNumberFormat="0" applyBorder="0" applyAlignment="0" applyProtection="0"/>
    <xf numFmtId="170" fontId="36" fillId="47" borderId="0" applyNumberFormat="0" applyBorder="0" applyAlignment="0" applyProtection="0"/>
    <xf numFmtId="170" fontId="36" fillId="47" borderId="0" applyNumberFormat="0" applyBorder="0" applyAlignment="0" applyProtection="0"/>
    <xf numFmtId="170" fontId="36" fillId="3" borderId="0" applyNumberFormat="0" applyBorder="0" applyAlignment="0" applyProtection="0"/>
    <xf numFmtId="170" fontId="36" fillId="3" borderId="0" applyNumberFormat="0" applyBorder="0" applyAlignment="0" applyProtection="0"/>
    <xf numFmtId="170" fontId="36" fillId="3" borderId="0" applyNumberFormat="0" applyBorder="0" applyAlignment="0" applyProtection="0"/>
    <xf numFmtId="170" fontId="36" fillId="3" borderId="0" applyNumberFormat="0" applyBorder="0" applyAlignment="0" applyProtection="0"/>
    <xf numFmtId="170" fontId="36" fillId="3" borderId="0" applyNumberFormat="0" applyBorder="0" applyAlignment="0" applyProtection="0"/>
    <xf numFmtId="170" fontId="36" fillId="3" borderId="0" applyNumberFormat="0" applyBorder="0" applyAlignment="0" applyProtection="0"/>
    <xf numFmtId="170" fontId="36" fillId="3" borderId="0" applyNumberFormat="0" applyBorder="0" applyAlignment="0" applyProtection="0"/>
    <xf numFmtId="170" fontId="36" fillId="3" borderId="0" applyNumberFormat="0" applyBorder="0" applyAlignment="0" applyProtection="0"/>
    <xf numFmtId="170" fontId="36" fillId="3" borderId="0" applyNumberFormat="0" applyBorder="0" applyAlignment="0" applyProtection="0"/>
    <xf numFmtId="170" fontId="36" fillId="3" borderId="0" applyNumberFormat="0" applyBorder="0" applyAlignment="0" applyProtection="0"/>
    <xf numFmtId="170" fontId="36" fillId="3" borderId="0" applyNumberFormat="0" applyBorder="0" applyAlignment="0" applyProtection="0"/>
    <xf numFmtId="170" fontId="36" fillId="3" borderId="0" applyNumberFormat="0" applyBorder="0" applyAlignment="0" applyProtection="0"/>
    <xf numFmtId="170" fontId="36" fillId="48" borderId="0" applyNumberFormat="0" applyBorder="0" applyAlignment="0" applyProtection="0"/>
    <xf numFmtId="170" fontId="36" fillId="48" borderId="0" applyNumberFormat="0" applyBorder="0" applyAlignment="0" applyProtection="0"/>
    <xf numFmtId="170" fontId="36" fillId="48" borderId="0" applyNumberFormat="0" applyBorder="0" applyAlignment="0" applyProtection="0"/>
    <xf numFmtId="170" fontId="36" fillId="48" borderId="0" applyNumberFormat="0" applyBorder="0" applyAlignment="0" applyProtection="0"/>
    <xf numFmtId="170" fontId="36" fillId="48" borderId="0" applyNumberFormat="0" applyBorder="0" applyAlignment="0" applyProtection="0"/>
    <xf numFmtId="170" fontId="36" fillId="48" borderId="0" applyNumberFormat="0" applyBorder="0" applyAlignment="0" applyProtection="0"/>
    <xf numFmtId="170" fontId="36" fillId="48" borderId="0" applyNumberFormat="0" applyBorder="0" applyAlignment="0" applyProtection="0"/>
    <xf numFmtId="170" fontId="36" fillId="48" borderId="0" applyNumberFormat="0" applyBorder="0" applyAlignment="0" applyProtection="0"/>
    <xf numFmtId="170" fontId="36" fillId="48" borderId="0" applyNumberFormat="0" applyBorder="0" applyAlignment="0" applyProtection="0"/>
    <xf numFmtId="170" fontId="36" fillId="48" borderId="0" applyNumberFormat="0" applyBorder="0" applyAlignment="0" applyProtection="0"/>
    <xf numFmtId="170" fontId="36" fillId="48" borderId="0" applyNumberFormat="0" applyBorder="0" applyAlignment="0" applyProtection="0"/>
    <xf numFmtId="170" fontId="36" fillId="48" borderId="0" applyNumberFormat="0" applyBorder="0" applyAlignment="0" applyProtection="0"/>
    <xf numFmtId="170" fontId="31" fillId="14" borderId="0" applyNumberFormat="0" applyBorder="0" applyAlignment="0" applyProtection="0"/>
    <xf numFmtId="170" fontId="31" fillId="14" borderId="0" applyNumberFormat="0" applyBorder="0" applyAlignment="0" applyProtection="0"/>
    <xf numFmtId="170" fontId="31" fillId="14" borderId="0" applyNumberFormat="0" applyBorder="0" applyAlignment="0" applyProtection="0"/>
    <xf numFmtId="170" fontId="31" fillId="14" borderId="0" applyNumberFormat="0" applyBorder="0" applyAlignment="0" applyProtection="0"/>
    <xf numFmtId="170" fontId="31" fillId="14" borderId="0" applyNumberFormat="0" applyBorder="0" applyAlignment="0" applyProtection="0"/>
    <xf numFmtId="170" fontId="31" fillId="14" borderId="0" applyNumberFormat="0" applyBorder="0" applyAlignment="0" applyProtection="0"/>
    <xf numFmtId="170" fontId="31" fillId="14" borderId="0" applyNumberFormat="0" applyBorder="0" applyAlignment="0" applyProtection="0"/>
    <xf numFmtId="170" fontId="31" fillId="14" borderId="0" applyNumberFormat="0" applyBorder="0" applyAlignment="0" applyProtection="0"/>
    <xf numFmtId="170" fontId="31" fillId="14" borderId="0" applyNumberFormat="0" applyBorder="0" applyAlignment="0" applyProtection="0"/>
    <xf numFmtId="170" fontId="31" fillId="14" borderId="0" applyNumberFormat="0" applyBorder="0" applyAlignment="0" applyProtection="0"/>
    <xf numFmtId="170" fontId="31" fillId="14" borderId="0" applyNumberFormat="0" applyBorder="0" applyAlignment="0" applyProtection="0"/>
    <xf numFmtId="170" fontId="31" fillId="14" borderId="0" applyNumberFormat="0" applyBorder="0" applyAlignment="0" applyProtection="0"/>
    <xf numFmtId="170" fontId="31" fillId="14" borderId="0" applyNumberFormat="0" applyBorder="0" applyAlignment="0" applyProtection="0"/>
    <xf numFmtId="170" fontId="31" fillId="14" borderId="0" applyNumberFormat="0" applyBorder="0" applyAlignment="0" applyProtection="0"/>
    <xf numFmtId="170" fontId="31" fillId="14" borderId="0" applyNumberFormat="0" applyBorder="0" applyAlignment="0" applyProtection="0"/>
    <xf numFmtId="170" fontId="31" fillId="14" borderId="0" applyNumberFormat="0" applyBorder="0" applyAlignment="0" applyProtection="0"/>
    <xf numFmtId="170" fontId="31" fillId="14" borderId="0" applyNumberFormat="0" applyBorder="0" applyAlignment="0" applyProtection="0"/>
    <xf numFmtId="170" fontId="31" fillId="14" borderId="0" applyNumberFormat="0" applyBorder="0" applyAlignment="0" applyProtection="0"/>
    <xf numFmtId="170" fontId="31" fillId="14" borderId="0" applyNumberFormat="0" applyBorder="0" applyAlignment="0" applyProtection="0"/>
    <xf numFmtId="170" fontId="31" fillId="14" borderId="0" applyNumberFormat="0" applyBorder="0" applyAlignment="0" applyProtection="0"/>
    <xf numFmtId="170" fontId="31" fillId="14" borderId="0" applyNumberFormat="0" applyBorder="0" applyAlignment="0" applyProtection="0"/>
    <xf numFmtId="170" fontId="31" fillId="14" borderId="0" applyNumberFormat="0" applyBorder="0" applyAlignment="0" applyProtection="0"/>
    <xf numFmtId="170" fontId="31" fillId="14" borderId="0" applyNumberFormat="0" applyBorder="0" applyAlignment="0" applyProtection="0"/>
    <xf numFmtId="170" fontId="31" fillId="14" borderId="0" applyNumberFormat="0" applyBorder="0" applyAlignment="0" applyProtection="0"/>
    <xf numFmtId="170" fontId="31" fillId="14" borderId="0" applyNumberFormat="0" applyBorder="0" applyAlignment="0" applyProtection="0"/>
    <xf numFmtId="170" fontId="31" fillId="14" borderId="0" applyNumberFormat="0" applyBorder="0" applyAlignment="0" applyProtection="0"/>
    <xf numFmtId="170" fontId="31" fillId="14" borderId="0" applyNumberFormat="0" applyBorder="0" applyAlignment="0" applyProtection="0"/>
    <xf numFmtId="170" fontId="31" fillId="14" borderId="0" applyNumberFormat="0" applyBorder="0" applyAlignment="0" applyProtection="0"/>
    <xf numFmtId="170" fontId="31" fillId="14" borderId="0" applyNumberFormat="0" applyBorder="0" applyAlignment="0" applyProtection="0"/>
    <xf numFmtId="170" fontId="31" fillId="14" borderId="0" applyNumberFormat="0" applyBorder="0" applyAlignment="0" applyProtection="0"/>
    <xf numFmtId="170" fontId="31" fillId="14" borderId="0" applyNumberFormat="0" applyBorder="0" applyAlignment="0" applyProtection="0"/>
    <xf numFmtId="170" fontId="31" fillId="14" borderId="0" applyNumberFormat="0" applyBorder="0" applyAlignment="0" applyProtection="0"/>
    <xf numFmtId="170" fontId="31" fillId="14" borderId="0" applyNumberFormat="0" applyBorder="0" applyAlignment="0" applyProtection="0"/>
    <xf numFmtId="170" fontId="31" fillId="14" borderId="0" applyNumberFormat="0" applyBorder="0" applyAlignment="0" applyProtection="0"/>
    <xf numFmtId="170" fontId="31" fillId="14" borderId="0" applyNumberFormat="0" applyBorder="0" applyAlignment="0" applyProtection="0"/>
    <xf numFmtId="170" fontId="31" fillId="14" borderId="0" applyNumberFormat="0" applyBorder="0" applyAlignment="0" applyProtection="0"/>
    <xf numFmtId="170" fontId="31" fillId="14" borderId="0" applyNumberFormat="0" applyBorder="0" applyAlignment="0" applyProtection="0"/>
    <xf numFmtId="170" fontId="31" fillId="14" borderId="0" applyNumberFormat="0" applyBorder="0" applyAlignment="0" applyProtection="0"/>
    <xf numFmtId="170" fontId="31" fillId="14" borderId="0" applyNumberFormat="0" applyBorder="0" applyAlignment="0" applyProtection="0"/>
    <xf numFmtId="170" fontId="31" fillId="14" borderId="0" applyNumberFormat="0" applyBorder="0" applyAlignment="0" applyProtection="0"/>
    <xf numFmtId="170" fontId="31" fillId="14" borderId="0" applyNumberFormat="0" applyBorder="0" applyAlignment="0" applyProtection="0"/>
    <xf numFmtId="170" fontId="31" fillId="14" borderId="0" applyNumberFormat="0" applyBorder="0" applyAlignment="0" applyProtection="0"/>
    <xf numFmtId="170" fontId="31" fillId="14" borderId="0" applyNumberFormat="0" applyBorder="0" applyAlignment="0" applyProtection="0"/>
    <xf numFmtId="170" fontId="31" fillId="14" borderId="0" applyNumberFormat="0" applyBorder="0" applyAlignment="0" applyProtection="0"/>
    <xf numFmtId="170" fontId="31" fillId="14" borderId="0" applyNumberFormat="0" applyBorder="0" applyAlignment="0" applyProtection="0"/>
    <xf numFmtId="170" fontId="31" fillId="14" borderId="0" applyNumberFormat="0" applyBorder="0" applyAlignment="0" applyProtection="0"/>
    <xf numFmtId="170" fontId="36" fillId="46" borderId="0" applyNumberFormat="0" applyBorder="0" applyAlignment="0" applyProtection="0"/>
    <xf numFmtId="170" fontId="36" fillId="46" borderId="0" applyNumberFormat="0" applyBorder="0" applyAlignment="0" applyProtection="0"/>
    <xf numFmtId="170" fontId="36" fillId="46" borderId="0" applyNumberFormat="0" applyBorder="0" applyAlignment="0" applyProtection="0"/>
    <xf numFmtId="170" fontId="31" fillId="18" borderId="0" applyNumberFormat="0" applyBorder="0" applyAlignment="0" applyProtection="0"/>
    <xf numFmtId="170" fontId="31" fillId="18" borderId="0" applyNumberFormat="0" applyBorder="0" applyAlignment="0" applyProtection="0"/>
    <xf numFmtId="170" fontId="31" fillId="18" borderId="0" applyNumberFormat="0" applyBorder="0" applyAlignment="0" applyProtection="0"/>
    <xf numFmtId="170" fontId="31" fillId="18" borderId="0" applyNumberFormat="0" applyBorder="0" applyAlignment="0" applyProtection="0"/>
    <xf numFmtId="170" fontId="31" fillId="18" borderId="0" applyNumberFormat="0" applyBorder="0" applyAlignment="0" applyProtection="0"/>
    <xf numFmtId="170" fontId="31" fillId="18" borderId="0" applyNumberFormat="0" applyBorder="0" applyAlignment="0" applyProtection="0"/>
    <xf numFmtId="170" fontId="31" fillId="18" borderId="0" applyNumberFormat="0" applyBorder="0" applyAlignment="0" applyProtection="0"/>
    <xf numFmtId="170" fontId="31" fillId="18" borderId="0" applyNumberFormat="0" applyBorder="0" applyAlignment="0" applyProtection="0"/>
    <xf numFmtId="170" fontId="31" fillId="18" borderId="0" applyNumberFormat="0" applyBorder="0" applyAlignment="0" applyProtection="0"/>
    <xf numFmtId="170" fontId="31" fillId="18" borderId="0" applyNumberFormat="0" applyBorder="0" applyAlignment="0" applyProtection="0"/>
    <xf numFmtId="170" fontId="31" fillId="18" borderId="0" applyNumberFormat="0" applyBorder="0" applyAlignment="0" applyProtection="0"/>
    <xf numFmtId="170" fontId="31" fillId="18" borderId="0" applyNumberFormat="0" applyBorder="0" applyAlignment="0" applyProtection="0"/>
    <xf numFmtId="170" fontId="31" fillId="18" borderId="0" applyNumberFormat="0" applyBorder="0" applyAlignment="0" applyProtection="0"/>
    <xf numFmtId="170" fontId="31" fillId="18" borderId="0" applyNumberFormat="0" applyBorder="0" applyAlignment="0" applyProtection="0"/>
    <xf numFmtId="170" fontId="31" fillId="18" borderId="0" applyNumberFormat="0" applyBorder="0" applyAlignment="0" applyProtection="0"/>
    <xf numFmtId="170" fontId="31" fillId="18" borderId="0" applyNumberFormat="0" applyBorder="0" applyAlignment="0" applyProtection="0"/>
    <xf numFmtId="170" fontId="31" fillId="18" borderId="0" applyNumberFormat="0" applyBorder="0" applyAlignment="0" applyProtection="0"/>
    <xf numFmtId="170" fontId="31" fillId="18" borderId="0" applyNumberFormat="0" applyBorder="0" applyAlignment="0" applyProtection="0"/>
    <xf numFmtId="170" fontId="31" fillId="18" borderId="0" applyNumberFormat="0" applyBorder="0" applyAlignment="0" applyProtection="0"/>
    <xf numFmtId="170" fontId="31" fillId="18" borderId="0" applyNumberFormat="0" applyBorder="0" applyAlignment="0" applyProtection="0"/>
    <xf numFmtId="170" fontId="31" fillId="18" borderId="0" applyNumberFormat="0" applyBorder="0" applyAlignment="0" applyProtection="0"/>
    <xf numFmtId="170" fontId="31" fillId="18" borderId="0" applyNumberFormat="0" applyBorder="0" applyAlignment="0" applyProtection="0"/>
    <xf numFmtId="170" fontId="31" fillId="18" borderId="0" applyNumberFormat="0" applyBorder="0" applyAlignment="0" applyProtection="0"/>
    <xf numFmtId="170" fontId="31" fillId="18" borderId="0" applyNumberFormat="0" applyBorder="0" applyAlignment="0" applyProtection="0"/>
    <xf numFmtId="170" fontId="31" fillId="18" borderId="0" applyNumberFormat="0" applyBorder="0" applyAlignment="0" applyProtection="0"/>
    <xf numFmtId="170" fontId="31" fillId="18" borderId="0" applyNumberFormat="0" applyBorder="0" applyAlignment="0" applyProtection="0"/>
    <xf numFmtId="170" fontId="31" fillId="18" borderId="0" applyNumberFormat="0" applyBorder="0" applyAlignment="0" applyProtection="0"/>
    <xf numFmtId="170" fontId="31" fillId="18" borderId="0" applyNumberFormat="0" applyBorder="0" applyAlignment="0" applyProtection="0"/>
    <xf numFmtId="170" fontId="31" fillId="18" borderId="0" applyNumberFormat="0" applyBorder="0" applyAlignment="0" applyProtection="0"/>
    <xf numFmtId="170" fontId="31" fillId="18" borderId="0" applyNumberFormat="0" applyBorder="0" applyAlignment="0" applyProtection="0"/>
    <xf numFmtId="170" fontId="31" fillId="18" borderId="0" applyNumberFormat="0" applyBorder="0" applyAlignment="0" applyProtection="0"/>
    <xf numFmtId="170" fontId="31" fillId="18" borderId="0" applyNumberFormat="0" applyBorder="0" applyAlignment="0" applyProtection="0"/>
    <xf numFmtId="170" fontId="31" fillId="18" borderId="0" applyNumberFormat="0" applyBorder="0" applyAlignment="0" applyProtection="0"/>
    <xf numFmtId="170" fontId="31" fillId="18" borderId="0" applyNumberFormat="0" applyBorder="0" applyAlignment="0" applyProtection="0"/>
    <xf numFmtId="170" fontId="31" fillId="18" borderId="0" applyNumberFormat="0" applyBorder="0" applyAlignment="0" applyProtection="0"/>
    <xf numFmtId="170" fontId="31" fillId="18" borderId="0" applyNumberFormat="0" applyBorder="0" applyAlignment="0" applyProtection="0"/>
    <xf numFmtId="170" fontId="31" fillId="18" borderId="0" applyNumberFormat="0" applyBorder="0" applyAlignment="0" applyProtection="0"/>
    <xf numFmtId="170" fontId="31" fillId="18" borderId="0" applyNumberFormat="0" applyBorder="0" applyAlignment="0" applyProtection="0"/>
    <xf numFmtId="170" fontId="31" fillId="18" borderId="0" applyNumberFormat="0" applyBorder="0" applyAlignment="0" applyProtection="0"/>
    <xf numFmtId="170" fontId="31" fillId="18" borderId="0" applyNumberFormat="0" applyBorder="0" applyAlignment="0" applyProtection="0"/>
    <xf numFmtId="170" fontId="31" fillId="18" borderId="0" applyNumberFormat="0" applyBorder="0" applyAlignment="0" applyProtection="0"/>
    <xf numFmtId="170" fontId="31" fillId="18" borderId="0" applyNumberFormat="0" applyBorder="0" applyAlignment="0" applyProtection="0"/>
    <xf numFmtId="170" fontId="31" fillId="18" borderId="0" applyNumberFormat="0" applyBorder="0" applyAlignment="0" applyProtection="0"/>
    <xf numFmtId="170" fontId="31" fillId="18" borderId="0" applyNumberFormat="0" applyBorder="0" applyAlignment="0" applyProtection="0"/>
    <xf numFmtId="170" fontId="31" fillId="18" borderId="0" applyNumberFormat="0" applyBorder="0" applyAlignment="0" applyProtection="0"/>
    <xf numFmtId="170" fontId="31" fillId="18" borderId="0" applyNumberFormat="0" applyBorder="0" applyAlignment="0" applyProtection="0"/>
    <xf numFmtId="170" fontId="36" fillId="43" borderId="0" applyNumberFormat="0" applyBorder="0" applyAlignment="0" applyProtection="0"/>
    <xf numFmtId="170" fontId="36" fillId="43" borderId="0" applyNumberFormat="0" applyBorder="0" applyAlignment="0" applyProtection="0"/>
    <xf numFmtId="170" fontId="36" fillId="43" borderId="0" applyNumberFormat="0" applyBorder="0" applyAlignment="0" applyProtection="0"/>
    <xf numFmtId="170" fontId="31" fillId="22" borderId="0" applyNumberFormat="0" applyBorder="0" applyAlignment="0" applyProtection="0"/>
    <xf numFmtId="170" fontId="31" fillId="22" borderId="0" applyNumberFormat="0" applyBorder="0" applyAlignment="0" applyProtection="0"/>
    <xf numFmtId="170" fontId="31" fillId="22" borderId="0" applyNumberFormat="0" applyBorder="0" applyAlignment="0" applyProtection="0"/>
    <xf numFmtId="170" fontId="31" fillId="22" borderId="0" applyNumberFormat="0" applyBorder="0" applyAlignment="0" applyProtection="0"/>
    <xf numFmtId="170" fontId="31" fillId="22" borderId="0" applyNumberFormat="0" applyBorder="0" applyAlignment="0" applyProtection="0"/>
    <xf numFmtId="170" fontId="31" fillId="22" borderId="0" applyNumberFormat="0" applyBorder="0" applyAlignment="0" applyProtection="0"/>
    <xf numFmtId="170" fontId="31" fillId="22" borderId="0" applyNumberFormat="0" applyBorder="0" applyAlignment="0" applyProtection="0"/>
    <xf numFmtId="170" fontId="31" fillId="22" borderId="0" applyNumberFormat="0" applyBorder="0" applyAlignment="0" applyProtection="0"/>
    <xf numFmtId="170" fontId="31" fillId="22" borderId="0" applyNumberFormat="0" applyBorder="0" applyAlignment="0" applyProtection="0"/>
    <xf numFmtId="170" fontId="31" fillId="22" borderId="0" applyNumberFormat="0" applyBorder="0" applyAlignment="0" applyProtection="0"/>
    <xf numFmtId="170" fontId="31" fillId="22" borderId="0" applyNumberFormat="0" applyBorder="0" applyAlignment="0" applyProtection="0"/>
    <xf numFmtId="170" fontId="31" fillId="22" borderId="0" applyNumberFormat="0" applyBorder="0" applyAlignment="0" applyProtection="0"/>
    <xf numFmtId="170" fontId="31" fillId="22" borderId="0" applyNumberFormat="0" applyBorder="0" applyAlignment="0" applyProtection="0"/>
    <xf numFmtId="170" fontId="31" fillId="22" borderId="0" applyNumberFormat="0" applyBorder="0" applyAlignment="0" applyProtection="0"/>
    <xf numFmtId="170" fontId="31" fillId="22" borderId="0" applyNumberFormat="0" applyBorder="0" applyAlignment="0" applyProtection="0"/>
    <xf numFmtId="170" fontId="31" fillId="22" borderId="0" applyNumberFormat="0" applyBorder="0" applyAlignment="0" applyProtection="0"/>
    <xf numFmtId="170" fontId="31" fillId="22" borderId="0" applyNumberFormat="0" applyBorder="0" applyAlignment="0" applyProtection="0"/>
    <xf numFmtId="170" fontId="31" fillId="22" borderId="0" applyNumberFormat="0" applyBorder="0" applyAlignment="0" applyProtection="0"/>
    <xf numFmtId="170" fontId="31" fillId="22" borderId="0" applyNumberFormat="0" applyBorder="0" applyAlignment="0" applyProtection="0"/>
    <xf numFmtId="170" fontId="31" fillId="22" borderId="0" applyNumberFormat="0" applyBorder="0" applyAlignment="0" applyProtection="0"/>
    <xf numFmtId="170" fontId="31" fillId="22" borderId="0" applyNumberFormat="0" applyBorder="0" applyAlignment="0" applyProtection="0"/>
    <xf numFmtId="170" fontId="31" fillId="22" borderId="0" applyNumberFormat="0" applyBorder="0" applyAlignment="0" applyProtection="0"/>
    <xf numFmtId="170" fontId="31" fillId="22" borderId="0" applyNumberFormat="0" applyBorder="0" applyAlignment="0" applyProtection="0"/>
    <xf numFmtId="170" fontId="31" fillId="22" borderId="0" applyNumberFormat="0" applyBorder="0" applyAlignment="0" applyProtection="0"/>
    <xf numFmtId="170" fontId="31" fillId="22" borderId="0" applyNumberFormat="0" applyBorder="0" applyAlignment="0" applyProtection="0"/>
    <xf numFmtId="170" fontId="31" fillId="22" borderId="0" applyNumberFormat="0" applyBorder="0" applyAlignment="0" applyProtection="0"/>
    <xf numFmtId="170" fontId="31" fillId="22" borderId="0" applyNumberFormat="0" applyBorder="0" applyAlignment="0" applyProtection="0"/>
    <xf numFmtId="170" fontId="31" fillId="22" borderId="0" applyNumberFormat="0" applyBorder="0" applyAlignment="0" applyProtection="0"/>
    <xf numFmtId="170" fontId="31" fillId="22" borderId="0" applyNumberFormat="0" applyBorder="0" applyAlignment="0" applyProtection="0"/>
    <xf numFmtId="170" fontId="31" fillId="22" borderId="0" applyNumberFormat="0" applyBorder="0" applyAlignment="0" applyProtection="0"/>
    <xf numFmtId="170" fontId="31" fillId="22" borderId="0" applyNumberFormat="0" applyBorder="0" applyAlignment="0" applyProtection="0"/>
    <xf numFmtId="170" fontId="31" fillId="22" borderId="0" applyNumberFormat="0" applyBorder="0" applyAlignment="0" applyProtection="0"/>
    <xf numFmtId="170" fontId="31" fillId="22" borderId="0" applyNumberFormat="0" applyBorder="0" applyAlignment="0" applyProtection="0"/>
    <xf numFmtId="170" fontId="31" fillId="22" borderId="0" applyNumberFormat="0" applyBorder="0" applyAlignment="0" applyProtection="0"/>
    <xf numFmtId="170" fontId="31" fillId="22" borderId="0" applyNumberFormat="0" applyBorder="0" applyAlignment="0" applyProtection="0"/>
    <xf numFmtId="170" fontId="31" fillId="22" borderId="0" applyNumberFormat="0" applyBorder="0" applyAlignment="0" applyProtection="0"/>
    <xf numFmtId="170" fontId="31" fillId="22" borderId="0" applyNumberFormat="0" applyBorder="0" applyAlignment="0" applyProtection="0"/>
    <xf numFmtId="170" fontId="31" fillId="22" borderId="0" applyNumberFormat="0" applyBorder="0" applyAlignment="0" applyProtection="0"/>
    <xf numFmtId="170" fontId="31" fillId="22" borderId="0" applyNumberFormat="0" applyBorder="0" applyAlignment="0" applyProtection="0"/>
    <xf numFmtId="170" fontId="31" fillId="22" borderId="0" applyNumberFormat="0" applyBorder="0" applyAlignment="0" applyProtection="0"/>
    <xf numFmtId="170" fontId="31" fillId="22" borderId="0" applyNumberFormat="0" applyBorder="0" applyAlignment="0" applyProtection="0"/>
    <xf numFmtId="170" fontId="31" fillId="22" borderId="0" applyNumberFormat="0" applyBorder="0" applyAlignment="0" applyProtection="0"/>
    <xf numFmtId="170" fontId="31" fillId="22" borderId="0" applyNumberFormat="0" applyBorder="0" applyAlignment="0" applyProtection="0"/>
    <xf numFmtId="170" fontId="31" fillId="22" borderId="0" applyNumberFormat="0" applyBorder="0" applyAlignment="0" applyProtection="0"/>
    <xf numFmtId="170" fontId="31" fillId="22" borderId="0" applyNumberFormat="0" applyBorder="0" applyAlignment="0" applyProtection="0"/>
    <xf numFmtId="170" fontId="31" fillId="22" borderId="0" applyNumberFormat="0" applyBorder="0" applyAlignment="0" applyProtection="0"/>
    <xf numFmtId="170" fontId="31" fillId="22" borderId="0" applyNumberFormat="0" applyBorder="0" applyAlignment="0" applyProtection="0"/>
    <xf numFmtId="170" fontId="31" fillId="22" borderId="0" applyNumberFormat="0" applyBorder="0" applyAlignment="0" applyProtection="0"/>
    <xf numFmtId="170" fontId="31" fillId="22" borderId="0" applyNumberFormat="0" applyBorder="0" applyAlignment="0" applyProtection="0"/>
    <xf numFmtId="170" fontId="31" fillId="22" borderId="0" applyNumberFormat="0" applyBorder="0" applyAlignment="0" applyProtection="0"/>
    <xf numFmtId="170" fontId="31" fillId="22" borderId="0" applyNumberFormat="0" applyBorder="0" applyAlignment="0" applyProtection="0"/>
    <xf numFmtId="170" fontId="31" fillId="22" borderId="0" applyNumberFormat="0" applyBorder="0" applyAlignment="0" applyProtection="0"/>
    <xf numFmtId="170" fontId="31" fillId="22" borderId="0" applyNumberFormat="0" applyBorder="0" applyAlignment="0" applyProtection="0"/>
    <xf numFmtId="170" fontId="31" fillId="22" borderId="0" applyNumberFormat="0" applyBorder="0" applyAlignment="0" applyProtection="0"/>
    <xf numFmtId="170" fontId="31" fillId="22" borderId="0" applyNumberFormat="0" applyBorder="0" applyAlignment="0" applyProtection="0"/>
    <xf numFmtId="170" fontId="31" fillId="22" borderId="0" applyNumberFormat="0" applyBorder="0" applyAlignment="0" applyProtection="0"/>
    <xf numFmtId="170" fontId="31" fillId="22" borderId="0" applyNumberFormat="0" applyBorder="0" applyAlignment="0" applyProtection="0"/>
    <xf numFmtId="170" fontId="31" fillId="22" borderId="0" applyNumberFormat="0" applyBorder="0" applyAlignment="0" applyProtection="0"/>
    <xf numFmtId="170" fontId="31" fillId="22" borderId="0" applyNumberFormat="0" applyBorder="0" applyAlignment="0" applyProtection="0"/>
    <xf numFmtId="170" fontId="31" fillId="22" borderId="0" applyNumberFormat="0" applyBorder="0" applyAlignment="0" applyProtection="0"/>
    <xf numFmtId="170" fontId="31" fillId="22" borderId="0" applyNumberFormat="0" applyBorder="0" applyAlignment="0" applyProtection="0"/>
    <xf numFmtId="170" fontId="31" fillId="22" borderId="0" applyNumberFormat="0" applyBorder="0" applyAlignment="0" applyProtection="0"/>
    <xf numFmtId="170" fontId="31" fillId="22" borderId="0" applyNumberFormat="0" applyBorder="0" applyAlignment="0" applyProtection="0"/>
    <xf numFmtId="170" fontId="31" fillId="22" borderId="0" applyNumberFormat="0" applyBorder="0" applyAlignment="0" applyProtection="0"/>
    <xf numFmtId="170" fontId="31" fillId="22" borderId="0" applyNumberFormat="0" applyBorder="0" applyAlignment="0" applyProtection="0"/>
    <xf numFmtId="170" fontId="31" fillId="22" borderId="0" applyNumberFormat="0" applyBorder="0" applyAlignment="0" applyProtection="0"/>
    <xf numFmtId="170" fontId="31" fillId="22" borderId="0" applyNumberFormat="0" applyBorder="0" applyAlignment="0" applyProtection="0"/>
    <xf numFmtId="170" fontId="31" fillId="22" borderId="0" applyNumberFormat="0" applyBorder="0" applyAlignment="0" applyProtection="0"/>
    <xf numFmtId="170" fontId="31" fillId="22" borderId="0" applyNumberFormat="0" applyBorder="0" applyAlignment="0" applyProtection="0"/>
    <xf numFmtId="170" fontId="36" fillId="44" borderId="0" applyNumberFormat="0" applyBorder="0" applyAlignment="0" applyProtection="0"/>
    <xf numFmtId="170" fontId="36" fillId="44" borderId="0" applyNumberFormat="0" applyBorder="0" applyAlignment="0" applyProtection="0"/>
    <xf numFmtId="170" fontId="31" fillId="26" borderId="0" applyNumberFormat="0" applyBorder="0" applyAlignment="0" applyProtection="0"/>
    <xf numFmtId="170" fontId="31" fillId="26" borderId="0" applyNumberFormat="0" applyBorder="0" applyAlignment="0" applyProtection="0"/>
    <xf numFmtId="170" fontId="31" fillId="26" borderId="0" applyNumberFormat="0" applyBorder="0" applyAlignment="0" applyProtection="0"/>
    <xf numFmtId="170" fontId="31" fillId="26" borderId="0" applyNumberFormat="0" applyBorder="0" applyAlignment="0" applyProtection="0"/>
    <xf numFmtId="170" fontId="31" fillId="26" borderId="0" applyNumberFormat="0" applyBorder="0" applyAlignment="0" applyProtection="0"/>
    <xf numFmtId="170" fontId="31" fillId="26" borderId="0" applyNumberFormat="0" applyBorder="0" applyAlignment="0" applyProtection="0"/>
    <xf numFmtId="170" fontId="31" fillId="26" borderId="0" applyNumberFormat="0" applyBorder="0" applyAlignment="0" applyProtection="0"/>
    <xf numFmtId="170" fontId="31" fillId="26" borderId="0" applyNumberFormat="0" applyBorder="0" applyAlignment="0" applyProtection="0"/>
    <xf numFmtId="170" fontId="31" fillId="26" borderId="0" applyNumberFormat="0" applyBorder="0" applyAlignment="0" applyProtection="0"/>
    <xf numFmtId="170" fontId="31" fillId="26" borderId="0" applyNumberFormat="0" applyBorder="0" applyAlignment="0" applyProtection="0"/>
    <xf numFmtId="170" fontId="31" fillId="26" borderId="0" applyNumberFormat="0" applyBorder="0" applyAlignment="0" applyProtection="0"/>
    <xf numFmtId="170" fontId="31" fillId="26" borderId="0" applyNumberFormat="0" applyBorder="0" applyAlignment="0" applyProtection="0"/>
    <xf numFmtId="170" fontId="31" fillId="26" borderId="0" applyNumberFormat="0" applyBorder="0" applyAlignment="0" applyProtection="0"/>
    <xf numFmtId="170" fontId="31" fillId="26" borderId="0" applyNumberFormat="0" applyBorder="0" applyAlignment="0" applyProtection="0"/>
    <xf numFmtId="170" fontId="31" fillId="26" borderId="0" applyNumberFormat="0" applyBorder="0" applyAlignment="0" applyProtection="0"/>
    <xf numFmtId="170" fontId="31" fillId="26" borderId="0" applyNumberFormat="0" applyBorder="0" applyAlignment="0" applyProtection="0"/>
    <xf numFmtId="170" fontId="31" fillId="26" borderId="0" applyNumberFormat="0" applyBorder="0" applyAlignment="0" applyProtection="0"/>
    <xf numFmtId="170" fontId="31" fillId="26" borderId="0" applyNumberFormat="0" applyBorder="0" applyAlignment="0" applyProtection="0"/>
    <xf numFmtId="170" fontId="31" fillId="26" borderId="0" applyNumberFormat="0" applyBorder="0" applyAlignment="0" applyProtection="0"/>
    <xf numFmtId="170" fontId="31" fillId="26" borderId="0" applyNumberFormat="0" applyBorder="0" applyAlignment="0" applyProtection="0"/>
    <xf numFmtId="170" fontId="31" fillId="26" borderId="0" applyNumberFormat="0" applyBorder="0" applyAlignment="0" applyProtection="0"/>
    <xf numFmtId="170" fontId="31" fillId="26" borderId="0" applyNumberFormat="0" applyBorder="0" applyAlignment="0" applyProtection="0"/>
    <xf numFmtId="170" fontId="31" fillId="26" borderId="0" applyNumberFormat="0" applyBorder="0" applyAlignment="0" applyProtection="0"/>
    <xf numFmtId="170" fontId="31" fillId="26" borderId="0" applyNumberFormat="0" applyBorder="0" applyAlignment="0" applyProtection="0"/>
    <xf numFmtId="170" fontId="31" fillId="26" borderId="0" applyNumberFormat="0" applyBorder="0" applyAlignment="0" applyProtection="0"/>
    <xf numFmtId="170" fontId="31" fillId="26" borderId="0" applyNumberFormat="0" applyBorder="0" applyAlignment="0" applyProtection="0"/>
    <xf numFmtId="170" fontId="31" fillId="26" borderId="0" applyNumberFormat="0" applyBorder="0" applyAlignment="0" applyProtection="0"/>
    <xf numFmtId="170" fontId="31" fillId="26" borderId="0" applyNumberFormat="0" applyBorder="0" applyAlignment="0" applyProtection="0"/>
    <xf numFmtId="170" fontId="31" fillId="26" borderId="0" applyNumberFormat="0" applyBorder="0" applyAlignment="0" applyProtection="0"/>
    <xf numFmtId="170" fontId="31" fillId="26" borderId="0" applyNumberFormat="0" applyBorder="0" applyAlignment="0" applyProtection="0"/>
    <xf numFmtId="170" fontId="31" fillId="26" borderId="0" applyNumberFormat="0" applyBorder="0" applyAlignment="0" applyProtection="0"/>
    <xf numFmtId="170" fontId="31" fillId="26" borderId="0" applyNumberFormat="0" applyBorder="0" applyAlignment="0" applyProtection="0"/>
    <xf numFmtId="170" fontId="31" fillId="26" borderId="0" applyNumberFormat="0" applyBorder="0" applyAlignment="0" applyProtection="0"/>
    <xf numFmtId="170" fontId="31" fillId="26" borderId="0" applyNumberFormat="0" applyBorder="0" applyAlignment="0" applyProtection="0"/>
    <xf numFmtId="170" fontId="31" fillId="26" borderId="0" applyNumberFormat="0" applyBorder="0" applyAlignment="0" applyProtection="0"/>
    <xf numFmtId="170" fontId="31" fillId="26" borderId="0" applyNumberFormat="0" applyBorder="0" applyAlignment="0" applyProtection="0"/>
    <xf numFmtId="170" fontId="31" fillId="26" borderId="0" applyNumberFormat="0" applyBorder="0" applyAlignment="0" applyProtection="0"/>
    <xf numFmtId="170" fontId="31" fillId="26" borderId="0" applyNumberFormat="0" applyBorder="0" applyAlignment="0" applyProtection="0"/>
    <xf numFmtId="170" fontId="31" fillId="26" borderId="0" applyNumberFormat="0" applyBorder="0" applyAlignment="0" applyProtection="0"/>
    <xf numFmtId="170" fontId="31" fillId="26" borderId="0" applyNumberFormat="0" applyBorder="0" applyAlignment="0" applyProtection="0"/>
    <xf numFmtId="170" fontId="31" fillId="26" borderId="0" applyNumberFormat="0" applyBorder="0" applyAlignment="0" applyProtection="0"/>
    <xf numFmtId="170" fontId="31" fillId="26" borderId="0" applyNumberFormat="0" applyBorder="0" applyAlignment="0" applyProtection="0"/>
    <xf numFmtId="170" fontId="31" fillId="26" borderId="0" applyNumberFormat="0" applyBorder="0" applyAlignment="0" applyProtection="0"/>
    <xf numFmtId="170" fontId="31" fillId="26" borderId="0" applyNumberFormat="0" applyBorder="0" applyAlignment="0" applyProtection="0"/>
    <xf numFmtId="170" fontId="31" fillId="26" borderId="0" applyNumberFormat="0" applyBorder="0" applyAlignment="0" applyProtection="0"/>
    <xf numFmtId="170" fontId="31" fillId="26" borderId="0" applyNumberFormat="0" applyBorder="0" applyAlignment="0" applyProtection="0"/>
    <xf numFmtId="170" fontId="31" fillId="26" borderId="0" applyNumberFormat="0" applyBorder="0" applyAlignment="0" applyProtection="0"/>
    <xf numFmtId="170" fontId="31" fillId="26" borderId="0" applyNumberFormat="0" applyBorder="0" applyAlignment="0" applyProtection="0"/>
    <xf numFmtId="170" fontId="31" fillId="26" borderId="0" applyNumberFormat="0" applyBorder="0" applyAlignment="0" applyProtection="0"/>
    <xf numFmtId="170" fontId="31" fillId="26" borderId="0" applyNumberFormat="0" applyBorder="0" applyAlignment="0" applyProtection="0"/>
    <xf numFmtId="170" fontId="31" fillId="26" borderId="0" applyNumberFormat="0" applyBorder="0" applyAlignment="0" applyProtection="0"/>
    <xf numFmtId="170" fontId="31" fillId="26" borderId="0" applyNumberFormat="0" applyBorder="0" applyAlignment="0" applyProtection="0"/>
    <xf numFmtId="170" fontId="31" fillId="26" borderId="0" applyNumberFormat="0" applyBorder="0" applyAlignment="0" applyProtection="0"/>
    <xf numFmtId="170" fontId="31" fillId="26" borderId="0" applyNumberFormat="0" applyBorder="0" applyAlignment="0" applyProtection="0"/>
    <xf numFmtId="170" fontId="31" fillId="26" borderId="0" applyNumberFormat="0" applyBorder="0" applyAlignment="0" applyProtection="0"/>
    <xf numFmtId="170" fontId="31" fillId="26" borderId="0" applyNumberFormat="0" applyBorder="0" applyAlignment="0" applyProtection="0"/>
    <xf numFmtId="170" fontId="31" fillId="26" borderId="0" applyNumberFormat="0" applyBorder="0" applyAlignment="0" applyProtection="0"/>
    <xf numFmtId="170" fontId="31" fillId="26" borderId="0" applyNumberFormat="0" applyBorder="0" applyAlignment="0" applyProtection="0"/>
    <xf numFmtId="170" fontId="31" fillId="26" borderId="0" applyNumberFormat="0" applyBorder="0" applyAlignment="0" applyProtection="0"/>
    <xf numFmtId="170" fontId="31" fillId="26" borderId="0" applyNumberFormat="0" applyBorder="0" applyAlignment="0" applyProtection="0"/>
    <xf numFmtId="170" fontId="31" fillId="26" borderId="0" applyNumberFormat="0" applyBorder="0" applyAlignment="0" applyProtection="0"/>
    <xf numFmtId="170" fontId="31" fillId="26" borderId="0" applyNumberFormat="0" applyBorder="0" applyAlignment="0" applyProtection="0"/>
    <xf numFmtId="170" fontId="31" fillId="26" borderId="0" applyNumberFormat="0" applyBorder="0" applyAlignment="0" applyProtection="0"/>
    <xf numFmtId="170" fontId="31" fillId="26" borderId="0" applyNumberFormat="0" applyBorder="0" applyAlignment="0" applyProtection="0"/>
    <xf numFmtId="170" fontId="31" fillId="26" borderId="0" applyNumberFormat="0" applyBorder="0" applyAlignment="0" applyProtection="0"/>
    <xf numFmtId="170" fontId="31" fillId="26" borderId="0" applyNumberFormat="0" applyBorder="0" applyAlignment="0" applyProtection="0"/>
    <xf numFmtId="170" fontId="31" fillId="26" borderId="0" applyNumberFormat="0" applyBorder="0" applyAlignment="0" applyProtection="0"/>
    <xf numFmtId="170" fontId="31" fillId="26" borderId="0" applyNumberFormat="0" applyBorder="0" applyAlignment="0" applyProtection="0"/>
    <xf numFmtId="170" fontId="31" fillId="26" borderId="0" applyNumberFormat="0" applyBorder="0" applyAlignment="0" applyProtection="0"/>
    <xf numFmtId="170" fontId="36" fillId="47" borderId="0" applyNumberFormat="0" applyBorder="0" applyAlignment="0" applyProtection="0"/>
    <xf numFmtId="170" fontId="36" fillId="47" borderId="0" applyNumberFormat="0" applyBorder="0" applyAlignment="0" applyProtection="0"/>
    <xf numFmtId="170" fontId="31" fillId="30" borderId="0" applyNumberFormat="0" applyBorder="0" applyAlignment="0" applyProtection="0"/>
    <xf numFmtId="170" fontId="31" fillId="30" borderId="0" applyNumberFormat="0" applyBorder="0" applyAlignment="0" applyProtection="0"/>
    <xf numFmtId="170" fontId="31" fillId="30" borderId="0" applyNumberFormat="0" applyBorder="0" applyAlignment="0" applyProtection="0"/>
    <xf numFmtId="170" fontId="31" fillId="30" borderId="0" applyNumberFormat="0" applyBorder="0" applyAlignment="0" applyProtection="0"/>
    <xf numFmtId="170" fontId="31" fillId="30" borderId="0" applyNumberFormat="0" applyBorder="0" applyAlignment="0" applyProtection="0"/>
    <xf numFmtId="170" fontId="31" fillId="30" borderId="0" applyNumberFormat="0" applyBorder="0" applyAlignment="0" applyProtection="0"/>
    <xf numFmtId="170" fontId="31" fillId="30" borderId="0" applyNumberFormat="0" applyBorder="0" applyAlignment="0" applyProtection="0"/>
    <xf numFmtId="170" fontId="31" fillId="30" borderId="0" applyNumberFormat="0" applyBorder="0" applyAlignment="0" applyProtection="0"/>
    <xf numFmtId="170" fontId="31" fillId="30" borderId="0" applyNumberFormat="0" applyBorder="0" applyAlignment="0" applyProtection="0"/>
    <xf numFmtId="170" fontId="31" fillId="30" borderId="0" applyNumberFormat="0" applyBorder="0" applyAlignment="0" applyProtection="0"/>
    <xf numFmtId="170" fontId="31" fillId="30" borderId="0" applyNumberFormat="0" applyBorder="0" applyAlignment="0" applyProtection="0"/>
    <xf numFmtId="170" fontId="31" fillId="30" borderId="0" applyNumberFormat="0" applyBorder="0" applyAlignment="0" applyProtection="0"/>
    <xf numFmtId="170" fontId="31" fillId="30" borderId="0" applyNumberFormat="0" applyBorder="0" applyAlignment="0" applyProtection="0"/>
    <xf numFmtId="170" fontId="31" fillId="30" borderId="0" applyNumberFormat="0" applyBorder="0" applyAlignment="0" applyProtection="0"/>
    <xf numFmtId="170" fontId="31" fillId="30" borderId="0" applyNumberFormat="0" applyBorder="0" applyAlignment="0" applyProtection="0"/>
    <xf numFmtId="170" fontId="31" fillId="30" borderId="0" applyNumberFormat="0" applyBorder="0" applyAlignment="0" applyProtection="0"/>
    <xf numFmtId="170" fontId="31" fillId="30" borderId="0" applyNumberFormat="0" applyBorder="0" applyAlignment="0" applyProtection="0"/>
    <xf numFmtId="170" fontId="31" fillId="30" borderId="0" applyNumberFormat="0" applyBorder="0" applyAlignment="0" applyProtection="0"/>
    <xf numFmtId="170" fontId="31" fillId="30" borderId="0" applyNumberFormat="0" applyBorder="0" applyAlignment="0" applyProtection="0"/>
    <xf numFmtId="170" fontId="31" fillId="30" borderId="0" applyNumberFormat="0" applyBorder="0" applyAlignment="0" applyProtection="0"/>
    <xf numFmtId="170" fontId="31" fillId="30" borderId="0" applyNumberFormat="0" applyBorder="0" applyAlignment="0" applyProtection="0"/>
    <xf numFmtId="170" fontId="31" fillId="30" borderId="0" applyNumberFormat="0" applyBorder="0" applyAlignment="0" applyProtection="0"/>
    <xf numFmtId="170" fontId="31" fillId="30" borderId="0" applyNumberFormat="0" applyBorder="0" applyAlignment="0" applyProtection="0"/>
    <xf numFmtId="170" fontId="31" fillId="30" borderId="0" applyNumberFormat="0" applyBorder="0" applyAlignment="0" applyProtection="0"/>
    <xf numFmtId="170" fontId="31" fillId="30" borderId="0" applyNumberFormat="0" applyBorder="0" applyAlignment="0" applyProtection="0"/>
    <xf numFmtId="170" fontId="31" fillId="30" borderId="0" applyNumberFormat="0" applyBorder="0" applyAlignment="0" applyProtection="0"/>
    <xf numFmtId="170" fontId="31" fillId="30" borderId="0" applyNumberFormat="0" applyBorder="0" applyAlignment="0" applyProtection="0"/>
    <xf numFmtId="170" fontId="31" fillId="30" borderId="0" applyNumberFormat="0" applyBorder="0" applyAlignment="0" applyProtection="0"/>
    <xf numFmtId="170" fontId="31" fillId="30" borderId="0" applyNumberFormat="0" applyBorder="0" applyAlignment="0" applyProtection="0"/>
    <xf numFmtId="170" fontId="31" fillId="30" borderId="0" applyNumberFormat="0" applyBorder="0" applyAlignment="0" applyProtection="0"/>
    <xf numFmtId="170" fontId="31" fillId="30" borderId="0" applyNumberFormat="0" applyBorder="0" applyAlignment="0" applyProtection="0"/>
    <xf numFmtId="170" fontId="31" fillId="30" borderId="0" applyNumberFormat="0" applyBorder="0" applyAlignment="0" applyProtection="0"/>
    <xf numFmtId="170" fontId="31" fillId="30" borderId="0" applyNumberFormat="0" applyBorder="0" applyAlignment="0" applyProtection="0"/>
    <xf numFmtId="170" fontId="31" fillId="30" borderId="0" applyNumberFormat="0" applyBorder="0" applyAlignment="0" applyProtection="0"/>
    <xf numFmtId="170" fontId="31" fillId="30" borderId="0" applyNumberFormat="0" applyBorder="0" applyAlignment="0" applyProtection="0"/>
    <xf numFmtId="170" fontId="31" fillId="30" borderId="0" applyNumberFormat="0" applyBorder="0" applyAlignment="0" applyProtection="0"/>
    <xf numFmtId="170" fontId="31" fillId="30" borderId="0" applyNumberFormat="0" applyBorder="0" applyAlignment="0" applyProtection="0"/>
    <xf numFmtId="170" fontId="31" fillId="30" borderId="0" applyNumberFormat="0" applyBorder="0" applyAlignment="0" applyProtection="0"/>
    <xf numFmtId="170" fontId="31" fillId="30" borderId="0" applyNumberFormat="0" applyBorder="0" applyAlignment="0" applyProtection="0"/>
    <xf numFmtId="170" fontId="31" fillId="30" borderId="0" applyNumberFormat="0" applyBorder="0" applyAlignment="0" applyProtection="0"/>
    <xf numFmtId="170" fontId="31" fillId="30" borderId="0" applyNumberFormat="0" applyBorder="0" applyAlignment="0" applyProtection="0"/>
    <xf numFmtId="170" fontId="31" fillId="30" borderId="0" applyNumberFormat="0" applyBorder="0" applyAlignment="0" applyProtection="0"/>
    <xf numFmtId="170" fontId="31" fillId="30" borderId="0" applyNumberFormat="0" applyBorder="0" applyAlignment="0" applyProtection="0"/>
    <xf numFmtId="170" fontId="31" fillId="30" borderId="0" applyNumberFormat="0" applyBorder="0" applyAlignment="0" applyProtection="0"/>
    <xf numFmtId="170" fontId="31" fillId="30" borderId="0" applyNumberFormat="0" applyBorder="0" applyAlignment="0" applyProtection="0"/>
    <xf numFmtId="170" fontId="31" fillId="30" borderId="0" applyNumberFormat="0" applyBorder="0" applyAlignment="0" applyProtection="0"/>
    <xf numFmtId="170" fontId="36" fillId="3" borderId="0" applyNumberFormat="0" applyBorder="0" applyAlignment="0" applyProtection="0"/>
    <xf numFmtId="170" fontId="36" fillId="3" borderId="0" applyNumberFormat="0" applyBorder="0" applyAlignment="0" applyProtection="0"/>
    <xf numFmtId="170" fontId="36" fillId="3" borderId="0" applyNumberFormat="0" applyBorder="0" applyAlignment="0" applyProtection="0"/>
    <xf numFmtId="170" fontId="31" fillId="34" borderId="0" applyNumberFormat="0" applyBorder="0" applyAlignment="0" applyProtection="0"/>
    <xf numFmtId="170" fontId="31" fillId="34" borderId="0" applyNumberFormat="0" applyBorder="0" applyAlignment="0" applyProtection="0"/>
    <xf numFmtId="170" fontId="31" fillId="34" borderId="0" applyNumberFormat="0" applyBorder="0" applyAlignment="0" applyProtection="0"/>
    <xf numFmtId="170" fontId="31" fillId="34" borderId="0" applyNumberFormat="0" applyBorder="0" applyAlignment="0" applyProtection="0"/>
    <xf numFmtId="170" fontId="31" fillId="34" borderId="0" applyNumberFormat="0" applyBorder="0" applyAlignment="0" applyProtection="0"/>
    <xf numFmtId="170" fontId="31" fillId="34" borderId="0" applyNumberFormat="0" applyBorder="0" applyAlignment="0" applyProtection="0"/>
    <xf numFmtId="170" fontId="31" fillId="34" borderId="0" applyNumberFormat="0" applyBorder="0" applyAlignment="0" applyProtection="0"/>
    <xf numFmtId="170" fontId="31" fillId="34" borderId="0" applyNumberFormat="0" applyBorder="0" applyAlignment="0" applyProtection="0"/>
    <xf numFmtId="170" fontId="31" fillId="34" borderId="0" applyNumberFormat="0" applyBorder="0" applyAlignment="0" applyProtection="0"/>
    <xf numFmtId="170" fontId="31" fillId="34" borderId="0" applyNumberFormat="0" applyBorder="0" applyAlignment="0" applyProtection="0"/>
    <xf numFmtId="170" fontId="31" fillId="34" borderId="0" applyNumberFormat="0" applyBorder="0" applyAlignment="0" applyProtection="0"/>
    <xf numFmtId="170" fontId="31" fillId="34" borderId="0" applyNumberFormat="0" applyBorder="0" applyAlignment="0" applyProtection="0"/>
    <xf numFmtId="170" fontId="31" fillId="34" borderId="0" applyNumberFormat="0" applyBorder="0" applyAlignment="0" applyProtection="0"/>
    <xf numFmtId="170" fontId="31" fillId="34" borderId="0" applyNumberFormat="0" applyBorder="0" applyAlignment="0" applyProtection="0"/>
    <xf numFmtId="170" fontId="31" fillId="34" borderId="0" applyNumberFormat="0" applyBorder="0" applyAlignment="0" applyProtection="0"/>
    <xf numFmtId="170" fontId="31" fillId="34" borderId="0" applyNumberFormat="0" applyBorder="0" applyAlignment="0" applyProtection="0"/>
    <xf numFmtId="170" fontId="31" fillId="34" borderId="0" applyNumberFormat="0" applyBorder="0" applyAlignment="0" applyProtection="0"/>
    <xf numFmtId="170" fontId="31" fillId="34" borderId="0" applyNumberFormat="0" applyBorder="0" applyAlignment="0" applyProtection="0"/>
    <xf numFmtId="170" fontId="31" fillId="34" borderId="0" applyNumberFormat="0" applyBorder="0" applyAlignment="0" applyProtection="0"/>
    <xf numFmtId="170" fontId="31" fillId="34" borderId="0" applyNumberFormat="0" applyBorder="0" applyAlignment="0" applyProtection="0"/>
    <xf numFmtId="170" fontId="31" fillId="34" borderId="0" applyNumberFormat="0" applyBorder="0" applyAlignment="0" applyProtection="0"/>
    <xf numFmtId="170" fontId="31" fillId="34" borderId="0" applyNumberFormat="0" applyBorder="0" applyAlignment="0" applyProtection="0"/>
    <xf numFmtId="170" fontId="31" fillId="34" borderId="0" applyNumberFormat="0" applyBorder="0" applyAlignment="0" applyProtection="0"/>
    <xf numFmtId="170" fontId="31" fillId="34" borderId="0" applyNumberFormat="0" applyBorder="0" applyAlignment="0" applyProtection="0"/>
    <xf numFmtId="170" fontId="31" fillId="34" borderId="0" applyNumberFormat="0" applyBorder="0" applyAlignment="0" applyProtection="0"/>
    <xf numFmtId="170" fontId="31" fillId="34" borderId="0" applyNumberFormat="0" applyBorder="0" applyAlignment="0" applyProtection="0"/>
    <xf numFmtId="170" fontId="31" fillId="34" borderId="0" applyNumberFormat="0" applyBorder="0" applyAlignment="0" applyProtection="0"/>
    <xf numFmtId="170" fontId="31" fillId="34" borderId="0" applyNumberFormat="0" applyBorder="0" applyAlignment="0" applyProtection="0"/>
    <xf numFmtId="170" fontId="31" fillId="34" borderId="0" applyNumberFormat="0" applyBorder="0" applyAlignment="0" applyProtection="0"/>
    <xf numFmtId="170" fontId="31" fillId="34" borderId="0" applyNumberFormat="0" applyBorder="0" applyAlignment="0" applyProtection="0"/>
    <xf numFmtId="170" fontId="31" fillId="34" borderId="0" applyNumberFormat="0" applyBorder="0" applyAlignment="0" applyProtection="0"/>
    <xf numFmtId="170" fontId="31" fillId="34" borderId="0" applyNumberFormat="0" applyBorder="0" applyAlignment="0" applyProtection="0"/>
    <xf numFmtId="170" fontId="31" fillId="34" borderId="0" applyNumberFormat="0" applyBorder="0" applyAlignment="0" applyProtection="0"/>
    <xf numFmtId="170" fontId="31" fillId="34" borderId="0" applyNumberFormat="0" applyBorder="0" applyAlignment="0" applyProtection="0"/>
    <xf numFmtId="170" fontId="31" fillId="34" borderId="0" applyNumberFormat="0" applyBorder="0" applyAlignment="0" applyProtection="0"/>
    <xf numFmtId="170" fontId="31" fillId="34" borderId="0" applyNumberFormat="0" applyBorder="0" applyAlignment="0" applyProtection="0"/>
    <xf numFmtId="170" fontId="31" fillId="34" borderId="0" applyNumberFormat="0" applyBorder="0" applyAlignment="0" applyProtection="0"/>
    <xf numFmtId="170" fontId="31" fillId="34" borderId="0" applyNumberFormat="0" applyBorder="0" applyAlignment="0" applyProtection="0"/>
    <xf numFmtId="170" fontId="31" fillId="34" borderId="0" applyNumberFormat="0" applyBorder="0" applyAlignment="0" applyProtection="0"/>
    <xf numFmtId="170" fontId="31" fillId="34" borderId="0" applyNumberFormat="0" applyBorder="0" applyAlignment="0" applyProtection="0"/>
    <xf numFmtId="170" fontId="31" fillId="34" borderId="0" applyNumberFormat="0" applyBorder="0" applyAlignment="0" applyProtection="0"/>
    <xf numFmtId="170" fontId="31" fillId="34" borderId="0" applyNumberFormat="0" applyBorder="0" applyAlignment="0" applyProtection="0"/>
    <xf numFmtId="170" fontId="31" fillId="34" borderId="0" applyNumberFormat="0" applyBorder="0" applyAlignment="0" applyProtection="0"/>
    <xf numFmtId="170" fontId="31" fillId="34" borderId="0" applyNumberFormat="0" applyBorder="0" applyAlignment="0" applyProtection="0"/>
    <xf numFmtId="170" fontId="31" fillId="34" borderId="0" applyNumberFormat="0" applyBorder="0" applyAlignment="0" applyProtection="0"/>
    <xf numFmtId="170" fontId="31" fillId="34" borderId="0" applyNumberFormat="0" applyBorder="0" applyAlignment="0" applyProtection="0"/>
    <xf numFmtId="170" fontId="31" fillId="34" borderId="0" applyNumberFormat="0" applyBorder="0" applyAlignment="0" applyProtection="0"/>
    <xf numFmtId="170" fontId="31" fillId="34" borderId="0" applyNumberFormat="0" applyBorder="0" applyAlignment="0" applyProtection="0"/>
    <xf numFmtId="170" fontId="31" fillId="34" borderId="0" applyNumberFormat="0" applyBorder="0" applyAlignment="0" applyProtection="0"/>
    <xf numFmtId="170" fontId="31" fillId="34" borderId="0" applyNumberFormat="0" applyBorder="0" applyAlignment="0" applyProtection="0"/>
    <xf numFmtId="170" fontId="31" fillId="34" borderId="0" applyNumberFormat="0" applyBorder="0" applyAlignment="0" applyProtection="0"/>
    <xf numFmtId="170" fontId="31" fillId="34" borderId="0" applyNumberFormat="0" applyBorder="0" applyAlignment="0" applyProtection="0"/>
    <xf numFmtId="170" fontId="31" fillId="34" borderId="0" applyNumberFormat="0" applyBorder="0" applyAlignment="0" applyProtection="0"/>
    <xf numFmtId="170" fontId="31" fillId="34" borderId="0" applyNumberFormat="0" applyBorder="0" applyAlignment="0" applyProtection="0"/>
    <xf numFmtId="170" fontId="31" fillId="34" borderId="0" applyNumberFormat="0" applyBorder="0" applyAlignment="0" applyProtection="0"/>
    <xf numFmtId="170" fontId="31" fillId="34" borderId="0" applyNumberFormat="0" applyBorder="0" applyAlignment="0" applyProtection="0"/>
    <xf numFmtId="170" fontId="31" fillId="34" borderId="0" applyNumberFormat="0" applyBorder="0" applyAlignment="0" applyProtection="0"/>
    <xf numFmtId="170" fontId="31" fillId="34" borderId="0" applyNumberFormat="0" applyBorder="0" applyAlignment="0" applyProtection="0"/>
    <xf numFmtId="170" fontId="31" fillId="34" borderId="0" applyNumberFormat="0" applyBorder="0" applyAlignment="0" applyProtection="0"/>
    <xf numFmtId="170" fontId="31" fillId="34" borderId="0" applyNumberFormat="0" applyBorder="0" applyAlignment="0" applyProtection="0"/>
    <xf numFmtId="170" fontId="31" fillId="34" borderId="0" applyNumberFormat="0" applyBorder="0" applyAlignment="0" applyProtection="0"/>
    <xf numFmtId="170" fontId="31" fillId="34" borderId="0" applyNumberFormat="0" applyBorder="0" applyAlignment="0" applyProtection="0"/>
    <xf numFmtId="170" fontId="31" fillId="34" borderId="0" applyNumberFormat="0" applyBorder="0" applyAlignment="0" applyProtection="0"/>
    <xf numFmtId="170" fontId="31" fillId="34" borderId="0" applyNumberFormat="0" applyBorder="0" applyAlignment="0" applyProtection="0"/>
    <xf numFmtId="170" fontId="31" fillId="34" borderId="0" applyNumberFormat="0" applyBorder="0" applyAlignment="0" applyProtection="0"/>
    <xf numFmtId="170" fontId="31" fillId="34" borderId="0" applyNumberFormat="0" applyBorder="0" applyAlignment="0" applyProtection="0"/>
    <xf numFmtId="170" fontId="31" fillId="34" borderId="0" applyNumberFormat="0" applyBorder="0" applyAlignment="0" applyProtection="0"/>
    <xf numFmtId="170" fontId="31" fillId="34" borderId="0" applyNumberFormat="0" applyBorder="0" applyAlignment="0" applyProtection="0"/>
    <xf numFmtId="170" fontId="31" fillId="34" borderId="0" applyNumberFormat="0" applyBorder="0" applyAlignment="0" applyProtection="0"/>
    <xf numFmtId="170" fontId="36" fillId="48" borderId="0" applyNumberFormat="0" applyBorder="0" applyAlignment="0" applyProtection="0"/>
    <xf numFmtId="170" fontId="36" fillId="48" borderId="0" applyNumberFormat="0" applyBorder="0" applyAlignment="0" applyProtection="0"/>
    <xf numFmtId="170" fontId="36" fillId="49" borderId="0" applyNumberFormat="0" applyBorder="0" applyAlignment="0" applyProtection="0"/>
    <xf numFmtId="170" fontId="36" fillId="49" borderId="0" applyNumberFormat="0" applyBorder="0" applyAlignment="0" applyProtection="0"/>
    <xf numFmtId="170" fontId="36" fillId="49" borderId="0" applyNumberFormat="0" applyBorder="0" applyAlignment="0" applyProtection="0"/>
    <xf numFmtId="170" fontId="36" fillId="49" borderId="0" applyNumberFormat="0" applyBorder="0" applyAlignment="0" applyProtection="0"/>
    <xf numFmtId="170" fontId="36" fillId="49" borderId="0" applyNumberFormat="0" applyBorder="0" applyAlignment="0" applyProtection="0"/>
    <xf numFmtId="170" fontId="36" fillId="49" borderId="0" applyNumberFormat="0" applyBorder="0" applyAlignment="0" applyProtection="0"/>
    <xf numFmtId="170" fontId="36" fillId="49" borderId="0" applyNumberFormat="0" applyBorder="0" applyAlignment="0" applyProtection="0"/>
    <xf numFmtId="170" fontId="36" fillId="49" borderId="0" applyNumberFormat="0" applyBorder="0" applyAlignment="0" applyProtection="0"/>
    <xf numFmtId="170" fontId="36" fillId="49" borderId="0" applyNumberFormat="0" applyBorder="0" applyAlignment="0" applyProtection="0"/>
    <xf numFmtId="170" fontId="36" fillId="49" borderId="0" applyNumberFormat="0" applyBorder="0" applyAlignment="0" applyProtection="0"/>
    <xf numFmtId="170" fontId="36" fillId="49" borderId="0" applyNumberFormat="0" applyBorder="0" applyAlignment="0" applyProtection="0"/>
    <xf numFmtId="170" fontId="36" fillId="49" borderId="0" applyNumberFormat="0" applyBorder="0" applyAlignment="0" applyProtection="0"/>
    <xf numFmtId="170" fontId="36" fillId="50" borderId="0" applyNumberFormat="0" applyBorder="0" applyAlignment="0" applyProtection="0"/>
    <xf numFmtId="170" fontId="36" fillId="50" borderId="0" applyNumberFormat="0" applyBorder="0" applyAlignment="0" applyProtection="0"/>
    <xf numFmtId="170" fontId="36" fillId="50" borderId="0" applyNumberFormat="0" applyBorder="0" applyAlignment="0" applyProtection="0"/>
    <xf numFmtId="170" fontId="36" fillId="50" borderId="0" applyNumberFormat="0" applyBorder="0" applyAlignment="0" applyProtection="0"/>
    <xf numFmtId="170" fontId="36" fillId="50" borderId="0" applyNumberFormat="0" applyBorder="0" applyAlignment="0" applyProtection="0"/>
    <xf numFmtId="170" fontId="36" fillId="50" borderId="0" applyNumberFormat="0" applyBorder="0" applyAlignment="0" applyProtection="0"/>
    <xf numFmtId="170" fontId="36" fillId="50" borderId="0" applyNumberFormat="0" applyBorder="0" applyAlignment="0" applyProtection="0"/>
    <xf numFmtId="170" fontId="36" fillId="50" borderId="0" applyNumberFormat="0" applyBorder="0" applyAlignment="0" applyProtection="0"/>
    <xf numFmtId="170" fontId="36" fillId="50" borderId="0" applyNumberFormat="0" applyBorder="0" applyAlignment="0" applyProtection="0"/>
    <xf numFmtId="170" fontId="36" fillId="50" borderId="0" applyNumberFormat="0" applyBorder="0" applyAlignment="0" applyProtection="0"/>
    <xf numFmtId="170" fontId="36" fillId="50" borderId="0" applyNumberFormat="0" applyBorder="0" applyAlignment="0" applyProtection="0"/>
    <xf numFmtId="170" fontId="36" fillId="50" borderId="0" applyNumberFormat="0" applyBorder="0" applyAlignment="0" applyProtection="0"/>
    <xf numFmtId="170" fontId="36" fillId="51" borderId="0" applyNumberFormat="0" applyBorder="0" applyAlignment="0" applyProtection="0"/>
    <xf numFmtId="170" fontId="36" fillId="51" borderId="0" applyNumberFormat="0" applyBorder="0" applyAlignment="0" applyProtection="0"/>
    <xf numFmtId="170" fontId="36" fillId="51" borderId="0" applyNumberFormat="0" applyBorder="0" applyAlignment="0" applyProtection="0"/>
    <xf numFmtId="170" fontId="36" fillId="51" borderId="0" applyNumberFormat="0" applyBorder="0" applyAlignment="0" applyProtection="0"/>
    <xf numFmtId="170" fontId="36" fillId="51" borderId="0" applyNumberFormat="0" applyBorder="0" applyAlignment="0" applyProtection="0"/>
    <xf numFmtId="170" fontId="36" fillId="51" borderId="0" applyNumberFormat="0" applyBorder="0" applyAlignment="0" applyProtection="0"/>
    <xf numFmtId="170" fontId="36" fillId="51" borderId="0" applyNumberFormat="0" applyBorder="0" applyAlignment="0" applyProtection="0"/>
    <xf numFmtId="170" fontId="36" fillId="51" borderId="0" applyNumberFormat="0" applyBorder="0" applyAlignment="0" applyProtection="0"/>
    <xf numFmtId="170" fontId="36" fillId="51" borderId="0" applyNumberFormat="0" applyBorder="0" applyAlignment="0" applyProtection="0"/>
    <xf numFmtId="170" fontId="36" fillId="51" borderId="0" applyNumberFormat="0" applyBorder="0" applyAlignment="0" applyProtection="0"/>
    <xf numFmtId="170" fontId="36" fillId="51" borderId="0" applyNumberFormat="0" applyBorder="0" applyAlignment="0" applyProtection="0"/>
    <xf numFmtId="170" fontId="36" fillId="51" borderId="0" applyNumberFormat="0" applyBorder="0" applyAlignment="0" applyProtection="0"/>
    <xf numFmtId="170" fontId="36" fillId="47" borderId="0" applyNumberFormat="0" applyBorder="0" applyAlignment="0" applyProtection="0"/>
    <xf numFmtId="170" fontId="36" fillId="47" borderId="0" applyNumberFormat="0" applyBorder="0" applyAlignment="0" applyProtection="0"/>
    <xf numFmtId="170" fontId="36" fillId="47" borderId="0" applyNumberFormat="0" applyBorder="0" applyAlignment="0" applyProtection="0"/>
    <xf numFmtId="170" fontId="36" fillId="47" borderId="0" applyNumberFormat="0" applyBorder="0" applyAlignment="0" applyProtection="0"/>
    <xf numFmtId="170" fontId="36" fillId="47" borderId="0" applyNumberFormat="0" applyBorder="0" applyAlignment="0" applyProtection="0"/>
    <xf numFmtId="170" fontId="36" fillId="47" borderId="0" applyNumberFormat="0" applyBorder="0" applyAlignment="0" applyProtection="0"/>
    <xf numFmtId="170" fontId="36" fillId="47" borderId="0" applyNumberFormat="0" applyBorder="0" applyAlignment="0" applyProtection="0"/>
    <xf numFmtId="170" fontId="36" fillId="47" borderId="0" applyNumberFormat="0" applyBorder="0" applyAlignment="0" applyProtection="0"/>
    <xf numFmtId="170" fontId="36" fillId="47" borderId="0" applyNumberFormat="0" applyBorder="0" applyAlignment="0" applyProtection="0"/>
    <xf numFmtId="170" fontId="36" fillId="47" borderId="0" applyNumberFormat="0" applyBorder="0" applyAlignment="0" applyProtection="0"/>
    <xf numFmtId="170" fontId="36" fillId="47" borderId="0" applyNumberFormat="0" applyBorder="0" applyAlignment="0" applyProtection="0"/>
    <xf numFmtId="170" fontId="36" fillId="47" borderId="0" applyNumberFormat="0" applyBorder="0" applyAlignment="0" applyProtection="0"/>
    <xf numFmtId="170" fontId="36" fillId="3" borderId="0" applyNumberFormat="0" applyBorder="0" applyAlignment="0" applyProtection="0"/>
    <xf numFmtId="170" fontId="36" fillId="3" borderId="0" applyNumberFormat="0" applyBorder="0" applyAlignment="0" applyProtection="0"/>
    <xf numFmtId="170" fontId="36" fillId="3" borderId="0" applyNumberFormat="0" applyBorder="0" applyAlignment="0" applyProtection="0"/>
    <xf numFmtId="170" fontId="36" fillId="3" borderId="0" applyNumberFormat="0" applyBorder="0" applyAlignment="0" applyProtection="0"/>
    <xf numFmtId="170" fontId="36" fillId="3" borderId="0" applyNumberFormat="0" applyBorder="0" applyAlignment="0" applyProtection="0"/>
    <xf numFmtId="170" fontId="36" fillId="3" borderId="0" applyNumberFormat="0" applyBorder="0" applyAlignment="0" applyProtection="0"/>
    <xf numFmtId="170" fontId="36" fillId="3" borderId="0" applyNumberFormat="0" applyBorder="0" applyAlignment="0" applyProtection="0"/>
    <xf numFmtId="170" fontId="36" fillId="3" borderId="0" applyNumberFormat="0" applyBorder="0" applyAlignment="0" applyProtection="0"/>
    <xf numFmtId="170" fontId="36" fillId="3" borderId="0" applyNumberFormat="0" applyBorder="0" applyAlignment="0" applyProtection="0"/>
    <xf numFmtId="170" fontId="36" fillId="3" borderId="0" applyNumberFormat="0" applyBorder="0" applyAlignment="0" applyProtection="0"/>
    <xf numFmtId="170" fontId="36" fillId="3" borderId="0" applyNumberFormat="0" applyBorder="0" applyAlignment="0" applyProtection="0"/>
    <xf numFmtId="170" fontId="36" fillId="3" borderId="0" applyNumberFormat="0" applyBorder="0" applyAlignment="0" applyProtection="0"/>
    <xf numFmtId="170" fontId="36" fillId="52" borderId="0" applyNumberFormat="0" applyBorder="0" applyAlignment="0" applyProtection="0"/>
    <xf numFmtId="170" fontId="36" fillId="52" borderId="0" applyNumberFormat="0" applyBorder="0" applyAlignment="0" applyProtection="0"/>
    <xf numFmtId="170" fontId="36" fillId="52" borderId="0" applyNumberFormat="0" applyBorder="0" applyAlignment="0" applyProtection="0"/>
    <xf numFmtId="170" fontId="36" fillId="52" borderId="0" applyNumberFormat="0" applyBorder="0" applyAlignment="0" applyProtection="0"/>
    <xf numFmtId="170" fontId="36" fillId="52" borderId="0" applyNumberFormat="0" applyBorder="0" applyAlignment="0" applyProtection="0"/>
    <xf numFmtId="170" fontId="36" fillId="52" borderId="0" applyNumberFormat="0" applyBorder="0" applyAlignment="0" applyProtection="0"/>
    <xf numFmtId="170" fontId="36" fillId="52" borderId="0" applyNumberFormat="0" applyBorder="0" applyAlignment="0" applyProtection="0"/>
    <xf numFmtId="170" fontId="36" fillId="52" borderId="0" applyNumberFormat="0" applyBorder="0" applyAlignment="0" applyProtection="0"/>
    <xf numFmtId="170" fontId="36" fillId="52" borderId="0" applyNumberFormat="0" applyBorder="0" applyAlignment="0" applyProtection="0"/>
    <xf numFmtId="170" fontId="36" fillId="52" borderId="0" applyNumberFormat="0" applyBorder="0" applyAlignment="0" applyProtection="0"/>
    <xf numFmtId="170" fontId="36" fillId="52" borderId="0" applyNumberFormat="0" applyBorder="0" applyAlignment="0" applyProtection="0"/>
    <xf numFmtId="170" fontId="36" fillId="52" borderId="0" applyNumberFormat="0" applyBorder="0" applyAlignment="0" applyProtection="0"/>
    <xf numFmtId="170" fontId="37" fillId="37" borderId="0" applyNumberFormat="0" applyBorder="0" applyAlignment="0" applyProtection="0"/>
    <xf numFmtId="170" fontId="37" fillId="37" borderId="0" applyNumberFormat="0" applyBorder="0" applyAlignment="0" applyProtection="0"/>
    <xf numFmtId="170" fontId="37" fillId="37" borderId="0" applyNumberFormat="0" applyBorder="0" applyAlignment="0" applyProtection="0"/>
    <xf numFmtId="170" fontId="37" fillId="37" borderId="0" applyNumberFormat="0" applyBorder="0" applyAlignment="0" applyProtection="0"/>
    <xf numFmtId="170" fontId="37" fillId="37" borderId="0" applyNumberFormat="0" applyBorder="0" applyAlignment="0" applyProtection="0"/>
    <xf numFmtId="170" fontId="37" fillId="37" borderId="0" applyNumberFormat="0" applyBorder="0" applyAlignment="0" applyProtection="0"/>
    <xf numFmtId="170" fontId="37" fillId="37" borderId="0" applyNumberFormat="0" applyBorder="0" applyAlignment="0" applyProtection="0"/>
    <xf numFmtId="170" fontId="37" fillId="37" borderId="0" applyNumberFormat="0" applyBorder="0" applyAlignment="0" applyProtection="0"/>
    <xf numFmtId="170" fontId="37" fillId="37" borderId="0" applyNumberFormat="0" applyBorder="0" applyAlignment="0" applyProtection="0"/>
    <xf numFmtId="170" fontId="37" fillId="37" borderId="0" applyNumberFormat="0" applyBorder="0" applyAlignment="0" applyProtection="0"/>
    <xf numFmtId="170" fontId="37" fillId="37" borderId="0" applyNumberFormat="0" applyBorder="0" applyAlignment="0" applyProtection="0"/>
    <xf numFmtId="170" fontId="37" fillId="37" borderId="0" applyNumberFormat="0" applyBorder="0" applyAlignment="0" applyProtection="0"/>
    <xf numFmtId="170" fontId="38" fillId="53" borderId="14" applyNumberFormat="0" applyAlignment="0" applyProtection="0"/>
    <xf numFmtId="170" fontId="38" fillId="53" borderId="14" applyNumberFormat="0" applyAlignment="0" applyProtection="0"/>
    <xf numFmtId="170" fontId="38" fillId="53" borderId="14" applyNumberFormat="0" applyAlignment="0" applyProtection="0"/>
    <xf numFmtId="170" fontId="38" fillId="53" borderId="14" applyNumberFormat="0" applyAlignment="0" applyProtection="0"/>
    <xf numFmtId="170" fontId="38" fillId="53" borderId="14" applyNumberFormat="0" applyAlignment="0" applyProtection="0"/>
    <xf numFmtId="170" fontId="38" fillId="53" borderId="14" applyNumberFormat="0" applyAlignment="0" applyProtection="0"/>
    <xf numFmtId="170" fontId="38" fillId="53" borderId="14" applyNumberFormat="0" applyAlignment="0" applyProtection="0"/>
    <xf numFmtId="170" fontId="38" fillId="53" borderId="14" applyNumberFormat="0" applyAlignment="0" applyProtection="0"/>
    <xf numFmtId="170" fontId="38" fillId="53" borderId="14" applyNumberFormat="0" applyAlignment="0" applyProtection="0"/>
    <xf numFmtId="170" fontId="38" fillId="53" borderId="14" applyNumberFormat="0" applyAlignment="0" applyProtection="0"/>
    <xf numFmtId="170" fontId="38" fillId="53" borderId="14" applyNumberFormat="0" applyAlignment="0" applyProtection="0"/>
    <xf numFmtId="170" fontId="38" fillId="53" borderId="14" applyNumberFormat="0" applyAlignment="0" applyProtection="0"/>
    <xf numFmtId="170" fontId="39" fillId="54" borderId="15" applyNumberFormat="0" applyAlignment="0" applyProtection="0"/>
    <xf numFmtId="170" fontId="39" fillId="54" borderId="15" applyNumberFormat="0" applyAlignment="0" applyProtection="0"/>
    <xf numFmtId="170" fontId="39" fillId="54" borderId="15" applyNumberFormat="0" applyAlignment="0" applyProtection="0"/>
    <xf numFmtId="170" fontId="39" fillId="54" borderId="15" applyNumberFormat="0" applyAlignment="0" applyProtection="0"/>
    <xf numFmtId="170" fontId="39" fillId="54" borderId="15" applyNumberFormat="0" applyAlignment="0" applyProtection="0"/>
    <xf numFmtId="170" fontId="39" fillId="54" borderId="15" applyNumberFormat="0" applyAlignment="0" applyProtection="0"/>
    <xf numFmtId="170" fontId="39" fillId="54" borderId="15" applyNumberFormat="0" applyAlignment="0" applyProtection="0"/>
    <xf numFmtId="170" fontId="39" fillId="54" borderId="15" applyNumberFormat="0" applyAlignment="0" applyProtection="0"/>
    <xf numFmtId="170" fontId="39" fillId="54" borderId="15" applyNumberFormat="0" applyAlignment="0" applyProtection="0"/>
    <xf numFmtId="170" fontId="39" fillId="54" borderId="15" applyNumberFormat="0" applyAlignment="0" applyProtection="0"/>
    <xf numFmtId="170" fontId="39" fillId="54" borderId="15" applyNumberFormat="0" applyAlignment="0" applyProtection="0"/>
    <xf numFmtId="170" fontId="39" fillId="54" borderId="15" applyNumberFormat="0" applyAlignment="0" applyProtection="0"/>
    <xf numFmtId="170" fontId="42" fillId="0" borderId="0" applyNumberFormat="0" applyFill="0" applyBorder="0" applyAlignment="0" applyProtection="0"/>
    <xf numFmtId="170" fontId="42" fillId="0" borderId="0" applyNumberFormat="0" applyFill="0" applyBorder="0" applyAlignment="0" applyProtection="0"/>
    <xf numFmtId="170" fontId="42" fillId="0" borderId="0" applyNumberFormat="0" applyFill="0" applyBorder="0" applyAlignment="0" applyProtection="0"/>
    <xf numFmtId="170" fontId="42" fillId="0" borderId="0" applyNumberFormat="0" applyFill="0" applyBorder="0" applyAlignment="0" applyProtection="0"/>
    <xf numFmtId="170" fontId="42" fillId="0" borderId="0" applyNumberFormat="0" applyFill="0" applyBorder="0" applyAlignment="0" applyProtection="0"/>
    <xf numFmtId="170" fontId="42" fillId="0" borderId="0" applyNumberFormat="0" applyFill="0" applyBorder="0" applyAlignment="0" applyProtection="0"/>
    <xf numFmtId="170" fontId="42" fillId="0" borderId="0" applyNumberFormat="0" applyFill="0" applyBorder="0" applyAlignment="0" applyProtection="0"/>
    <xf numFmtId="170" fontId="42" fillId="0" borderId="0" applyNumberFormat="0" applyFill="0" applyBorder="0" applyAlignment="0" applyProtection="0"/>
    <xf numFmtId="170" fontId="42" fillId="0" borderId="0" applyNumberFormat="0" applyFill="0" applyBorder="0" applyAlignment="0" applyProtection="0"/>
    <xf numFmtId="170" fontId="42" fillId="0" borderId="0" applyNumberFormat="0" applyFill="0" applyBorder="0" applyAlignment="0" applyProtection="0"/>
    <xf numFmtId="170" fontId="42" fillId="0" borderId="0" applyNumberFormat="0" applyFill="0" applyBorder="0" applyAlignment="0" applyProtection="0"/>
    <xf numFmtId="170" fontId="42" fillId="0" borderId="0" applyNumberFormat="0" applyFill="0" applyBorder="0" applyAlignment="0" applyProtection="0"/>
    <xf numFmtId="170" fontId="43" fillId="38" borderId="0" applyNumberFormat="0" applyBorder="0" applyAlignment="0" applyProtection="0"/>
    <xf numFmtId="170" fontId="43" fillId="38" borderId="0" applyNumberFormat="0" applyBorder="0" applyAlignment="0" applyProtection="0"/>
    <xf numFmtId="170" fontId="43" fillId="38" borderId="0" applyNumberFormat="0" applyBorder="0" applyAlignment="0" applyProtection="0"/>
    <xf numFmtId="170" fontId="43" fillId="38" borderId="0" applyNumberFormat="0" applyBorder="0" applyAlignment="0" applyProtection="0"/>
    <xf numFmtId="170" fontId="43" fillId="38" borderId="0" applyNumberFormat="0" applyBorder="0" applyAlignment="0" applyProtection="0"/>
    <xf numFmtId="170" fontId="43" fillId="38" borderId="0" applyNumberFormat="0" applyBorder="0" applyAlignment="0" applyProtection="0"/>
    <xf numFmtId="170" fontId="43" fillId="38" borderId="0" applyNumberFormat="0" applyBorder="0" applyAlignment="0" applyProtection="0"/>
    <xf numFmtId="170" fontId="43" fillId="38" borderId="0" applyNumberFormat="0" applyBorder="0" applyAlignment="0" applyProtection="0"/>
    <xf numFmtId="170" fontId="43" fillId="38" borderId="0" applyNumberFormat="0" applyBorder="0" applyAlignment="0" applyProtection="0"/>
    <xf numFmtId="170" fontId="43" fillId="38" borderId="0" applyNumberFormat="0" applyBorder="0" applyAlignment="0" applyProtection="0"/>
    <xf numFmtId="170" fontId="43" fillId="38" borderId="0" applyNumberFormat="0" applyBorder="0" applyAlignment="0" applyProtection="0"/>
    <xf numFmtId="170" fontId="43" fillId="38" borderId="0" applyNumberFormat="0" applyBorder="0" applyAlignment="0" applyProtection="0"/>
    <xf numFmtId="170" fontId="44" fillId="0" borderId="16" applyNumberFormat="0" applyFill="0" applyAlignment="0" applyProtection="0"/>
    <xf numFmtId="170" fontId="44" fillId="0" borderId="16" applyNumberFormat="0" applyFill="0" applyAlignment="0" applyProtection="0"/>
    <xf numFmtId="170" fontId="44" fillId="0" borderId="16" applyNumberFormat="0" applyFill="0" applyAlignment="0" applyProtection="0"/>
    <xf numFmtId="170" fontId="44" fillId="0" borderId="16" applyNumberFormat="0" applyFill="0" applyAlignment="0" applyProtection="0"/>
    <xf numFmtId="170" fontId="44" fillId="0" borderId="16" applyNumberFormat="0" applyFill="0" applyAlignment="0" applyProtection="0"/>
    <xf numFmtId="170" fontId="44" fillId="0" borderId="16" applyNumberFormat="0" applyFill="0" applyAlignment="0" applyProtection="0"/>
    <xf numFmtId="170" fontId="44" fillId="0" borderId="16" applyNumberFormat="0" applyFill="0" applyAlignment="0" applyProtection="0"/>
    <xf numFmtId="170" fontId="44" fillId="0" borderId="16" applyNumberFormat="0" applyFill="0" applyAlignment="0" applyProtection="0"/>
    <xf numFmtId="170" fontId="44" fillId="0" borderId="16" applyNumberFormat="0" applyFill="0" applyAlignment="0" applyProtection="0"/>
    <xf numFmtId="170" fontId="44" fillId="0" borderId="16" applyNumberFormat="0" applyFill="0" applyAlignment="0" applyProtection="0"/>
    <xf numFmtId="170" fontId="44" fillId="0" borderId="16" applyNumberFormat="0" applyFill="0" applyAlignment="0" applyProtection="0"/>
    <xf numFmtId="170" fontId="44" fillId="0" borderId="16" applyNumberFormat="0" applyFill="0" applyAlignment="0" applyProtection="0"/>
    <xf numFmtId="170" fontId="45" fillId="0" borderId="17" applyNumberFormat="0" applyFill="0" applyAlignment="0" applyProtection="0"/>
    <xf numFmtId="170" fontId="45" fillId="0" borderId="17" applyNumberFormat="0" applyFill="0" applyAlignment="0" applyProtection="0"/>
    <xf numFmtId="170" fontId="45" fillId="0" borderId="17" applyNumberFormat="0" applyFill="0" applyAlignment="0" applyProtection="0"/>
    <xf numFmtId="170" fontId="45" fillId="0" borderId="17" applyNumberFormat="0" applyFill="0" applyAlignment="0" applyProtection="0"/>
    <xf numFmtId="170" fontId="45" fillId="0" borderId="17" applyNumberFormat="0" applyFill="0" applyAlignment="0" applyProtection="0"/>
    <xf numFmtId="170" fontId="45" fillId="0" borderId="17" applyNumberFormat="0" applyFill="0" applyAlignment="0" applyProtection="0"/>
    <xf numFmtId="170" fontId="45" fillId="0" borderId="17" applyNumberFormat="0" applyFill="0" applyAlignment="0" applyProtection="0"/>
    <xf numFmtId="170" fontId="45" fillId="0" borderId="17" applyNumberFormat="0" applyFill="0" applyAlignment="0" applyProtection="0"/>
    <xf numFmtId="170" fontId="45" fillId="0" borderId="17" applyNumberFormat="0" applyFill="0" applyAlignment="0" applyProtection="0"/>
    <xf numFmtId="170" fontId="45" fillId="0" borderId="17" applyNumberFormat="0" applyFill="0" applyAlignment="0" applyProtection="0"/>
    <xf numFmtId="170" fontId="45" fillId="0" borderId="17" applyNumberFormat="0" applyFill="0" applyAlignment="0" applyProtection="0"/>
    <xf numFmtId="170" fontId="45" fillId="0" borderId="17" applyNumberFormat="0" applyFill="0" applyAlignment="0" applyProtection="0"/>
    <xf numFmtId="170" fontId="46" fillId="0" borderId="18" applyNumberFormat="0" applyFill="0" applyAlignment="0" applyProtection="0"/>
    <xf numFmtId="170" fontId="46" fillId="0" borderId="18" applyNumberFormat="0" applyFill="0" applyAlignment="0" applyProtection="0"/>
    <xf numFmtId="170" fontId="46" fillId="0" borderId="18" applyNumberFormat="0" applyFill="0" applyAlignment="0" applyProtection="0"/>
    <xf numFmtId="170" fontId="46" fillId="0" borderId="18" applyNumberFormat="0" applyFill="0" applyAlignment="0" applyProtection="0"/>
    <xf numFmtId="170" fontId="46" fillId="0" borderId="18" applyNumberFormat="0" applyFill="0" applyAlignment="0" applyProtection="0"/>
    <xf numFmtId="170" fontId="46" fillId="0" borderId="18" applyNumberFormat="0" applyFill="0" applyAlignment="0" applyProtection="0"/>
    <xf numFmtId="170" fontId="46" fillId="0" borderId="18" applyNumberFormat="0" applyFill="0" applyAlignment="0" applyProtection="0"/>
    <xf numFmtId="170" fontId="46" fillId="0" borderId="18" applyNumberFormat="0" applyFill="0" applyAlignment="0" applyProtection="0"/>
    <xf numFmtId="170" fontId="46" fillId="0" borderId="18" applyNumberFormat="0" applyFill="0" applyAlignment="0" applyProtection="0"/>
    <xf numFmtId="170" fontId="46" fillId="0" borderId="18" applyNumberFormat="0" applyFill="0" applyAlignment="0" applyProtection="0"/>
    <xf numFmtId="170" fontId="46" fillId="0" borderId="18" applyNumberFormat="0" applyFill="0" applyAlignment="0" applyProtection="0"/>
    <xf numFmtId="170" fontId="46" fillId="0" borderId="18" applyNumberFormat="0" applyFill="0" applyAlignment="0" applyProtection="0"/>
    <xf numFmtId="170" fontId="46" fillId="0" borderId="0" applyNumberFormat="0" applyFill="0" applyBorder="0" applyAlignment="0" applyProtection="0"/>
    <xf numFmtId="170" fontId="46" fillId="0" borderId="0" applyNumberFormat="0" applyFill="0" applyBorder="0" applyAlignment="0" applyProtection="0"/>
    <xf numFmtId="170" fontId="46" fillId="0" borderId="0" applyNumberFormat="0" applyFill="0" applyBorder="0" applyAlignment="0" applyProtection="0"/>
    <xf numFmtId="170" fontId="46" fillId="0" borderId="0" applyNumberFormat="0" applyFill="0" applyBorder="0" applyAlignment="0" applyProtection="0"/>
    <xf numFmtId="170" fontId="46" fillId="0" borderId="0" applyNumberFormat="0" applyFill="0" applyBorder="0" applyAlignment="0" applyProtection="0"/>
    <xf numFmtId="170" fontId="46" fillId="0" borderId="0" applyNumberFormat="0" applyFill="0" applyBorder="0" applyAlignment="0" applyProtection="0"/>
    <xf numFmtId="170" fontId="46" fillId="0" borderId="0" applyNumberFormat="0" applyFill="0" applyBorder="0" applyAlignment="0" applyProtection="0"/>
    <xf numFmtId="170" fontId="46" fillId="0" borderId="0" applyNumberFormat="0" applyFill="0" applyBorder="0" applyAlignment="0" applyProtection="0"/>
    <xf numFmtId="170" fontId="46" fillId="0" borderId="0" applyNumberFormat="0" applyFill="0" applyBorder="0" applyAlignment="0" applyProtection="0"/>
    <xf numFmtId="170" fontId="46" fillId="0" borderId="0" applyNumberFormat="0" applyFill="0" applyBorder="0" applyAlignment="0" applyProtection="0"/>
    <xf numFmtId="170" fontId="46" fillId="0" borderId="0" applyNumberFormat="0" applyFill="0" applyBorder="0" applyAlignment="0" applyProtection="0"/>
    <xf numFmtId="170" fontId="46" fillId="0" borderId="0" applyNumberFormat="0" applyFill="0" applyBorder="0" applyAlignment="0" applyProtection="0"/>
    <xf numFmtId="170" fontId="47" fillId="41" borderId="14" applyNumberFormat="0" applyAlignment="0" applyProtection="0"/>
    <xf numFmtId="170" fontId="47" fillId="41" borderId="14" applyNumberFormat="0" applyAlignment="0" applyProtection="0"/>
    <xf numFmtId="170" fontId="47" fillId="41" borderId="14" applyNumberFormat="0" applyAlignment="0" applyProtection="0"/>
    <xf numFmtId="170" fontId="47" fillId="41" borderId="14" applyNumberFormat="0" applyAlignment="0" applyProtection="0"/>
    <xf numFmtId="170" fontId="47" fillId="41" borderId="14" applyNumberFormat="0" applyAlignment="0" applyProtection="0"/>
    <xf numFmtId="170" fontId="47" fillId="41" borderId="14" applyNumberFormat="0" applyAlignment="0" applyProtection="0"/>
    <xf numFmtId="170" fontId="47" fillId="41" borderId="14" applyNumberFormat="0" applyAlignment="0" applyProtection="0"/>
    <xf numFmtId="170" fontId="47" fillId="41" borderId="14" applyNumberFormat="0" applyAlignment="0" applyProtection="0"/>
    <xf numFmtId="170" fontId="47" fillId="41" borderId="14" applyNumberFormat="0" applyAlignment="0" applyProtection="0"/>
    <xf numFmtId="170" fontId="47" fillId="41" borderId="14" applyNumberFormat="0" applyAlignment="0" applyProtection="0"/>
    <xf numFmtId="170" fontId="47" fillId="41" borderId="14" applyNumberFormat="0" applyAlignment="0" applyProtection="0"/>
    <xf numFmtId="170" fontId="47" fillId="41" borderId="14" applyNumberFormat="0" applyAlignment="0" applyProtection="0"/>
    <xf numFmtId="170" fontId="48" fillId="0" borderId="19" applyNumberFormat="0" applyFill="0" applyAlignment="0" applyProtection="0"/>
    <xf numFmtId="170" fontId="48" fillId="0" borderId="19" applyNumberFormat="0" applyFill="0" applyAlignment="0" applyProtection="0"/>
    <xf numFmtId="170" fontId="48" fillId="0" borderId="19" applyNumberFormat="0" applyFill="0" applyAlignment="0" applyProtection="0"/>
    <xf numFmtId="170" fontId="48" fillId="0" borderId="19" applyNumberFormat="0" applyFill="0" applyAlignment="0" applyProtection="0"/>
    <xf numFmtId="170" fontId="48" fillId="0" borderId="19" applyNumberFormat="0" applyFill="0" applyAlignment="0" applyProtection="0"/>
    <xf numFmtId="170" fontId="48" fillId="0" borderId="19" applyNumberFormat="0" applyFill="0" applyAlignment="0" applyProtection="0"/>
    <xf numFmtId="170" fontId="48" fillId="0" borderId="19" applyNumberFormat="0" applyFill="0" applyAlignment="0" applyProtection="0"/>
    <xf numFmtId="170" fontId="48" fillId="0" borderId="19" applyNumberFormat="0" applyFill="0" applyAlignment="0" applyProtection="0"/>
    <xf numFmtId="170" fontId="48" fillId="0" borderId="19" applyNumberFormat="0" applyFill="0" applyAlignment="0" applyProtection="0"/>
    <xf numFmtId="170" fontId="48" fillId="0" borderId="19" applyNumberFormat="0" applyFill="0" applyAlignment="0" applyProtection="0"/>
    <xf numFmtId="170" fontId="48" fillId="0" borderId="19" applyNumberFormat="0" applyFill="0" applyAlignment="0" applyProtection="0"/>
    <xf numFmtId="170" fontId="48" fillId="0" borderId="19" applyNumberFormat="0" applyFill="0" applyAlignment="0" applyProtection="0"/>
    <xf numFmtId="170" fontId="49" fillId="55" borderId="0" applyNumberFormat="0" applyBorder="0" applyAlignment="0" applyProtection="0"/>
    <xf numFmtId="170" fontId="49" fillId="55" borderId="0" applyNumberFormat="0" applyBorder="0" applyAlignment="0" applyProtection="0"/>
    <xf numFmtId="170" fontId="49" fillId="55" borderId="0" applyNumberFormat="0" applyBorder="0" applyAlignment="0" applyProtection="0"/>
    <xf numFmtId="170" fontId="49" fillId="55" borderId="0" applyNumberFormat="0" applyBorder="0" applyAlignment="0" applyProtection="0"/>
    <xf numFmtId="170" fontId="49" fillId="55" borderId="0" applyNumberFormat="0" applyBorder="0" applyAlignment="0" applyProtection="0"/>
    <xf numFmtId="170" fontId="49" fillId="55" borderId="0" applyNumberFormat="0" applyBorder="0" applyAlignment="0" applyProtection="0"/>
    <xf numFmtId="170" fontId="49" fillId="55" borderId="0" applyNumberFormat="0" applyBorder="0" applyAlignment="0" applyProtection="0"/>
    <xf numFmtId="170" fontId="49" fillId="55" borderId="0" applyNumberFormat="0" applyBorder="0" applyAlignment="0" applyProtection="0"/>
    <xf numFmtId="170" fontId="49" fillId="55" borderId="0" applyNumberFormat="0" applyBorder="0" applyAlignment="0" applyProtection="0"/>
    <xf numFmtId="170" fontId="49" fillId="55" borderId="0" applyNumberFormat="0" applyBorder="0" applyAlignment="0" applyProtection="0"/>
    <xf numFmtId="170" fontId="49" fillId="55" borderId="0" applyNumberFormat="0" applyBorder="0" applyAlignment="0" applyProtection="0"/>
    <xf numFmtId="170" fontId="49" fillId="55" borderId="0" applyNumberFormat="0" applyBorder="0" applyAlignment="0" applyProtection="0"/>
    <xf numFmtId="170" fontId="35" fillId="0" borderId="2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51" fillId="0" borderId="0"/>
    <xf numFmtId="170" fontId="13" fillId="56" borderId="21" applyNumberFormat="0" applyFont="0" applyAlignment="0" applyProtection="0"/>
    <xf numFmtId="170" fontId="13" fillId="56" borderId="21" applyNumberFormat="0" applyFont="0" applyAlignment="0" applyProtection="0"/>
    <xf numFmtId="170" fontId="13" fillId="56" borderId="21" applyNumberFormat="0" applyFont="0" applyAlignment="0" applyProtection="0"/>
    <xf numFmtId="170" fontId="13" fillId="56" borderId="21" applyNumberFormat="0" applyFont="0" applyAlignment="0" applyProtection="0"/>
    <xf numFmtId="170" fontId="13" fillId="56" borderId="21" applyNumberFormat="0" applyFont="0" applyAlignment="0" applyProtection="0"/>
    <xf numFmtId="170" fontId="13" fillId="56" borderId="21" applyNumberFormat="0" applyFont="0" applyAlignment="0" applyProtection="0"/>
    <xf numFmtId="170" fontId="13" fillId="56" borderId="21" applyNumberFormat="0" applyFont="0" applyAlignment="0" applyProtection="0"/>
    <xf numFmtId="170" fontId="13" fillId="56" borderId="21" applyNumberFormat="0" applyFont="0" applyAlignment="0" applyProtection="0"/>
    <xf numFmtId="170" fontId="13" fillId="56" borderId="21" applyNumberFormat="0" applyFont="0" applyAlignment="0" applyProtection="0"/>
    <xf numFmtId="170" fontId="13" fillId="56" borderId="21" applyNumberFormat="0" applyFont="0" applyAlignment="0" applyProtection="0"/>
    <xf numFmtId="170" fontId="13" fillId="56" borderId="21" applyNumberFormat="0" applyFont="0" applyAlignment="0" applyProtection="0"/>
    <xf numFmtId="170" fontId="13" fillId="56" borderId="21" applyNumberFormat="0" applyFont="0" applyAlignment="0" applyProtection="0"/>
    <xf numFmtId="170" fontId="52" fillId="53" borderId="22" applyNumberFormat="0" applyAlignment="0" applyProtection="0"/>
    <xf numFmtId="170" fontId="52" fillId="53" borderId="22" applyNumberFormat="0" applyAlignment="0" applyProtection="0"/>
    <xf numFmtId="170" fontId="52" fillId="53" borderId="22" applyNumberFormat="0" applyAlignment="0" applyProtection="0"/>
    <xf numFmtId="170" fontId="52" fillId="53" borderId="22" applyNumberFormat="0" applyAlignment="0" applyProtection="0"/>
    <xf numFmtId="170" fontId="52" fillId="53" borderId="22" applyNumberFormat="0" applyAlignment="0" applyProtection="0"/>
    <xf numFmtId="170" fontId="52" fillId="53" borderId="22" applyNumberFormat="0" applyAlignment="0" applyProtection="0"/>
    <xf numFmtId="170" fontId="52" fillId="53" borderId="22" applyNumberFormat="0" applyAlignment="0" applyProtection="0"/>
    <xf numFmtId="170" fontId="52" fillId="53" borderId="22" applyNumberFormat="0" applyAlignment="0" applyProtection="0"/>
    <xf numFmtId="170" fontId="52" fillId="53" borderId="22" applyNumberFormat="0" applyAlignment="0" applyProtection="0"/>
    <xf numFmtId="170" fontId="52" fillId="53" borderId="22" applyNumberFormat="0" applyAlignment="0" applyProtection="0"/>
    <xf numFmtId="170" fontId="52" fillId="53" borderId="22" applyNumberFormat="0" applyAlignment="0" applyProtection="0"/>
    <xf numFmtId="170" fontId="52" fillId="53" borderId="22" applyNumberFormat="0" applyAlignment="0" applyProtection="0"/>
    <xf numFmtId="170" fontId="54" fillId="57" borderId="23" applyNumberFormat="0" applyProtection="0">
      <alignment horizontal="left" vertical="top" indent="1"/>
    </xf>
    <xf numFmtId="170" fontId="3" fillId="62" borderId="23" applyNumberFormat="0" applyProtection="0">
      <alignment horizontal="left" vertical="center" indent="1"/>
    </xf>
    <xf numFmtId="170" fontId="3" fillId="62" borderId="23" applyNumberFormat="0" applyProtection="0">
      <alignment horizontal="left" vertical="top" indent="1"/>
    </xf>
    <xf numFmtId="170" fontId="3" fillId="58" borderId="23" applyNumberFormat="0" applyProtection="0">
      <alignment horizontal="left" vertical="center" indent="1"/>
    </xf>
    <xf numFmtId="170" fontId="3" fillId="58" borderId="23" applyNumberFormat="0" applyProtection="0">
      <alignment horizontal="left" vertical="top" indent="1"/>
    </xf>
    <xf numFmtId="170" fontId="3" fillId="64" borderId="23" applyNumberFormat="0" applyProtection="0">
      <alignment horizontal="left" vertical="center" indent="1"/>
    </xf>
    <xf numFmtId="170" fontId="3" fillId="64" borderId="23" applyNumberFormat="0" applyProtection="0">
      <alignment horizontal="left" vertical="top" indent="1"/>
    </xf>
    <xf numFmtId="170" fontId="3" fillId="65" borderId="23" applyNumberFormat="0" applyProtection="0">
      <alignment horizontal="left" vertical="center" indent="1"/>
    </xf>
    <xf numFmtId="170" fontId="3" fillId="65" borderId="23" applyNumberFormat="0" applyProtection="0">
      <alignment horizontal="left" vertical="top" indent="1"/>
    </xf>
    <xf numFmtId="170" fontId="13" fillId="0" borderId="0"/>
    <xf numFmtId="170" fontId="56" fillId="66" borderId="23" applyNumberFormat="0" applyProtection="0">
      <alignment horizontal="left" vertical="top" indent="1"/>
    </xf>
    <xf numFmtId="170" fontId="56" fillId="58" borderId="23" applyNumberFormat="0" applyProtection="0">
      <alignment horizontal="left" vertical="top" indent="1"/>
    </xf>
    <xf numFmtId="170" fontId="62" fillId="68" borderId="0"/>
    <xf numFmtId="170" fontId="62" fillId="4" borderId="25">
      <protection locked="0"/>
    </xf>
    <xf numFmtId="170" fontId="62" fillId="68" borderId="0"/>
    <xf numFmtId="170" fontId="64" fillId="69" borderId="0"/>
    <xf numFmtId="170" fontId="64" fillId="70" borderId="0"/>
    <xf numFmtId="170" fontId="64" fillId="71" borderId="0"/>
    <xf numFmtId="170" fontId="65" fillId="0" borderId="0" applyNumberFormat="0" applyFill="0" applyBorder="0" applyAlignment="0" applyProtection="0"/>
    <xf numFmtId="170" fontId="65" fillId="0" borderId="0" applyNumberFormat="0" applyFill="0" applyBorder="0" applyAlignment="0" applyProtection="0"/>
    <xf numFmtId="170" fontId="65" fillId="0" borderId="0" applyNumberFormat="0" applyFill="0" applyBorder="0" applyAlignment="0" applyProtection="0"/>
    <xf numFmtId="170" fontId="65" fillId="0" borderId="0" applyNumberFormat="0" applyFill="0" applyBorder="0" applyAlignment="0" applyProtection="0"/>
    <xf numFmtId="170" fontId="65" fillId="0" borderId="0" applyNumberFormat="0" applyFill="0" applyBorder="0" applyAlignment="0" applyProtection="0"/>
    <xf numFmtId="170" fontId="65" fillId="0" borderId="0" applyNumberFormat="0" applyFill="0" applyBorder="0" applyAlignment="0" applyProtection="0"/>
    <xf numFmtId="170" fontId="65" fillId="0" borderId="0" applyNumberFormat="0" applyFill="0" applyBorder="0" applyAlignment="0" applyProtection="0"/>
    <xf numFmtId="170" fontId="65" fillId="0" borderId="0" applyNumberFormat="0" applyFill="0" applyBorder="0" applyAlignment="0" applyProtection="0"/>
    <xf numFmtId="170" fontId="65" fillId="0" borderId="0" applyNumberFormat="0" applyFill="0" applyBorder="0" applyAlignment="0" applyProtection="0"/>
    <xf numFmtId="170" fontId="65" fillId="0" borderId="0" applyNumberFormat="0" applyFill="0" applyBorder="0" applyAlignment="0" applyProtection="0"/>
    <xf numFmtId="170" fontId="65" fillId="0" borderId="0" applyNumberFormat="0" applyFill="0" applyBorder="0" applyAlignment="0" applyProtection="0"/>
    <xf numFmtId="170" fontId="65" fillId="0" borderId="0" applyNumberFormat="0" applyFill="0" applyBorder="0" applyAlignment="0" applyProtection="0"/>
    <xf numFmtId="170" fontId="66" fillId="0" borderId="26" applyNumberFormat="0" applyFill="0" applyAlignment="0" applyProtection="0"/>
    <xf numFmtId="170" fontId="66" fillId="0" borderId="26" applyNumberFormat="0" applyFill="0" applyAlignment="0" applyProtection="0"/>
    <xf numFmtId="170" fontId="66" fillId="0" borderId="26" applyNumberFormat="0" applyFill="0" applyAlignment="0" applyProtection="0"/>
    <xf numFmtId="170" fontId="66" fillId="0" borderId="26" applyNumberFormat="0" applyFill="0" applyAlignment="0" applyProtection="0"/>
    <xf numFmtId="170" fontId="66" fillId="0" borderId="26" applyNumberFormat="0" applyFill="0" applyAlignment="0" applyProtection="0"/>
    <xf numFmtId="170" fontId="66" fillId="0" borderId="26" applyNumberFormat="0" applyFill="0" applyAlignment="0" applyProtection="0"/>
    <xf numFmtId="170" fontId="66" fillId="0" borderId="26" applyNumberFormat="0" applyFill="0" applyAlignment="0" applyProtection="0"/>
    <xf numFmtId="170" fontId="66" fillId="0" borderId="26" applyNumberFormat="0" applyFill="0" applyAlignment="0" applyProtection="0"/>
    <xf numFmtId="170" fontId="66" fillId="0" borderId="26" applyNumberFormat="0" applyFill="0" applyAlignment="0" applyProtection="0"/>
    <xf numFmtId="170" fontId="66" fillId="0" borderId="26" applyNumberFormat="0" applyFill="0" applyAlignment="0" applyProtection="0"/>
    <xf numFmtId="170" fontId="66" fillId="0" borderId="26" applyNumberFormat="0" applyFill="0" applyAlignment="0" applyProtection="0"/>
    <xf numFmtId="170" fontId="66" fillId="0" borderId="26" applyNumberFormat="0" applyFill="0" applyAlignment="0" applyProtection="0"/>
    <xf numFmtId="170" fontId="67" fillId="0" borderId="0" applyNumberFormat="0" applyFill="0" applyBorder="0" applyAlignment="0" applyProtection="0"/>
    <xf numFmtId="170" fontId="67" fillId="0" borderId="0" applyNumberFormat="0" applyFill="0" applyBorder="0" applyAlignment="0" applyProtection="0"/>
    <xf numFmtId="170" fontId="67" fillId="0" borderId="0" applyNumberFormat="0" applyFill="0" applyBorder="0" applyAlignment="0" applyProtection="0"/>
    <xf numFmtId="170" fontId="67" fillId="0" borderId="0" applyNumberFormat="0" applyFill="0" applyBorder="0" applyAlignment="0" applyProtection="0"/>
    <xf numFmtId="170" fontId="67" fillId="0" borderId="0" applyNumberFormat="0" applyFill="0" applyBorder="0" applyAlignment="0" applyProtection="0"/>
    <xf numFmtId="170" fontId="67" fillId="0" borderId="0" applyNumberFormat="0" applyFill="0" applyBorder="0" applyAlignment="0" applyProtection="0"/>
    <xf numFmtId="170" fontId="67" fillId="0" borderId="0" applyNumberFormat="0" applyFill="0" applyBorder="0" applyAlignment="0" applyProtection="0"/>
    <xf numFmtId="170" fontId="67" fillId="0" borderId="0" applyNumberFormat="0" applyFill="0" applyBorder="0" applyAlignment="0" applyProtection="0"/>
    <xf numFmtId="170" fontId="67" fillId="0" borderId="0" applyNumberFormat="0" applyFill="0" applyBorder="0" applyAlignment="0" applyProtection="0"/>
    <xf numFmtId="170" fontId="67" fillId="0" borderId="0" applyNumberFormat="0" applyFill="0" applyBorder="0" applyAlignment="0" applyProtection="0"/>
    <xf numFmtId="170" fontId="67" fillId="0" borderId="0" applyNumberFormat="0" applyFill="0" applyBorder="0" applyAlignment="0" applyProtection="0"/>
    <xf numFmtId="170" fontId="67" fillId="0" borderId="0" applyNumberFormat="0" applyFill="0" applyBorder="0" applyAlignment="0" applyProtection="0"/>
    <xf numFmtId="170" fontId="31" fillId="11" borderId="0" applyNumberFormat="0" applyBorder="0" applyAlignment="0" applyProtection="0"/>
    <xf numFmtId="170" fontId="31" fillId="11" borderId="0" applyNumberFormat="0" applyBorder="0" applyAlignment="0" applyProtection="0"/>
    <xf numFmtId="170" fontId="31" fillId="11" borderId="0" applyNumberFormat="0" applyBorder="0" applyAlignment="0" applyProtection="0"/>
    <xf numFmtId="170" fontId="31" fillId="11" borderId="0" applyNumberFormat="0" applyBorder="0" applyAlignment="0" applyProtection="0"/>
    <xf numFmtId="170" fontId="31" fillId="11" borderId="0" applyNumberFormat="0" applyBorder="0" applyAlignment="0" applyProtection="0"/>
    <xf numFmtId="170" fontId="31" fillId="11" borderId="0" applyNumberFormat="0" applyBorder="0" applyAlignment="0" applyProtection="0"/>
    <xf numFmtId="170" fontId="31" fillId="11" borderId="0" applyNumberFormat="0" applyBorder="0" applyAlignment="0" applyProtection="0"/>
    <xf numFmtId="170" fontId="31" fillId="11" borderId="0" applyNumberFormat="0" applyBorder="0" applyAlignment="0" applyProtection="0"/>
    <xf numFmtId="170" fontId="31" fillId="11" borderId="0" applyNumberFormat="0" applyBorder="0" applyAlignment="0" applyProtection="0"/>
    <xf numFmtId="170" fontId="31" fillId="11" borderId="0" applyNumberFormat="0" applyBorder="0" applyAlignment="0" applyProtection="0"/>
    <xf numFmtId="170" fontId="31" fillId="11" borderId="0" applyNumberFormat="0" applyBorder="0" applyAlignment="0" applyProtection="0"/>
    <xf numFmtId="170" fontId="31" fillId="11" borderId="0" applyNumberFormat="0" applyBorder="0" applyAlignment="0" applyProtection="0"/>
    <xf numFmtId="170" fontId="31" fillId="11" borderId="0" applyNumberFormat="0" applyBorder="0" applyAlignment="0" applyProtection="0"/>
    <xf numFmtId="170" fontId="31" fillId="11" borderId="0" applyNumberFormat="0" applyBorder="0" applyAlignment="0" applyProtection="0"/>
    <xf numFmtId="170" fontId="31" fillId="11" borderId="0" applyNumberFormat="0" applyBorder="0" applyAlignment="0" applyProtection="0"/>
    <xf numFmtId="170" fontId="31" fillId="11" borderId="0" applyNumberFormat="0" applyBorder="0" applyAlignment="0" applyProtection="0"/>
    <xf numFmtId="170" fontId="31" fillId="11" borderId="0" applyNumberFormat="0" applyBorder="0" applyAlignment="0" applyProtection="0"/>
    <xf numFmtId="170" fontId="31" fillId="11" borderId="0" applyNumberFormat="0" applyBorder="0" applyAlignment="0" applyProtection="0"/>
    <xf numFmtId="170" fontId="31" fillId="11" borderId="0" applyNumberFormat="0" applyBorder="0" applyAlignment="0" applyProtection="0"/>
    <xf numFmtId="170" fontId="31" fillId="11" borderId="0" applyNumberFormat="0" applyBorder="0" applyAlignment="0" applyProtection="0"/>
    <xf numFmtId="170" fontId="31" fillId="11" borderId="0" applyNumberFormat="0" applyBorder="0" applyAlignment="0" applyProtection="0"/>
    <xf numFmtId="170" fontId="31" fillId="11" borderId="0" applyNumberFormat="0" applyBorder="0" applyAlignment="0" applyProtection="0"/>
    <xf numFmtId="170" fontId="31" fillId="11" borderId="0" applyNumberFormat="0" applyBorder="0" applyAlignment="0" applyProtection="0"/>
    <xf numFmtId="170" fontId="31" fillId="11" borderId="0" applyNumberFormat="0" applyBorder="0" applyAlignment="0" applyProtection="0"/>
    <xf numFmtId="170" fontId="31" fillId="11" borderId="0" applyNumberFormat="0" applyBorder="0" applyAlignment="0" applyProtection="0"/>
    <xf numFmtId="170" fontId="31" fillId="11" borderId="0" applyNumberFormat="0" applyBorder="0" applyAlignment="0" applyProtection="0"/>
    <xf numFmtId="170" fontId="31" fillId="11" borderId="0" applyNumberFormat="0" applyBorder="0" applyAlignment="0" applyProtection="0"/>
    <xf numFmtId="170" fontId="31" fillId="11" borderId="0" applyNumberFormat="0" applyBorder="0" applyAlignment="0" applyProtection="0"/>
    <xf numFmtId="170" fontId="31" fillId="11" borderId="0" applyNumberFormat="0" applyBorder="0" applyAlignment="0" applyProtection="0"/>
    <xf numFmtId="170" fontId="31" fillId="11" borderId="0" applyNumberFormat="0" applyBorder="0" applyAlignment="0" applyProtection="0"/>
    <xf numFmtId="170" fontId="31" fillId="11" borderId="0" applyNumberFormat="0" applyBorder="0" applyAlignment="0" applyProtection="0"/>
    <xf numFmtId="170" fontId="31" fillId="11" borderId="0" applyNumberFormat="0" applyBorder="0" applyAlignment="0" applyProtection="0"/>
    <xf numFmtId="170" fontId="31" fillId="11" borderId="0" applyNumberFormat="0" applyBorder="0" applyAlignment="0" applyProtection="0"/>
    <xf numFmtId="170" fontId="31" fillId="11" borderId="0" applyNumberFormat="0" applyBorder="0" applyAlignment="0" applyProtection="0"/>
    <xf numFmtId="170" fontId="31" fillId="11" borderId="0" applyNumberFormat="0" applyBorder="0" applyAlignment="0" applyProtection="0"/>
    <xf numFmtId="170" fontId="31" fillId="11" borderId="0" applyNumberFormat="0" applyBorder="0" applyAlignment="0" applyProtection="0"/>
    <xf numFmtId="170" fontId="31" fillId="11" borderId="0" applyNumberFormat="0" applyBorder="0" applyAlignment="0" applyProtection="0"/>
    <xf numFmtId="170" fontId="31" fillId="11" borderId="0" applyNumberFormat="0" applyBorder="0" applyAlignment="0" applyProtection="0"/>
    <xf numFmtId="170" fontId="31" fillId="11" borderId="0" applyNumberFormat="0" applyBorder="0" applyAlignment="0" applyProtection="0"/>
    <xf numFmtId="170" fontId="31" fillId="11" borderId="0" applyNumberFormat="0" applyBorder="0" applyAlignment="0" applyProtection="0"/>
    <xf numFmtId="170" fontId="31" fillId="11" borderId="0" applyNumberFormat="0" applyBorder="0" applyAlignment="0" applyProtection="0"/>
    <xf numFmtId="170" fontId="31" fillId="11" borderId="0" applyNumberFormat="0" applyBorder="0" applyAlignment="0" applyProtection="0"/>
    <xf numFmtId="170" fontId="31" fillId="11" borderId="0" applyNumberFormat="0" applyBorder="0" applyAlignment="0" applyProtection="0"/>
    <xf numFmtId="170" fontId="31" fillId="11" borderId="0" applyNumberFormat="0" applyBorder="0" applyAlignment="0" applyProtection="0"/>
    <xf numFmtId="170" fontId="31" fillId="11" borderId="0" applyNumberFormat="0" applyBorder="0" applyAlignment="0" applyProtection="0"/>
    <xf numFmtId="170" fontId="31" fillId="11" borderId="0" applyNumberFormat="0" applyBorder="0" applyAlignment="0" applyProtection="0"/>
    <xf numFmtId="170" fontId="36" fillId="49" borderId="0" applyNumberFormat="0" applyBorder="0" applyAlignment="0" applyProtection="0"/>
    <xf numFmtId="170" fontId="36" fillId="49" borderId="0" applyNumberFormat="0" applyBorder="0" applyAlignment="0" applyProtection="0"/>
    <xf numFmtId="170" fontId="36" fillId="49" borderId="0" applyNumberFormat="0" applyBorder="0" applyAlignment="0" applyProtection="0"/>
    <xf numFmtId="170" fontId="31" fillId="15" borderId="0" applyNumberFormat="0" applyBorder="0" applyAlignment="0" applyProtection="0"/>
    <xf numFmtId="170" fontId="31" fillId="15" borderId="0" applyNumberFormat="0" applyBorder="0" applyAlignment="0" applyProtection="0"/>
    <xf numFmtId="170" fontId="31" fillId="15" borderId="0" applyNumberFormat="0" applyBorder="0" applyAlignment="0" applyProtection="0"/>
    <xf numFmtId="170" fontId="31" fillId="15" borderId="0" applyNumberFormat="0" applyBorder="0" applyAlignment="0" applyProtection="0"/>
    <xf numFmtId="170" fontId="31" fillId="15" borderId="0" applyNumberFormat="0" applyBorder="0" applyAlignment="0" applyProtection="0"/>
    <xf numFmtId="170" fontId="31" fillId="15" borderId="0" applyNumberFormat="0" applyBorder="0" applyAlignment="0" applyProtection="0"/>
    <xf numFmtId="170" fontId="31" fillId="15" borderId="0" applyNumberFormat="0" applyBorder="0" applyAlignment="0" applyProtection="0"/>
    <xf numFmtId="170" fontId="31" fillId="15" borderId="0" applyNumberFormat="0" applyBorder="0" applyAlignment="0" applyProtection="0"/>
    <xf numFmtId="170" fontId="31" fillId="15" borderId="0" applyNumberFormat="0" applyBorder="0" applyAlignment="0" applyProtection="0"/>
    <xf numFmtId="170" fontId="31" fillId="15" borderId="0" applyNumberFormat="0" applyBorder="0" applyAlignment="0" applyProtection="0"/>
    <xf numFmtId="170" fontId="31" fillId="15" borderId="0" applyNumberFormat="0" applyBorder="0" applyAlignment="0" applyProtection="0"/>
    <xf numFmtId="170" fontId="31" fillId="15" borderId="0" applyNumberFormat="0" applyBorder="0" applyAlignment="0" applyProtection="0"/>
    <xf numFmtId="170" fontId="31" fillId="15" borderId="0" applyNumberFormat="0" applyBorder="0" applyAlignment="0" applyProtection="0"/>
    <xf numFmtId="170" fontId="31" fillId="15" borderId="0" applyNumberFormat="0" applyBorder="0" applyAlignment="0" applyProtection="0"/>
    <xf numFmtId="170" fontId="31" fillId="15" borderId="0" applyNumberFormat="0" applyBorder="0" applyAlignment="0" applyProtection="0"/>
    <xf numFmtId="170" fontId="31" fillId="15" borderId="0" applyNumberFormat="0" applyBorder="0" applyAlignment="0" applyProtection="0"/>
    <xf numFmtId="170" fontId="31" fillId="15" borderId="0" applyNumberFormat="0" applyBorder="0" applyAlignment="0" applyProtection="0"/>
    <xf numFmtId="170" fontId="31" fillId="15" borderId="0" applyNumberFormat="0" applyBorder="0" applyAlignment="0" applyProtection="0"/>
    <xf numFmtId="170" fontId="31" fillId="15" borderId="0" applyNumberFormat="0" applyBorder="0" applyAlignment="0" applyProtection="0"/>
    <xf numFmtId="170" fontId="31" fillId="15" borderId="0" applyNumberFormat="0" applyBorder="0" applyAlignment="0" applyProtection="0"/>
    <xf numFmtId="170" fontId="31" fillId="15" borderId="0" applyNumberFormat="0" applyBorder="0" applyAlignment="0" applyProtection="0"/>
    <xf numFmtId="170" fontId="31" fillId="15" borderId="0" applyNumberFormat="0" applyBorder="0" applyAlignment="0" applyProtection="0"/>
    <xf numFmtId="170" fontId="31" fillId="15" borderId="0" applyNumberFormat="0" applyBorder="0" applyAlignment="0" applyProtection="0"/>
    <xf numFmtId="170" fontId="31" fillId="15" borderId="0" applyNumberFormat="0" applyBorder="0" applyAlignment="0" applyProtection="0"/>
    <xf numFmtId="170" fontId="31" fillId="15" borderId="0" applyNumberFormat="0" applyBorder="0" applyAlignment="0" applyProtection="0"/>
    <xf numFmtId="170" fontId="31" fillId="15" borderId="0" applyNumberFormat="0" applyBorder="0" applyAlignment="0" applyProtection="0"/>
    <xf numFmtId="170" fontId="31" fillId="15" borderId="0" applyNumberFormat="0" applyBorder="0" applyAlignment="0" applyProtection="0"/>
    <xf numFmtId="170" fontId="31" fillId="15" borderId="0" applyNumberFormat="0" applyBorder="0" applyAlignment="0" applyProtection="0"/>
    <xf numFmtId="170" fontId="31" fillId="15" borderId="0" applyNumberFormat="0" applyBorder="0" applyAlignment="0" applyProtection="0"/>
    <xf numFmtId="170" fontId="31" fillId="15" borderId="0" applyNumberFormat="0" applyBorder="0" applyAlignment="0" applyProtection="0"/>
    <xf numFmtId="170" fontId="31" fillId="15" borderId="0" applyNumberFormat="0" applyBorder="0" applyAlignment="0" applyProtection="0"/>
    <xf numFmtId="170" fontId="31" fillId="15" borderId="0" applyNumberFormat="0" applyBorder="0" applyAlignment="0" applyProtection="0"/>
    <xf numFmtId="170" fontId="31" fillId="15" borderId="0" applyNumberFormat="0" applyBorder="0" applyAlignment="0" applyProtection="0"/>
    <xf numFmtId="170" fontId="31" fillId="15" borderId="0" applyNumberFormat="0" applyBorder="0" applyAlignment="0" applyProtection="0"/>
    <xf numFmtId="170" fontId="31" fillId="15" borderId="0" applyNumberFormat="0" applyBorder="0" applyAlignment="0" applyProtection="0"/>
    <xf numFmtId="170" fontId="31" fillId="15" borderId="0" applyNumberFormat="0" applyBorder="0" applyAlignment="0" applyProtection="0"/>
    <xf numFmtId="170" fontId="31" fillId="15" borderId="0" applyNumberFormat="0" applyBorder="0" applyAlignment="0" applyProtection="0"/>
    <xf numFmtId="170" fontId="31" fillId="15" borderId="0" applyNumberFormat="0" applyBorder="0" applyAlignment="0" applyProtection="0"/>
    <xf numFmtId="170" fontId="31" fillId="15" borderId="0" applyNumberFormat="0" applyBorder="0" applyAlignment="0" applyProtection="0"/>
    <xf numFmtId="170" fontId="31" fillId="15" borderId="0" applyNumberFormat="0" applyBorder="0" applyAlignment="0" applyProtection="0"/>
    <xf numFmtId="170" fontId="31" fillId="15" borderId="0" applyNumberFormat="0" applyBorder="0" applyAlignment="0" applyProtection="0"/>
    <xf numFmtId="170" fontId="31" fillId="15" borderId="0" applyNumberFormat="0" applyBorder="0" applyAlignment="0" applyProtection="0"/>
    <xf numFmtId="170" fontId="31" fillId="15" borderId="0" applyNumberFormat="0" applyBorder="0" applyAlignment="0" applyProtection="0"/>
    <xf numFmtId="170" fontId="31" fillId="15" borderId="0" applyNumberFormat="0" applyBorder="0" applyAlignment="0" applyProtection="0"/>
    <xf numFmtId="170" fontId="31" fillId="15" borderId="0" applyNumberFormat="0" applyBorder="0" applyAlignment="0" applyProtection="0"/>
    <xf numFmtId="170" fontId="31" fillId="15" borderId="0" applyNumberFormat="0" applyBorder="0" applyAlignment="0" applyProtection="0"/>
    <xf numFmtId="170" fontId="36" fillId="50" borderId="0" applyNumberFormat="0" applyBorder="0" applyAlignment="0" applyProtection="0"/>
    <xf numFmtId="170" fontId="36" fillId="50" borderId="0" applyNumberFormat="0" applyBorder="0" applyAlignment="0" applyProtection="0"/>
    <xf numFmtId="170" fontId="36" fillId="50" borderId="0" applyNumberFormat="0" applyBorder="0" applyAlignment="0" applyProtection="0"/>
    <xf numFmtId="170" fontId="31" fillId="19" borderId="0" applyNumberFormat="0" applyBorder="0" applyAlignment="0" applyProtection="0"/>
    <xf numFmtId="170" fontId="31" fillId="19" borderId="0" applyNumberFormat="0" applyBorder="0" applyAlignment="0" applyProtection="0"/>
    <xf numFmtId="170" fontId="31" fillId="19" borderId="0" applyNumberFormat="0" applyBorder="0" applyAlignment="0" applyProtection="0"/>
    <xf numFmtId="170" fontId="31" fillId="19" borderId="0" applyNumberFormat="0" applyBorder="0" applyAlignment="0" applyProtection="0"/>
    <xf numFmtId="170" fontId="31" fillId="19" borderId="0" applyNumberFormat="0" applyBorder="0" applyAlignment="0" applyProtection="0"/>
    <xf numFmtId="170" fontId="31" fillId="19" borderId="0" applyNumberFormat="0" applyBorder="0" applyAlignment="0" applyProtection="0"/>
    <xf numFmtId="170" fontId="31" fillId="19" borderId="0" applyNumberFormat="0" applyBorder="0" applyAlignment="0" applyProtection="0"/>
    <xf numFmtId="170" fontId="31" fillId="19" borderId="0" applyNumberFormat="0" applyBorder="0" applyAlignment="0" applyProtection="0"/>
    <xf numFmtId="170" fontId="31" fillId="19" borderId="0" applyNumberFormat="0" applyBorder="0" applyAlignment="0" applyProtection="0"/>
    <xf numFmtId="170" fontId="31" fillId="19" borderId="0" applyNumberFormat="0" applyBorder="0" applyAlignment="0" applyProtection="0"/>
    <xf numFmtId="170" fontId="31" fillId="19" borderId="0" applyNumberFormat="0" applyBorder="0" applyAlignment="0" applyProtection="0"/>
    <xf numFmtId="170" fontId="31" fillId="19" borderId="0" applyNumberFormat="0" applyBorder="0" applyAlignment="0" applyProtection="0"/>
    <xf numFmtId="170" fontId="31" fillId="19" borderId="0" applyNumberFormat="0" applyBorder="0" applyAlignment="0" applyProtection="0"/>
    <xf numFmtId="170" fontId="31" fillId="19" borderId="0" applyNumberFormat="0" applyBorder="0" applyAlignment="0" applyProtection="0"/>
    <xf numFmtId="170" fontId="31" fillId="19" borderId="0" applyNumberFormat="0" applyBorder="0" applyAlignment="0" applyProtection="0"/>
    <xf numFmtId="170" fontId="31" fillId="19" borderId="0" applyNumberFormat="0" applyBorder="0" applyAlignment="0" applyProtection="0"/>
    <xf numFmtId="170" fontId="31" fillId="19" borderId="0" applyNumberFormat="0" applyBorder="0" applyAlignment="0" applyProtection="0"/>
    <xf numFmtId="170" fontId="31" fillId="19" borderId="0" applyNumberFormat="0" applyBorder="0" applyAlignment="0" applyProtection="0"/>
    <xf numFmtId="170" fontId="31" fillId="19" borderId="0" applyNumberFormat="0" applyBorder="0" applyAlignment="0" applyProtection="0"/>
    <xf numFmtId="170" fontId="31" fillId="19" borderId="0" applyNumberFormat="0" applyBorder="0" applyAlignment="0" applyProtection="0"/>
    <xf numFmtId="170" fontId="31" fillId="19" borderId="0" applyNumberFormat="0" applyBorder="0" applyAlignment="0" applyProtection="0"/>
    <xf numFmtId="170" fontId="31" fillId="19" borderId="0" applyNumberFormat="0" applyBorder="0" applyAlignment="0" applyProtection="0"/>
    <xf numFmtId="170" fontId="31" fillId="19" borderId="0" applyNumberFormat="0" applyBorder="0" applyAlignment="0" applyProtection="0"/>
    <xf numFmtId="170" fontId="31" fillId="19" borderId="0" applyNumberFormat="0" applyBorder="0" applyAlignment="0" applyProtection="0"/>
    <xf numFmtId="170" fontId="31" fillId="19" borderId="0" applyNumberFormat="0" applyBorder="0" applyAlignment="0" applyProtection="0"/>
    <xf numFmtId="170" fontId="31" fillId="19" borderId="0" applyNumberFormat="0" applyBorder="0" applyAlignment="0" applyProtection="0"/>
    <xf numFmtId="170" fontId="31" fillId="19" borderId="0" applyNumberFormat="0" applyBorder="0" applyAlignment="0" applyProtection="0"/>
    <xf numFmtId="170" fontId="31" fillId="19" borderId="0" applyNumberFormat="0" applyBorder="0" applyAlignment="0" applyProtection="0"/>
    <xf numFmtId="170" fontId="31" fillId="19" borderId="0" applyNumberFormat="0" applyBorder="0" applyAlignment="0" applyProtection="0"/>
    <xf numFmtId="170" fontId="31" fillId="19" borderId="0" applyNumberFormat="0" applyBorder="0" applyAlignment="0" applyProtection="0"/>
    <xf numFmtId="170" fontId="31" fillId="19" borderId="0" applyNumberFormat="0" applyBorder="0" applyAlignment="0" applyProtection="0"/>
    <xf numFmtId="170" fontId="31" fillId="19" borderId="0" applyNumberFormat="0" applyBorder="0" applyAlignment="0" applyProtection="0"/>
    <xf numFmtId="170" fontId="31" fillId="19" borderId="0" applyNumberFormat="0" applyBorder="0" applyAlignment="0" applyProtection="0"/>
    <xf numFmtId="170" fontId="31" fillId="19" borderId="0" applyNumberFormat="0" applyBorder="0" applyAlignment="0" applyProtection="0"/>
    <xf numFmtId="170" fontId="31" fillId="19" borderId="0" applyNumberFormat="0" applyBorder="0" applyAlignment="0" applyProtection="0"/>
    <xf numFmtId="170" fontId="31" fillId="19" borderId="0" applyNumberFormat="0" applyBorder="0" applyAlignment="0" applyProtection="0"/>
    <xf numFmtId="170" fontId="31" fillId="19" borderId="0" applyNumberFormat="0" applyBorder="0" applyAlignment="0" applyProtection="0"/>
    <xf numFmtId="170" fontId="31" fillId="19" borderId="0" applyNumberFormat="0" applyBorder="0" applyAlignment="0" applyProtection="0"/>
    <xf numFmtId="170" fontId="31" fillId="19" borderId="0" applyNumberFormat="0" applyBorder="0" applyAlignment="0" applyProtection="0"/>
    <xf numFmtId="170" fontId="31" fillId="19" borderId="0" applyNumberFormat="0" applyBorder="0" applyAlignment="0" applyProtection="0"/>
    <xf numFmtId="170" fontId="31" fillId="19" borderId="0" applyNumberFormat="0" applyBorder="0" applyAlignment="0" applyProtection="0"/>
    <xf numFmtId="170" fontId="31" fillId="19" borderId="0" applyNumberFormat="0" applyBorder="0" applyAlignment="0" applyProtection="0"/>
    <xf numFmtId="170" fontId="31" fillId="19" borderId="0" applyNumberFormat="0" applyBorder="0" applyAlignment="0" applyProtection="0"/>
    <xf numFmtId="170" fontId="31" fillId="19" borderId="0" applyNumberFormat="0" applyBorder="0" applyAlignment="0" applyProtection="0"/>
    <xf numFmtId="170" fontId="31" fillId="19" borderId="0" applyNumberFormat="0" applyBorder="0" applyAlignment="0" applyProtection="0"/>
    <xf numFmtId="170" fontId="31" fillId="19" borderId="0" applyNumberFormat="0" applyBorder="0" applyAlignment="0" applyProtection="0"/>
    <xf numFmtId="170" fontId="36" fillId="51" borderId="0" applyNumberFormat="0" applyBorder="0" applyAlignment="0" applyProtection="0"/>
    <xf numFmtId="170" fontId="36" fillId="51" borderId="0" applyNumberFormat="0" applyBorder="0" applyAlignment="0" applyProtection="0"/>
    <xf numFmtId="170" fontId="36" fillId="51" borderId="0" applyNumberFormat="0" applyBorder="0" applyAlignment="0" applyProtection="0"/>
    <xf numFmtId="170" fontId="31" fillId="23" borderId="0" applyNumberFormat="0" applyBorder="0" applyAlignment="0" applyProtection="0"/>
    <xf numFmtId="170" fontId="31" fillId="23" borderId="0" applyNumberFormat="0" applyBorder="0" applyAlignment="0" applyProtection="0"/>
    <xf numFmtId="170" fontId="31" fillId="23" borderId="0" applyNumberFormat="0" applyBorder="0" applyAlignment="0" applyProtection="0"/>
    <xf numFmtId="170" fontId="31" fillId="23" borderId="0" applyNumberFormat="0" applyBorder="0" applyAlignment="0" applyProtection="0"/>
    <xf numFmtId="170" fontId="31" fillId="23" borderId="0" applyNumberFormat="0" applyBorder="0" applyAlignment="0" applyProtection="0"/>
    <xf numFmtId="170" fontId="31" fillId="23" borderId="0" applyNumberFormat="0" applyBorder="0" applyAlignment="0" applyProtection="0"/>
    <xf numFmtId="170" fontId="31" fillId="23" borderId="0" applyNumberFormat="0" applyBorder="0" applyAlignment="0" applyProtection="0"/>
    <xf numFmtId="170" fontId="31" fillId="23" borderId="0" applyNumberFormat="0" applyBorder="0" applyAlignment="0" applyProtection="0"/>
    <xf numFmtId="170" fontId="31" fillId="23" borderId="0" applyNumberFormat="0" applyBorder="0" applyAlignment="0" applyProtection="0"/>
    <xf numFmtId="170" fontId="31" fillId="23" borderId="0" applyNumberFormat="0" applyBorder="0" applyAlignment="0" applyProtection="0"/>
    <xf numFmtId="170" fontId="31" fillId="23" borderId="0" applyNumberFormat="0" applyBorder="0" applyAlignment="0" applyProtection="0"/>
    <xf numFmtId="170" fontId="31" fillId="23" borderId="0" applyNumberFormat="0" applyBorder="0" applyAlignment="0" applyProtection="0"/>
    <xf numFmtId="170" fontId="31" fillId="23" borderId="0" applyNumberFormat="0" applyBorder="0" applyAlignment="0" applyProtection="0"/>
    <xf numFmtId="170" fontId="31" fillId="23" borderId="0" applyNumberFormat="0" applyBorder="0" applyAlignment="0" applyProtection="0"/>
    <xf numFmtId="170" fontId="31" fillId="23" borderId="0" applyNumberFormat="0" applyBorder="0" applyAlignment="0" applyProtection="0"/>
    <xf numFmtId="170" fontId="31" fillId="23" borderId="0" applyNumberFormat="0" applyBorder="0" applyAlignment="0" applyProtection="0"/>
    <xf numFmtId="170" fontId="31" fillId="23" borderId="0" applyNumberFormat="0" applyBorder="0" applyAlignment="0" applyProtection="0"/>
    <xf numFmtId="170" fontId="31" fillId="23" borderId="0" applyNumberFormat="0" applyBorder="0" applyAlignment="0" applyProtection="0"/>
    <xf numFmtId="170" fontId="31" fillId="23" borderId="0" applyNumberFormat="0" applyBorder="0" applyAlignment="0" applyProtection="0"/>
    <xf numFmtId="170" fontId="31" fillId="23" borderId="0" applyNumberFormat="0" applyBorder="0" applyAlignment="0" applyProtection="0"/>
    <xf numFmtId="170" fontId="31" fillId="23" borderId="0" applyNumberFormat="0" applyBorder="0" applyAlignment="0" applyProtection="0"/>
    <xf numFmtId="170" fontId="31" fillId="23" borderId="0" applyNumberFormat="0" applyBorder="0" applyAlignment="0" applyProtection="0"/>
    <xf numFmtId="170" fontId="31" fillId="23" borderId="0" applyNumberFormat="0" applyBorder="0" applyAlignment="0" applyProtection="0"/>
    <xf numFmtId="170" fontId="31" fillId="23" borderId="0" applyNumberFormat="0" applyBorder="0" applyAlignment="0" applyProtection="0"/>
    <xf numFmtId="170" fontId="31" fillId="23" borderId="0" applyNumberFormat="0" applyBorder="0" applyAlignment="0" applyProtection="0"/>
    <xf numFmtId="170" fontId="31" fillId="23" borderId="0" applyNumberFormat="0" applyBorder="0" applyAlignment="0" applyProtection="0"/>
    <xf numFmtId="170" fontId="31" fillId="23" borderId="0" applyNumberFormat="0" applyBorder="0" applyAlignment="0" applyProtection="0"/>
    <xf numFmtId="170" fontId="31" fillId="23" borderId="0" applyNumberFormat="0" applyBorder="0" applyAlignment="0" applyProtection="0"/>
    <xf numFmtId="170" fontId="31" fillId="23" borderId="0" applyNumberFormat="0" applyBorder="0" applyAlignment="0" applyProtection="0"/>
    <xf numFmtId="170" fontId="31" fillId="23" borderId="0" applyNumberFormat="0" applyBorder="0" applyAlignment="0" applyProtection="0"/>
    <xf numFmtId="170" fontId="31" fillId="23" borderId="0" applyNumberFormat="0" applyBorder="0" applyAlignment="0" applyProtection="0"/>
    <xf numFmtId="170" fontId="31" fillId="23" borderId="0" applyNumberFormat="0" applyBorder="0" applyAlignment="0" applyProtection="0"/>
    <xf numFmtId="170" fontId="31" fillId="23" borderId="0" applyNumberFormat="0" applyBorder="0" applyAlignment="0" applyProtection="0"/>
    <xf numFmtId="170" fontId="31" fillId="23" borderId="0" applyNumberFormat="0" applyBorder="0" applyAlignment="0" applyProtection="0"/>
    <xf numFmtId="170" fontId="31" fillId="23" borderId="0" applyNumberFormat="0" applyBorder="0" applyAlignment="0" applyProtection="0"/>
    <xf numFmtId="170" fontId="31" fillId="23" borderId="0" applyNumberFormat="0" applyBorder="0" applyAlignment="0" applyProtection="0"/>
    <xf numFmtId="170" fontId="31" fillId="23" borderId="0" applyNumberFormat="0" applyBorder="0" applyAlignment="0" applyProtection="0"/>
    <xf numFmtId="170" fontId="31" fillId="23" borderId="0" applyNumberFormat="0" applyBorder="0" applyAlignment="0" applyProtection="0"/>
    <xf numFmtId="170" fontId="31" fillId="23" borderId="0" applyNumberFormat="0" applyBorder="0" applyAlignment="0" applyProtection="0"/>
    <xf numFmtId="170" fontId="31" fillId="23" borderId="0" applyNumberFormat="0" applyBorder="0" applyAlignment="0" applyProtection="0"/>
    <xf numFmtId="170" fontId="31" fillId="23" borderId="0" applyNumberFormat="0" applyBorder="0" applyAlignment="0" applyProtection="0"/>
    <xf numFmtId="170" fontId="31" fillId="23" borderId="0" applyNumberFormat="0" applyBorder="0" applyAlignment="0" applyProtection="0"/>
    <xf numFmtId="170" fontId="31" fillId="23" borderId="0" applyNumberFormat="0" applyBorder="0" applyAlignment="0" applyProtection="0"/>
    <xf numFmtId="170" fontId="31" fillId="23" borderId="0" applyNumberFormat="0" applyBorder="0" applyAlignment="0" applyProtection="0"/>
    <xf numFmtId="170" fontId="31" fillId="23" borderId="0" applyNumberFormat="0" applyBorder="0" applyAlignment="0" applyProtection="0"/>
    <xf numFmtId="170" fontId="31" fillId="23" borderId="0" applyNumberFormat="0" applyBorder="0" applyAlignment="0" applyProtection="0"/>
    <xf numFmtId="170" fontId="36" fillId="47" borderId="0" applyNumberFormat="0" applyBorder="0" applyAlignment="0" applyProtection="0"/>
    <xf numFmtId="170" fontId="36" fillId="47" borderId="0" applyNumberFormat="0" applyBorder="0" applyAlignment="0" applyProtection="0"/>
    <xf numFmtId="170" fontId="36" fillId="47" borderId="0" applyNumberFormat="0" applyBorder="0" applyAlignment="0" applyProtection="0"/>
    <xf numFmtId="170" fontId="31" fillId="27" borderId="0" applyNumberFormat="0" applyBorder="0" applyAlignment="0" applyProtection="0"/>
    <xf numFmtId="170" fontId="31" fillId="27" borderId="0" applyNumberFormat="0" applyBorder="0" applyAlignment="0" applyProtection="0"/>
    <xf numFmtId="170" fontId="31" fillId="27" borderId="0" applyNumberFormat="0" applyBorder="0" applyAlignment="0" applyProtection="0"/>
    <xf numFmtId="170" fontId="31" fillId="27" borderId="0" applyNumberFormat="0" applyBorder="0" applyAlignment="0" applyProtection="0"/>
    <xf numFmtId="170" fontId="31" fillId="27" borderId="0" applyNumberFormat="0" applyBorder="0" applyAlignment="0" applyProtection="0"/>
    <xf numFmtId="170" fontId="31" fillId="27" borderId="0" applyNumberFormat="0" applyBorder="0" applyAlignment="0" applyProtection="0"/>
    <xf numFmtId="170" fontId="31" fillId="27" borderId="0" applyNumberFormat="0" applyBorder="0" applyAlignment="0" applyProtection="0"/>
    <xf numFmtId="170" fontId="31" fillId="27" borderId="0" applyNumberFormat="0" applyBorder="0" applyAlignment="0" applyProtection="0"/>
    <xf numFmtId="170" fontId="31" fillId="27" borderId="0" applyNumberFormat="0" applyBorder="0" applyAlignment="0" applyProtection="0"/>
    <xf numFmtId="170" fontId="31" fillId="27" borderId="0" applyNumberFormat="0" applyBorder="0" applyAlignment="0" applyProtection="0"/>
    <xf numFmtId="170" fontId="31" fillId="27" borderId="0" applyNumberFormat="0" applyBorder="0" applyAlignment="0" applyProtection="0"/>
    <xf numFmtId="170" fontId="31" fillId="27" borderId="0" applyNumberFormat="0" applyBorder="0" applyAlignment="0" applyProtection="0"/>
    <xf numFmtId="170" fontId="31" fillId="27" borderId="0" applyNumberFormat="0" applyBorder="0" applyAlignment="0" applyProtection="0"/>
    <xf numFmtId="170" fontId="31" fillId="27" borderId="0" applyNumberFormat="0" applyBorder="0" applyAlignment="0" applyProtection="0"/>
    <xf numFmtId="170" fontId="31" fillId="27" borderId="0" applyNumberFormat="0" applyBorder="0" applyAlignment="0" applyProtection="0"/>
    <xf numFmtId="170" fontId="31" fillId="27" borderId="0" applyNumberFormat="0" applyBorder="0" applyAlignment="0" applyProtection="0"/>
    <xf numFmtId="170" fontId="31" fillId="27" borderId="0" applyNumberFormat="0" applyBorder="0" applyAlignment="0" applyProtection="0"/>
    <xf numFmtId="170" fontId="31" fillId="27" borderId="0" applyNumberFormat="0" applyBorder="0" applyAlignment="0" applyProtection="0"/>
    <xf numFmtId="170" fontId="31" fillId="27" borderId="0" applyNumberFormat="0" applyBorder="0" applyAlignment="0" applyProtection="0"/>
    <xf numFmtId="170" fontId="31" fillId="27" borderId="0" applyNumberFormat="0" applyBorder="0" applyAlignment="0" applyProtection="0"/>
    <xf numFmtId="170" fontId="31" fillId="27" borderId="0" applyNumberFormat="0" applyBorder="0" applyAlignment="0" applyProtection="0"/>
    <xf numFmtId="170" fontId="31" fillId="27" borderId="0" applyNumberFormat="0" applyBorder="0" applyAlignment="0" applyProtection="0"/>
    <xf numFmtId="170" fontId="31" fillId="27" borderId="0" applyNumberFormat="0" applyBorder="0" applyAlignment="0" applyProtection="0"/>
    <xf numFmtId="170" fontId="31" fillId="27" borderId="0" applyNumberFormat="0" applyBorder="0" applyAlignment="0" applyProtection="0"/>
    <xf numFmtId="170" fontId="31" fillId="27" borderId="0" applyNumberFormat="0" applyBorder="0" applyAlignment="0" applyProtection="0"/>
    <xf numFmtId="170" fontId="31" fillId="27" borderId="0" applyNumberFormat="0" applyBorder="0" applyAlignment="0" applyProtection="0"/>
    <xf numFmtId="170" fontId="31" fillId="27" borderId="0" applyNumberFormat="0" applyBorder="0" applyAlignment="0" applyProtection="0"/>
    <xf numFmtId="170" fontId="31" fillId="27" borderId="0" applyNumberFormat="0" applyBorder="0" applyAlignment="0" applyProtection="0"/>
    <xf numFmtId="170" fontId="31" fillId="27" borderId="0" applyNumberFormat="0" applyBorder="0" applyAlignment="0" applyProtection="0"/>
    <xf numFmtId="170" fontId="31" fillId="27" borderId="0" applyNumberFormat="0" applyBorder="0" applyAlignment="0" applyProtection="0"/>
    <xf numFmtId="170" fontId="31" fillId="27" borderId="0" applyNumberFormat="0" applyBorder="0" applyAlignment="0" applyProtection="0"/>
    <xf numFmtId="170" fontId="31" fillId="27" borderId="0" applyNumberFormat="0" applyBorder="0" applyAlignment="0" applyProtection="0"/>
    <xf numFmtId="170" fontId="31" fillId="27" borderId="0" applyNumberFormat="0" applyBorder="0" applyAlignment="0" applyProtection="0"/>
    <xf numFmtId="170" fontId="31" fillId="27" borderId="0" applyNumberFormat="0" applyBorder="0" applyAlignment="0" applyProtection="0"/>
    <xf numFmtId="170" fontId="31" fillId="27" borderId="0" applyNumberFormat="0" applyBorder="0" applyAlignment="0" applyProtection="0"/>
    <xf numFmtId="170" fontId="31" fillId="27" borderId="0" applyNumberFormat="0" applyBorder="0" applyAlignment="0" applyProtection="0"/>
    <xf numFmtId="170" fontId="31" fillId="27" borderId="0" applyNumberFormat="0" applyBorder="0" applyAlignment="0" applyProtection="0"/>
    <xf numFmtId="170" fontId="31" fillId="27" borderId="0" applyNumberFormat="0" applyBorder="0" applyAlignment="0" applyProtection="0"/>
    <xf numFmtId="170" fontId="31" fillId="27" borderId="0" applyNumberFormat="0" applyBorder="0" applyAlignment="0" applyProtection="0"/>
    <xf numFmtId="170" fontId="31" fillId="27" borderId="0" applyNumberFormat="0" applyBorder="0" applyAlignment="0" applyProtection="0"/>
    <xf numFmtId="170" fontId="31" fillId="27" borderId="0" applyNumberFormat="0" applyBorder="0" applyAlignment="0" applyProtection="0"/>
    <xf numFmtId="170" fontId="31" fillId="27" borderId="0" applyNumberFormat="0" applyBorder="0" applyAlignment="0" applyProtection="0"/>
    <xf numFmtId="170" fontId="31" fillId="27" borderId="0" applyNumberFormat="0" applyBorder="0" applyAlignment="0" applyProtection="0"/>
    <xf numFmtId="170" fontId="31" fillId="27" borderId="0" applyNumberFormat="0" applyBorder="0" applyAlignment="0" applyProtection="0"/>
    <xf numFmtId="170" fontId="31" fillId="27" borderId="0" applyNumberFormat="0" applyBorder="0" applyAlignment="0" applyProtection="0"/>
    <xf numFmtId="170" fontId="31" fillId="27" borderId="0" applyNumberFormat="0" applyBorder="0" applyAlignment="0" applyProtection="0"/>
    <xf numFmtId="170" fontId="36" fillId="3" borderId="0" applyNumberFormat="0" applyBorder="0" applyAlignment="0" applyProtection="0"/>
    <xf numFmtId="170" fontId="36" fillId="3" borderId="0" applyNumberFormat="0" applyBorder="0" applyAlignment="0" applyProtection="0"/>
    <xf numFmtId="170" fontId="36" fillId="3" borderId="0" applyNumberFormat="0" applyBorder="0" applyAlignment="0" applyProtection="0"/>
    <xf numFmtId="170" fontId="31" fillId="31" borderId="0" applyNumberFormat="0" applyBorder="0" applyAlignment="0" applyProtection="0"/>
    <xf numFmtId="170" fontId="31" fillId="31" borderId="0" applyNumberFormat="0" applyBorder="0" applyAlignment="0" applyProtection="0"/>
    <xf numFmtId="170" fontId="31" fillId="31" borderId="0" applyNumberFormat="0" applyBorder="0" applyAlignment="0" applyProtection="0"/>
    <xf numFmtId="170" fontId="31" fillId="31" borderId="0" applyNumberFormat="0" applyBorder="0" applyAlignment="0" applyProtection="0"/>
    <xf numFmtId="170" fontId="31" fillId="31" borderId="0" applyNumberFormat="0" applyBorder="0" applyAlignment="0" applyProtection="0"/>
    <xf numFmtId="170" fontId="31" fillId="31" borderId="0" applyNumberFormat="0" applyBorder="0" applyAlignment="0" applyProtection="0"/>
    <xf numFmtId="170" fontId="31" fillId="31" borderId="0" applyNumberFormat="0" applyBorder="0" applyAlignment="0" applyProtection="0"/>
    <xf numFmtId="170" fontId="31" fillId="31" borderId="0" applyNumberFormat="0" applyBorder="0" applyAlignment="0" applyProtection="0"/>
    <xf numFmtId="170" fontId="31" fillId="31" borderId="0" applyNumberFormat="0" applyBorder="0" applyAlignment="0" applyProtection="0"/>
    <xf numFmtId="170" fontId="31" fillId="31" borderId="0" applyNumberFormat="0" applyBorder="0" applyAlignment="0" applyProtection="0"/>
    <xf numFmtId="170" fontId="31" fillId="31" borderId="0" applyNumberFormat="0" applyBorder="0" applyAlignment="0" applyProtection="0"/>
    <xf numFmtId="170" fontId="31" fillId="31" borderId="0" applyNumberFormat="0" applyBorder="0" applyAlignment="0" applyProtection="0"/>
    <xf numFmtId="170" fontId="31" fillId="31" borderId="0" applyNumberFormat="0" applyBorder="0" applyAlignment="0" applyProtection="0"/>
    <xf numFmtId="170" fontId="31" fillId="31" borderId="0" applyNumberFormat="0" applyBorder="0" applyAlignment="0" applyProtection="0"/>
    <xf numFmtId="170" fontId="31" fillId="31" borderId="0" applyNumberFormat="0" applyBorder="0" applyAlignment="0" applyProtection="0"/>
    <xf numFmtId="170" fontId="31" fillId="31" borderId="0" applyNumberFormat="0" applyBorder="0" applyAlignment="0" applyProtection="0"/>
    <xf numFmtId="170" fontId="31" fillId="31" borderId="0" applyNumberFormat="0" applyBorder="0" applyAlignment="0" applyProtection="0"/>
    <xf numFmtId="170" fontId="31" fillId="31" borderId="0" applyNumberFormat="0" applyBorder="0" applyAlignment="0" applyProtection="0"/>
    <xf numFmtId="170" fontId="31" fillId="31" borderId="0" applyNumberFormat="0" applyBorder="0" applyAlignment="0" applyProtection="0"/>
    <xf numFmtId="170" fontId="31" fillId="31" borderId="0" applyNumberFormat="0" applyBorder="0" applyAlignment="0" applyProtection="0"/>
    <xf numFmtId="170" fontId="31" fillId="31" borderId="0" applyNumberFormat="0" applyBorder="0" applyAlignment="0" applyProtection="0"/>
    <xf numFmtId="170" fontId="31" fillId="31" borderId="0" applyNumberFormat="0" applyBorder="0" applyAlignment="0" applyProtection="0"/>
    <xf numFmtId="170" fontId="31" fillId="31" borderId="0" applyNumberFormat="0" applyBorder="0" applyAlignment="0" applyProtection="0"/>
    <xf numFmtId="170" fontId="31" fillId="31" borderId="0" applyNumberFormat="0" applyBorder="0" applyAlignment="0" applyProtection="0"/>
    <xf numFmtId="170" fontId="31" fillId="31" borderId="0" applyNumberFormat="0" applyBorder="0" applyAlignment="0" applyProtection="0"/>
    <xf numFmtId="170" fontId="31" fillId="31" borderId="0" applyNumberFormat="0" applyBorder="0" applyAlignment="0" applyProtection="0"/>
    <xf numFmtId="170" fontId="31" fillId="31" borderId="0" applyNumberFormat="0" applyBorder="0" applyAlignment="0" applyProtection="0"/>
    <xf numFmtId="170" fontId="31" fillId="31" borderId="0" applyNumberFormat="0" applyBorder="0" applyAlignment="0" applyProtection="0"/>
    <xf numFmtId="170" fontId="31" fillId="31" borderId="0" applyNumberFormat="0" applyBorder="0" applyAlignment="0" applyProtection="0"/>
    <xf numFmtId="170" fontId="31" fillId="31" borderId="0" applyNumberFormat="0" applyBorder="0" applyAlignment="0" applyProtection="0"/>
    <xf numFmtId="170" fontId="31" fillId="31" borderId="0" applyNumberFormat="0" applyBorder="0" applyAlignment="0" applyProtection="0"/>
    <xf numFmtId="170" fontId="31" fillId="31" borderId="0" applyNumberFormat="0" applyBorder="0" applyAlignment="0" applyProtection="0"/>
    <xf numFmtId="170" fontId="31" fillId="31" borderId="0" applyNumberFormat="0" applyBorder="0" applyAlignment="0" applyProtection="0"/>
    <xf numFmtId="170" fontId="31" fillId="31" borderId="0" applyNumberFormat="0" applyBorder="0" applyAlignment="0" applyProtection="0"/>
    <xf numFmtId="170" fontId="31" fillId="31" borderId="0" applyNumberFormat="0" applyBorder="0" applyAlignment="0" applyProtection="0"/>
    <xf numFmtId="170" fontId="31" fillId="31" borderId="0" applyNumberFormat="0" applyBorder="0" applyAlignment="0" applyProtection="0"/>
    <xf numFmtId="170" fontId="31" fillId="31" borderId="0" applyNumberFormat="0" applyBorder="0" applyAlignment="0" applyProtection="0"/>
    <xf numFmtId="170" fontId="31" fillId="31" borderId="0" applyNumberFormat="0" applyBorder="0" applyAlignment="0" applyProtection="0"/>
    <xf numFmtId="170" fontId="31" fillId="31" borderId="0" applyNumberFormat="0" applyBorder="0" applyAlignment="0" applyProtection="0"/>
    <xf numFmtId="170" fontId="31" fillId="31" borderId="0" applyNumberFormat="0" applyBorder="0" applyAlignment="0" applyProtection="0"/>
    <xf numFmtId="170" fontId="31" fillId="31" borderId="0" applyNumberFormat="0" applyBorder="0" applyAlignment="0" applyProtection="0"/>
    <xf numFmtId="170" fontId="31" fillId="31" borderId="0" applyNumberFormat="0" applyBorder="0" applyAlignment="0" applyProtection="0"/>
    <xf numFmtId="170" fontId="31" fillId="31" borderId="0" applyNumberFormat="0" applyBorder="0" applyAlignment="0" applyProtection="0"/>
    <xf numFmtId="170" fontId="31" fillId="31" borderId="0" applyNumberFormat="0" applyBorder="0" applyAlignment="0" applyProtection="0"/>
    <xf numFmtId="170" fontId="31" fillId="31" borderId="0" applyNumberFormat="0" applyBorder="0" applyAlignment="0" applyProtection="0"/>
    <xf numFmtId="170" fontId="31" fillId="31" borderId="0" applyNumberFormat="0" applyBorder="0" applyAlignment="0" applyProtection="0"/>
    <xf numFmtId="170" fontId="36" fillId="52" borderId="0" applyNumberFormat="0" applyBorder="0" applyAlignment="0" applyProtection="0"/>
    <xf numFmtId="170" fontId="36" fillId="52" borderId="0" applyNumberFormat="0" applyBorder="0" applyAlignment="0" applyProtection="0"/>
    <xf numFmtId="170" fontId="36" fillId="52" borderId="0" applyNumberFormat="0" applyBorder="0" applyAlignment="0" applyProtection="0"/>
    <xf numFmtId="170" fontId="24" fillId="7" borderId="7" applyNumberFormat="0" applyAlignment="0" applyProtection="0"/>
    <xf numFmtId="170" fontId="24" fillId="7" borderId="7" applyNumberFormat="0" applyAlignment="0" applyProtection="0"/>
    <xf numFmtId="170" fontId="24" fillId="7" borderId="7" applyNumberFormat="0" applyAlignment="0" applyProtection="0"/>
    <xf numFmtId="170" fontId="24" fillId="7" borderId="7" applyNumberFormat="0" applyAlignment="0" applyProtection="0"/>
    <xf numFmtId="170" fontId="24" fillId="7" borderId="7" applyNumberFormat="0" applyAlignment="0" applyProtection="0"/>
    <xf numFmtId="170" fontId="24" fillId="7" borderId="7" applyNumberFormat="0" applyAlignment="0" applyProtection="0"/>
    <xf numFmtId="170" fontId="24" fillId="7" borderId="7" applyNumberFormat="0" applyAlignment="0" applyProtection="0"/>
    <xf numFmtId="170" fontId="24" fillId="7" borderId="7" applyNumberFormat="0" applyAlignment="0" applyProtection="0"/>
    <xf numFmtId="170" fontId="24" fillId="7" borderId="7" applyNumberFormat="0" applyAlignment="0" applyProtection="0"/>
    <xf numFmtId="170" fontId="24" fillId="7" borderId="7" applyNumberFormat="0" applyAlignment="0" applyProtection="0"/>
    <xf numFmtId="170" fontId="24" fillId="7" borderId="7" applyNumberFormat="0" applyAlignment="0" applyProtection="0"/>
    <xf numFmtId="170" fontId="24" fillId="7" borderId="7" applyNumberFormat="0" applyAlignment="0" applyProtection="0"/>
    <xf numFmtId="170" fontId="24" fillId="7" borderId="7" applyNumberFormat="0" applyAlignment="0" applyProtection="0"/>
    <xf numFmtId="170" fontId="24" fillId="7" borderId="7" applyNumberFormat="0" applyAlignment="0" applyProtection="0"/>
    <xf numFmtId="170" fontId="24" fillId="7" borderId="7" applyNumberFormat="0" applyAlignment="0" applyProtection="0"/>
    <xf numFmtId="170" fontId="24" fillId="7" borderId="7" applyNumberFormat="0" applyAlignment="0" applyProtection="0"/>
    <xf numFmtId="170" fontId="24" fillId="7" borderId="7" applyNumberFormat="0" applyAlignment="0" applyProtection="0"/>
    <xf numFmtId="170" fontId="24" fillId="7" borderId="7" applyNumberFormat="0" applyAlignment="0" applyProtection="0"/>
    <xf numFmtId="170" fontId="24" fillId="7" borderId="7" applyNumberFormat="0" applyAlignment="0" applyProtection="0"/>
    <xf numFmtId="170" fontId="24" fillId="7" borderId="7" applyNumberFormat="0" applyAlignment="0" applyProtection="0"/>
    <xf numFmtId="170" fontId="24" fillId="7" borderId="7" applyNumberFormat="0" applyAlignment="0" applyProtection="0"/>
    <xf numFmtId="170" fontId="24" fillId="7" borderId="7" applyNumberFormat="0" applyAlignment="0" applyProtection="0"/>
    <xf numFmtId="170" fontId="24" fillId="7" borderId="7" applyNumberFormat="0" applyAlignment="0" applyProtection="0"/>
    <xf numFmtId="170" fontId="24" fillId="7" borderId="7" applyNumberFormat="0" applyAlignment="0" applyProtection="0"/>
    <xf numFmtId="170" fontId="24" fillId="7" borderId="7" applyNumberFormat="0" applyAlignment="0" applyProtection="0"/>
    <xf numFmtId="170" fontId="24" fillId="7" borderId="7" applyNumberFormat="0" applyAlignment="0" applyProtection="0"/>
    <xf numFmtId="170" fontId="24" fillId="7" borderId="7" applyNumberFormat="0" applyAlignment="0" applyProtection="0"/>
    <xf numFmtId="170" fontId="24" fillId="7" borderId="7" applyNumberFormat="0" applyAlignment="0" applyProtection="0"/>
    <xf numFmtId="170" fontId="24" fillId="7" borderId="7" applyNumberFormat="0" applyAlignment="0" applyProtection="0"/>
    <xf numFmtId="170" fontId="24" fillId="7" borderId="7" applyNumberFormat="0" applyAlignment="0" applyProtection="0"/>
    <xf numFmtId="170" fontId="24" fillId="7" borderId="7" applyNumberFormat="0" applyAlignment="0" applyProtection="0"/>
    <xf numFmtId="170" fontId="24" fillId="7" borderId="7" applyNumberFormat="0" applyAlignment="0" applyProtection="0"/>
    <xf numFmtId="170" fontId="24" fillId="7" borderId="7" applyNumberFormat="0" applyAlignment="0" applyProtection="0"/>
    <xf numFmtId="170" fontId="24" fillId="7" borderId="7" applyNumberFormat="0" applyAlignment="0" applyProtection="0"/>
    <xf numFmtId="170" fontId="24" fillId="7" borderId="7" applyNumberFormat="0" applyAlignment="0" applyProtection="0"/>
    <xf numFmtId="170" fontId="24" fillId="7" borderId="7" applyNumberFormat="0" applyAlignment="0" applyProtection="0"/>
    <xf numFmtId="170" fontId="24" fillId="7" borderId="7" applyNumberFormat="0" applyAlignment="0" applyProtection="0"/>
    <xf numFmtId="170" fontId="24" fillId="7" borderId="7" applyNumberFormat="0" applyAlignment="0" applyProtection="0"/>
    <xf numFmtId="170" fontId="24" fillId="7" borderId="7" applyNumberFormat="0" applyAlignment="0" applyProtection="0"/>
    <xf numFmtId="170" fontId="24" fillId="7" borderId="7" applyNumberFormat="0" applyAlignment="0" applyProtection="0"/>
    <xf numFmtId="170" fontId="24" fillId="7" borderId="7" applyNumberFormat="0" applyAlignment="0" applyProtection="0"/>
    <xf numFmtId="170" fontId="24" fillId="7" borderId="7" applyNumberFormat="0" applyAlignment="0" applyProtection="0"/>
    <xf numFmtId="170" fontId="24" fillId="7" borderId="7" applyNumberFormat="0" applyAlignment="0" applyProtection="0"/>
    <xf numFmtId="170" fontId="24" fillId="7" borderId="7" applyNumberFormat="0" applyAlignment="0" applyProtection="0"/>
    <xf numFmtId="170" fontId="24" fillId="7" borderId="7" applyNumberFormat="0" applyAlignment="0" applyProtection="0"/>
    <xf numFmtId="170" fontId="24" fillId="7" borderId="7" applyNumberFormat="0" applyAlignment="0" applyProtection="0"/>
    <xf numFmtId="170" fontId="47" fillId="41" borderId="14" applyNumberFormat="0" applyAlignment="0" applyProtection="0"/>
    <xf numFmtId="170" fontId="47" fillId="41" borderId="14" applyNumberFormat="0" applyAlignment="0" applyProtection="0"/>
    <xf numFmtId="170" fontId="47" fillId="41" borderId="14" applyNumberFormat="0" applyAlignment="0" applyProtection="0"/>
    <xf numFmtId="170" fontId="25" fillId="8" borderId="8" applyNumberFormat="0" applyAlignment="0" applyProtection="0"/>
    <xf numFmtId="170" fontId="25" fillId="8" borderId="8" applyNumberFormat="0" applyAlignment="0" applyProtection="0"/>
    <xf numFmtId="170" fontId="25" fillId="8" borderId="8" applyNumberFormat="0" applyAlignment="0" applyProtection="0"/>
    <xf numFmtId="170" fontId="25" fillId="8" borderId="8" applyNumberFormat="0" applyAlignment="0" applyProtection="0"/>
    <xf numFmtId="170" fontId="25" fillId="8" borderId="8" applyNumberFormat="0" applyAlignment="0" applyProtection="0"/>
    <xf numFmtId="170" fontId="25" fillId="8" borderId="8" applyNumberFormat="0" applyAlignment="0" applyProtection="0"/>
    <xf numFmtId="170" fontId="25" fillId="8" borderId="8" applyNumberFormat="0" applyAlignment="0" applyProtection="0"/>
    <xf numFmtId="170" fontId="25" fillId="8" borderId="8" applyNumberFormat="0" applyAlignment="0" applyProtection="0"/>
    <xf numFmtId="170" fontId="25" fillId="8" borderId="8" applyNumberFormat="0" applyAlignment="0" applyProtection="0"/>
    <xf numFmtId="170" fontId="25" fillId="8" borderId="8" applyNumberFormat="0" applyAlignment="0" applyProtection="0"/>
    <xf numFmtId="170" fontId="25" fillId="8" borderId="8" applyNumberFormat="0" applyAlignment="0" applyProtection="0"/>
    <xf numFmtId="170" fontId="25" fillId="8" borderId="8" applyNumberFormat="0" applyAlignment="0" applyProtection="0"/>
    <xf numFmtId="170" fontId="25" fillId="8" borderId="8" applyNumberFormat="0" applyAlignment="0" applyProtection="0"/>
    <xf numFmtId="170" fontId="25" fillId="8" borderId="8" applyNumberFormat="0" applyAlignment="0" applyProtection="0"/>
    <xf numFmtId="170" fontId="25" fillId="8" borderId="8" applyNumberFormat="0" applyAlignment="0" applyProtection="0"/>
    <xf numFmtId="170" fontId="25" fillId="8" borderId="8" applyNumberFormat="0" applyAlignment="0" applyProtection="0"/>
    <xf numFmtId="170" fontId="25" fillId="8" borderId="8" applyNumberFormat="0" applyAlignment="0" applyProtection="0"/>
    <xf numFmtId="170" fontId="25" fillId="8" borderId="8" applyNumberFormat="0" applyAlignment="0" applyProtection="0"/>
    <xf numFmtId="170" fontId="25" fillId="8" borderId="8" applyNumberFormat="0" applyAlignment="0" applyProtection="0"/>
    <xf numFmtId="170" fontId="25" fillId="8" borderId="8" applyNumberFormat="0" applyAlignment="0" applyProtection="0"/>
    <xf numFmtId="170" fontId="25" fillId="8" borderId="8" applyNumberFormat="0" applyAlignment="0" applyProtection="0"/>
    <xf numFmtId="170" fontId="25" fillId="8" borderId="8" applyNumberFormat="0" applyAlignment="0" applyProtection="0"/>
    <xf numFmtId="170" fontId="25" fillId="8" borderId="8" applyNumberFormat="0" applyAlignment="0" applyProtection="0"/>
    <xf numFmtId="170" fontId="25" fillId="8" borderId="8" applyNumberFormat="0" applyAlignment="0" applyProtection="0"/>
    <xf numFmtId="170" fontId="25" fillId="8" borderId="8" applyNumberFormat="0" applyAlignment="0" applyProtection="0"/>
    <xf numFmtId="170" fontId="25" fillId="8" borderId="8" applyNumberFormat="0" applyAlignment="0" applyProtection="0"/>
    <xf numFmtId="170" fontId="25" fillId="8" borderId="8" applyNumberFormat="0" applyAlignment="0" applyProtection="0"/>
    <xf numFmtId="170" fontId="25" fillId="8" borderId="8" applyNumberFormat="0" applyAlignment="0" applyProtection="0"/>
    <xf numFmtId="170" fontId="25" fillId="8" borderId="8" applyNumberFormat="0" applyAlignment="0" applyProtection="0"/>
    <xf numFmtId="170" fontId="25" fillId="8" borderId="8" applyNumberFormat="0" applyAlignment="0" applyProtection="0"/>
    <xf numFmtId="170" fontId="25" fillId="8" borderId="8" applyNumberFormat="0" applyAlignment="0" applyProtection="0"/>
    <xf numFmtId="170" fontId="25" fillId="8" borderId="8" applyNumberFormat="0" applyAlignment="0" applyProtection="0"/>
    <xf numFmtId="170" fontId="25" fillId="8" borderId="8" applyNumberFormat="0" applyAlignment="0" applyProtection="0"/>
    <xf numFmtId="170" fontId="25" fillId="8" borderId="8" applyNumberFormat="0" applyAlignment="0" applyProtection="0"/>
    <xf numFmtId="170" fontId="25" fillId="8" borderId="8" applyNumberFormat="0" applyAlignment="0" applyProtection="0"/>
    <xf numFmtId="170" fontId="25" fillId="8" borderId="8" applyNumberFormat="0" applyAlignment="0" applyProtection="0"/>
    <xf numFmtId="170" fontId="25" fillId="8" borderId="8" applyNumberFormat="0" applyAlignment="0" applyProtection="0"/>
    <xf numFmtId="170" fontId="25" fillId="8" borderId="8" applyNumberFormat="0" applyAlignment="0" applyProtection="0"/>
    <xf numFmtId="170" fontId="25" fillId="8" borderId="8" applyNumberFormat="0" applyAlignment="0" applyProtection="0"/>
    <xf numFmtId="170" fontId="25" fillId="8" borderId="8" applyNumberFormat="0" applyAlignment="0" applyProtection="0"/>
    <xf numFmtId="170" fontId="25" fillId="8" borderId="8" applyNumberFormat="0" applyAlignment="0" applyProtection="0"/>
    <xf numFmtId="170" fontId="25" fillId="8" borderId="8" applyNumberFormat="0" applyAlignment="0" applyProtection="0"/>
    <xf numFmtId="170" fontId="25" fillId="8" borderId="8" applyNumberFormat="0" applyAlignment="0" applyProtection="0"/>
    <xf numFmtId="170" fontId="25" fillId="8" borderId="8" applyNumberFormat="0" applyAlignment="0" applyProtection="0"/>
    <xf numFmtId="170" fontId="25" fillId="8" borderId="8" applyNumberFormat="0" applyAlignment="0" applyProtection="0"/>
    <xf numFmtId="170" fontId="25" fillId="8" borderId="8" applyNumberFormat="0" applyAlignment="0" applyProtection="0"/>
    <xf numFmtId="170" fontId="52" fillId="53" borderId="22" applyNumberFormat="0" applyAlignment="0" applyProtection="0"/>
    <xf numFmtId="170" fontId="52" fillId="53" borderId="22" applyNumberFormat="0" applyAlignment="0" applyProtection="0"/>
    <xf numFmtId="170" fontId="52" fillId="53" borderId="22" applyNumberFormat="0" applyAlignment="0" applyProtection="0"/>
    <xf numFmtId="170" fontId="26" fillId="8" borderId="7" applyNumberFormat="0" applyAlignment="0" applyProtection="0"/>
    <xf numFmtId="170" fontId="26" fillId="8" borderId="7" applyNumberFormat="0" applyAlignment="0" applyProtection="0"/>
    <xf numFmtId="170" fontId="26" fillId="8" borderId="7" applyNumberFormat="0" applyAlignment="0" applyProtection="0"/>
    <xf numFmtId="170" fontId="26" fillId="8" borderId="7" applyNumberFormat="0" applyAlignment="0" applyProtection="0"/>
    <xf numFmtId="170" fontId="26" fillId="8" borderId="7" applyNumberFormat="0" applyAlignment="0" applyProtection="0"/>
    <xf numFmtId="170" fontId="26" fillId="8" borderId="7" applyNumberFormat="0" applyAlignment="0" applyProtection="0"/>
    <xf numFmtId="170" fontId="26" fillId="8" borderId="7" applyNumberFormat="0" applyAlignment="0" applyProtection="0"/>
    <xf numFmtId="170" fontId="26" fillId="8" borderId="7" applyNumberFormat="0" applyAlignment="0" applyProtection="0"/>
    <xf numFmtId="170" fontId="26" fillId="8" borderId="7" applyNumberFormat="0" applyAlignment="0" applyProtection="0"/>
    <xf numFmtId="170" fontId="26" fillId="8" borderId="7" applyNumberFormat="0" applyAlignment="0" applyProtection="0"/>
    <xf numFmtId="170" fontId="26" fillId="8" borderId="7" applyNumberFormat="0" applyAlignment="0" applyProtection="0"/>
    <xf numFmtId="170" fontId="26" fillId="8" borderId="7" applyNumberFormat="0" applyAlignment="0" applyProtection="0"/>
    <xf numFmtId="170" fontId="26" fillId="8" borderId="7" applyNumberFormat="0" applyAlignment="0" applyProtection="0"/>
    <xf numFmtId="170" fontId="26" fillId="8" borderId="7" applyNumberFormat="0" applyAlignment="0" applyProtection="0"/>
    <xf numFmtId="170" fontId="26" fillId="8" borderId="7" applyNumberFormat="0" applyAlignment="0" applyProtection="0"/>
    <xf numFmtId="170" fontId="26" fillId="8" borderId="7" applyNumberFormat="0" applyAlignment="0" applyProtection="0"/>
    <xf numFmtId="170" fontId="26" fillId="8" borderId="7" applyNumberFormat="0" applyAlignment="0" applyProtection="0"/>
    <xf numFmtId="170" fontId="26" fillId="8" borderId="7" applyNumberFormat="0" applyAlignment="0" applyProtection="0"/>
    <xf numFmtId="170" fontId="26" fillId="8" borderId="7" applyNumberFormat="0" applyAlignment="0" applyProtection="0"/>
    <xf numFmtId="170" fontId="26" fillId="8" borderId="7" applyNumberFormat="0" applyAlignment="0" applyProtection="0"/>
    <xf numFmtId="170" fontId="26" fillId="8" borderId="7" applyNumberFormat="0" applyAlignment="0" applyProtection="0"/>
    <xf numFmtId="170" fontId="26" fillId="8" borderId="7" applyNumberFormat="0" applyAlignment="0" applyProtection="0"/>
    <xf numFmtId="170" fontId="26" fillId="8" borderId="7" applyNumberFormat="0" applyAlignment="0" applyProtection="0"/>
    <xf numFmtId="170" fontId="26" fillId="8" borderId="7" applyNumberFormat="0" applyAlignment="0" applyProtection="0"/>
    <xf numFmtId="170" fontId="26" fillId="8" borderId="7" applyNumberFormat="0" applyAlignment="0" applyProtection="0"/>
    <xf numFmtId="170" fontId="26" fillId="8" borderId="7" applyNumberFormat="0" applyAlignment="0" applyProtection="0"/>
    <xf numFmtId="170" fontId="26" fillId="8" borderId="7" applyNumberFormat="0" applyAlignment="0" applyProtection="0"/>
    <xf numFmtId="170" fontId="26" fillId="8" borderId="7" applyNumberFormat="0" applyAlignment="0" applyProtection="0"/>
    <xf numFmtId="170" fontId="26" fillId="8" borderId="7" applyNumberFormat="0" applyAlignment="0" applyProtection="0"/>
    <xf numFmtId="170" fontId="26" fillId="8" borderId="7" applyNumberFormat="0" applyAlignment="0" applyProtection="0"/>
    <xf numFmtId="170" fontId="26" fillId="8" borderId="7" applyNumberFormat="0" applyAlignment="0" applyProtection="0"/>
    <xf numFmtId="170" fontId="26" fillId="8" borderId="7" applyNumberFormat="0" applyAlignment="0" applyProtection="0"/>
    <xf numFmtId="170" fontId="26" fillId="8" borderId="7" applyNumberFormat="0" applyAlignment="0" applyProtection="0"/>
    <xf numFmtId="170" fontId="26" fillId="8" borderId="7" applyNumberFormat="0" applyAlignment="0" applyProtection="0"/>
    <xf numFmtId="170" fontId="26" fillId="8" borderId="7" applyNumberFormat="0" applyAlignment="0" applyProtection="0"/>
    <xf numFmtId="170" fontId="26" fillId="8" borderId="7" applyNumberFormat="0" applyAlignment="0" applyProtection="0"/>
    <xf numFmtId="170" fontId="26" fillId="8" borderId="7" applyNumberFormat="0" applyAlignment="0" applyProtection="0"/>
    <xf numFmtId="170" fontId="26" fillId="8" borderId="7" applyNumberFormat="0" applyAlignment="0" applyProtection="0"/>
    <xf numFmtId="170" fontId="26" fillId="8" borderId="7" applyNumberFormat="0" applyAlignment="0" applyProtection="0"/>
    <xf numFmtId="170" fontId="26" fillId="8" borderId="7" applyNumberFormat="0" applyAlignment="0" applyProtection="0"/>
    <xf numFmtId="170" fontId="26" fillId="8" borderId="7" applyNumberFormat="0" applyAlignment="0" applyProtection="0"/>
    <xf numFmtId="170" fontId="26" fillId="8" borderId="7" applyNumberFormat="0" applyAlignment="0" applyProtection="0"/>
    <xf numFmtId="170" fontId="26" fillId="8" borderId="7" applyNumberFormat="0" applyAlignment="0" applyProtection="0"/>
    <xf numFmtId="170" fontId="26" fillId="8" borderId="7" applyNumberFormat="0" applyAlignment="0" applyProtection="0"/>
    <xf numFmtId="170" fontId="26" fillId="8" borderId="7" applyNumberFormat="0" applyAlignment="0" applyProtection="0"/>
    <xf numFmtId="170" fontId="26" fillId="8" borderId="7" applyNumberFormat="0" applyAlignment="0" applyProtection="0"/>
    <xf numFmtId="170" fontId="38" fillId="53" borderId="14" applyNumberFormat="0" applyAlignment="0" applyProtection="0"/>
    <xf numFmtId="170" fontId="38" fillId="53" borderId="14" applyNumberFormat="0" applyAlignment="0" applyProtection="0"/>
    <xf numFmtId="170" fontId="38" fillId="53" borderId="14" applyNumberFormat="0" applyAlignment="0" applyProtection="0"/>
    <xf numFmtId="170" fontId="68" fillId="0" borderId="0" applyNumberFormat="0" applyFill="0" applyBorder="0" applyAlignment="0" applyProtection="0">
      <alignment vertical="top"/>
      <protection locked="0"/>
    </xf>
    <xf numFmtId="170" fontId="69" fillId="0" borderId="0" applyNumberFormat="0" applyFill="0" applyBorder="0" applyAlignment="0" applyProtection="0">
      <alignment vertical="top"/>
      <protection locked="0"/>
    </xf>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2"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2"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3"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3"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3"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3"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3" fillId="0" borderId="0"/>
    <xf numFmtId="170" fontId="2"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2"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2" fillId="0" borderId="0"/>
    <xf numFmtId="170" fontId="3" fillId="0" borderId="0"/>
    <xf numFmtId="170" fontId="3" fillId="0" borderId="0"/>
    <xf numFmtId="170" fontId="3" fillId="0" borderId="0"/>
    <xf numFmtId="170" fontId="3"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3"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3"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3"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3"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3"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3" fillId="0" borderId="0"/>
    <xf numFmtId="170" fontId="3" fillId="0" borderId="0"/>
    <xf numFmtId="170" fontId="3" fillId="0" borderId="0"/>
    <xf numFmtId="170" fontId="3" fillId="0" borderId="0"/>
    <xf numFmtId="170" fontId="3"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2"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19" fillId="0" borderId="4" applyNumberFormat="0" applyFill="0" applyAlignment="0" applyProtection="0"/>
    <xf numFmtId="170" fontId="19" fillId="0" borderId="4" applyNumberFormat="0" applyFill="0" applyAlignment="0" applyProtection="0"/>
    <xf numFmtId="170" fontId="19" fillId="0" borderId="4" applyNumberFormat="0" applyFill="0" applyAlignment="0" applyProtection="0"/>
    <xf numFmtId="170" fontId="19" fillId="0" borderId="4" applyNumberFormat="0" applyFill="0" applyAlignment="0" applyProtection="0"/>
    <xf numFmtId="170" fontId="19" fillId="0" borderId="4" applyNumberFormat="0" applyFill="0" applyAlignment="0" applyProtection="0"/>
    <xf numFmtId="170" fontId="19" fillId="0" borderId="4" applyNumberFormat="0" applyFill="0" applyAlignment="0" applyProtection="0"/>
    <xf numFmtId="170" fontId="19" fillId="0" borderId="4" applyNumberFormat="0" applyFill="0" applyAlignment="0" applyProtection="0"/>
    <xf numFmtId="170" fontId="19" fillId="0" borderId="4" applyNumberFormat="0" applyFill="0" applyAlignment="0" applyProtection="0"/>
    <xf numFmtId="170" fontId="19" fillId="0" borderId="4" applyNumberFormat="0" applyFill="0" applyAlignment="0" applyProtection="0"/>
    <xf numFmtId="170" fontId="19" fillId="0" borderId="4" applyNumberFormat="0" applyFill="0" applyAlignment="0" applyProtection="0"/>
    <xf numFmtId="170" fontId="19" fillId="0" borderId="4" applyNumberFormat="0" applyFill="0" applyAlignment="0" applyProtection="0"/>
    <xf numFmtId="170" fontId="19" fillId="0" borderId="4" applyNumberFormat="0" applyFill="0" applyAlignment="0" applyProtection="0"/>
    <xf numFmtId="170" fontId="19" fillId="0" borderId="4" applyNumberFormat="0" applyFill="0" applyAlignment="0" applyProtection="0"/>
    <xf numFmtId="170" fontId="19" fillId="0" borderId="4" applyNumberFormat="0" applyFill="0" applyAlignment="0" applyProtection="0"/>
    <xf numFmtId="170" fontId="19" fillId="0" borderId="4" applyNumberFormat="0" applyFill="0" applyAlignment="0" applyProtection="0"/>
    <xf numFmtId="170" fontId="19" fillId="0" borderId="4" applyNumberFormat="0" applyFill="0" applyAlignment="0" applyProtection="0"/>
    <xf numFmtId="170" fontId="19" fillId="0" borderId="4" applyNumberFormat="0" applyFill="0" applyAlignment="0" applyProtection="0"/>
    <xf numFmtId="170" fontId="19" fillId="0" borderId="4" applyNumberFormat="0" applyFill="0" applyAlignment="0" applyProtection="0"/>
    <xf numFmtId="170" fontId="19" fillId="0" borderId="4" applyNumberFormat="0" applyFill="0" applyAlignment="0" applyProtection="0"/>
    <xf numFmtId="170" fontId="19" fillId="0" borderId="4" applyNumberFormat="0" applyFill="0" applyAlignment="0" applyProtection="0"/>
    <xf numFmtId="170" fontId="19" fillId="0" borderId="4" applyNumberFormat="0" applyFill="0" applyAlignment="0" applyProtection="0"/>
    <xf numFmtId="170" fontId="19" fillId="0" borderId="4" applyNumberFormat="0" applyFill="0" applyAlignment="0" applyProtection="0"/>
    <xf numFmtId="170" fontId="19" fillId="0" borderId="4" applyNumberFormat="0" applyFill="0" applyAlignment="0" applyProtection="0"/>
    <xf numFmtId="170" fontId="19" fillId="0" borderId="4" applyNumberFormat="0" applyFill="0" applyAlignment="0" applyProtection="0"/>
    <xf numFmtId="170" fontId="19" fillId="0" borderId="4" applyNumberFormat="0" applyFill="0" applyAlignment="0" applyProtection="0"/>
    <xf numFmtId="170" fontId="19" fillId="0" borderId="4" applyNumberFormat="0" applyFill="0" applyAlignment="0" applyProtection="0"/>
    <xf numFmtId="170" fontId="19" fillId="0" borderId="4" applyNumberFormat="0" applyFill="0" applyAlignment="0" applyProtection="0"/>
    <xf numFmtId="170" fontId="19" fillId="0" borderId="4" applyNumberFormat="0" applyFill="0" applyAlignment="0" applyProtection="0"/>
    <xf numFmtId="170" fontId="19" fillId="0" borderId="4" applyNumberFormat="0" applyFill="0" applyAlignment="0" applyProtection="0"/>
    <xf numFmtId="170" fontId="19" fillId="0" borderId="4" applyNumberFormat="0" applyFill="0" applyAlignment="0" applyProtection="0"/>
    <xf numFmtId="170" fontId="19" fillId="0" borderId="4" applyNumberFormat="0" applyFill="0" applyAlignment="0" applyProtection="0"/>
    <xf numFmtId="170" fontId="19" fillId="0" borderId="4" applyNumberFormat="0" applyFill="0" applyAlignment="0" applyProtection="0"/>
    <xf numFmtId="170" fontId="19" fillId="0" borderId="4" applyNumberFormat="0" applyFill="0" applyAlignment="0" applyProtection="0"/>
    <xf numFmtId="170" fontId="19" fillId="0" borderId="4" applyNumberFormat="0" applyFill="0" applyAlignment="0" applyProtection="0"/>
    <xf numFmtId="170" fontId="19" fillId="0" borderId="4" applyNumberFormat="0" applyFill="0" applyAlignment="0" applyProtection="0"/>
    <xf numFmtId="170" fontId="19" fillId="0" borderId="4" applyNumberFormat="0" applyFill="0" applyAlignment="0" applyProtection="0"/>
    <xf numFmtId="170" fontId="19" fillId="0" borderId="4" applyNumberFormat="0" applyFill="0" applyAlignment="0" applyProtection="0"/>
    <xf numFmtId="170" fontId="19" fillId="0" borderId="4" applyNumberFormat="0" applyFill="0" applyAlignment="0" applyProtection="0"/>
    <xf numFmtId="170" fontId="19" fillId="0" borderId="4" applyNumberFormat="0" applyFill="0" applyAlignment="0" applyProtection="0"/>
    <xf numFmtId="170" fontId="19" fillId="0" borderId="4" applyNumberFormat="0" applyFill="0" applyAlignment="0" applyProtection="0"/>
    <xf numFmtId="170" fontId="19" fillId="0" borderId="4" applyNumberFormat="0" applyFill="0" applyAlignment="0" applyProtection="0"/>
    <xf numFmtId="170" fontId="19" fillId="0" borderId="4" applyNumberFormat="0" applyFill="0" applyAlignment="0" applyProtection="0"/>
    <xf numFmtId="170" fontId="19" fillId="0" borderId="4" applyNumberFormat="0" applyFill="0" applyAlignment="0" applyProtection="0"/>
    <xf numFmtId="170" fontId="19" fillId="0" borderId="4" applyNumberFormat="0" applyFill="0" applyAlignment="0" applyProtection="0"/>
    <xf numFmtId="170" fontId="19" fillId="0" borderId="4" applyNumberFormat="0" applyFill="0" applyAlignment="0" applyProtection="0"/>
    <xf numFmtId="170" fontId="19" fillId="0" borderId="4" applyNumberFormat="0" applyFill="0" applyAlignment="0" applyProtection="0"/>
    <xf numFmtId="170" fontId="44" fillId="0" borderId="16" applyNumberFormat="0" applyFill="0" applyAlignment="0" applyProtection="0"/>
    <xf numFmtId="170" fontId="44" fillId="0" borderId="16" applyNumberFormat="0" applyFill="0" applyAlignment="0" applyProtection="0"/>
    <xf numFmtId="170" fontId="44" fillId="0" borderId="16" applyNumberFormat="0" applyFill="0" applyAlignment="0" applyProtection="0"/>
    <xf numFmtId="170" fontId="20" fillId="0" borderId="5" applyNumberFormat="0" applyFill="0" applyAlignment="0" applyProtection="0"/>
    <xf numFmtId="170" fontId="20" fillId="0" borderId="5" applyNumberFormat="0" applyFill="0" applyAlignment="0" applyProtection="0"/>
    <xf numFmtId="170" fontId="20" fillId="0" borderId="5" applyNumberFormat="0" applyFill="0" applyAlignment="0" applyProtection="0"/>
    <xf numFmtId="170" fontId="20" fillId="0" borderId="5" applyNumberFormat="0" applyFill="0" applyAlignment="0" applyProtection="0"/>
    <xf numFmtId="170" fontId="20" fillId="0" borderId="5" applyNumberFormat="0" applyFill="0" applyAlignment="0" applyProtection="0"/>
    <xf numFmtId="170" fontId="20" fillId="0" borderId="5" applyNumberFormat="0" applyFill="0" applyAlignment="0" applyProtection="0"/>
    <xf numFmtId="170" fontId="20" fillId="0" borderId="5" applyNumberFormat="0" applyFill="0" applyAlignment="0" applyProtection="0"/>
    <xf numFmtId="170" fontId="20" fillId="0" borderId="5" applyNumberFormat="0" applyFill="0" applyAlignment="0" applyProtection="0"/>
    <xf numFmtId="170" fontId="20" fillId="0" borderId="5" applyNumberFormat="0" applyFill="0" applyAlignment="0" applyProtection="0"/>
    <xf numFmtId="170" fontId="20" fillId="0" borderId="5" applyNumberFormat="0" applyFill="0" applyAlignment="0" applyProtection="0"/>
    <xf numFmtId="170" fontId="20" fillId="0" borderId="5" applyNumberFormat="0" applyFill="0" applyAlignment="0" applyProtection="0"/>
    <xf numFmtId="170" fontId="20" fillId="0" borderId="5" applyNumberFormat="0" applyFill="0" applyAlignment="0" applyProtection="0"/>
    <xf numFmtId="170" fontId="20" fillId="0" borderId="5" applyNumberFormat="0" applyFill="0" applyAlignment="0" applyProtection="0"/>
    <xf numFmtId="170" fontId="20" fillId="0" borderId="5" applyNumberFormat="0" applyFill="0" applyAlignment="0" applyProtection="0"/>
    <xf numFmtId="170" fontId="20" fillId="0" borderId="5" applyNumberFormat="0" applyFill="0" applyAlignment="0" applyProtection="0"/>
    <xf numFmtId="170" fontId="20" fillId="0" borderId="5" applyNumberFormat="0" applyFill="0" applyAlignment="0" applyProtection="0"/>
    <xf numFmtId="170" fontId="20" fillId="0" borderId="5" applyNumberFormat="0" applyFill="0" applyAlignment="0" applyProtection="0"/>
    <xf numFmtId="170" fontId="20" fillId="0" borderId="5" applyNumberFormat="0" applyFill="0" applyAlignment="0" applyProtection="0"/>
    <xf numFmtId="170" fontId="20" fillId="0" borderId="5" applyNumberFormat="0" applyFill="0" applyAlignment="0" applyProtection="0"/>
    <xf numFmtId="170" fontId="20" fillId="0" borderId="5" applyNumberFormat="0" applyFill="0" applyAlignment="0" applyProtection="0"/>
    <xf numFmtId="170" fontId="20" fillId="0" borderId="5" applyNumberFormat="0" applyFill="0" applyAlignment="0" applyProtection="0"/>
    <xf numFmtId="170" fontId="20" fillId="0" borderId="5" applyNumberFormat="0" applyFill="0" applyAlignment="0" applyProtection="0"/>
    <xf numFmtId="170" fontId="20" fillId="0" borderId="5" applyNumberFormat="0" applyFill="0" applyAlignment="0" applyProtection="0"/>
    <xf numFmtId="170" fontId="20" fillId="0" borderId="5" applyNumberFormat="0" applyFill="0" applyAlignment="0" applyProtection="0"/>
    <xf numFmtId="170" fontId="20" fillId="0" borderId="5" applyNumberFormat="0" applyFill="0" applyAlignment="0" applyProtection="0"/>
    <xf numFmtId="170" fontId="20" fillId="0" borderId="5" applyNumberFormat="0" applyFill="0" applyAlignment="0" applyProtection="0"/>
    <xf numFmtId="170" fontId="20" fillId="0" borderId="5" applyNumberFormat="0" applyFill="0" applyAlignment="0" applyProtection="0"/>
    <xf numFmtId="170" fontId="20" fillId="0" borderId="5" applyNumberFormat="0" applyFill="0" applyAlignment="0" applyProtection="0"/>
    <xf numFmtId="170" fontId="20" fillId="0" borderId="5" applyNumberFormat="0" applyFill="0" applyAlignment="0" applyProtection="0"/>
    <xf numFmtId="170" fontId="20" fillId="0" borderId="5" applyNumberFormat="0" applyFill="0" applyAlignment="0" applyProtection="0"/>
    <xf numFmtId="170" fontId="20" fillId="0" borderId="5" applyNumberFormat="0" applyFill="0" applyAlignment="0" applyProtection="0"/>
    <xf numFmtId="170" fontId="20" fillId="0" borderId="5" applyNumberFormat="0" applyFill="0" applyAlignment="0" applyProtection="0"/>
    <xf numFmtId="170" fontId="20" fillId="0" borderId="5" applyNumberFormat="0" applyFill="0" applyAlignment="0" applyProtection="0"/>
    <xf numFmtId="170" fontId="20" fillId="0" borderId="5" applyNumberFormat="0" applyFill="0" applyAlignment="0" applyProtection="0"/>
    <xf numFmtId="170" fontId="20" fillId="0" borderId="5" applyNumberFormat="0" applyFill="0" applyAlignment="0" applyProtection="0"/>
    <xf numFmtId="170" fontId="20" fillId="0" borderId="5" applyNumberFormat="0" applyFill="0" applyAlignment="0" applyProtection="0"/>
    <xf numFmtId="170" fontId="20" fillId="0" borderId="5" applyNumberFormat="0" applyFill="0" applyAlignment="0" applyProtection="0"/>
    <xf numFmtId="170" fontId="20" fillId="0" borderId="5" applyNumberFormat="0" applyFill="0" applyAlignment="0" applyProtection="0"/>
    <xf numFmtId="170" fontId="20" fillId="0" borderId="5" applyNumberFormat="0" applyFill="0" applyAlignment="0" applyProtection="0"/>
    <xf numFmtId="170" fontId="20" fillId="0" borderId="5" applyNumberFormat="0" applyFill="0" applyAlignment="0" applyProtection="0"/>
    <xf numFmtId="170" fontId="20" fillId="0" borderId="5" applyNumberFormat="0" applyFill="0" applyAlignment="0" applyProtection="0"/>
    <xf numFmtId="170" fontId="20" fillId="0" borderId="5" applyNumberFormat="0" applyFill="0" applyAlignment="0" applyProtection="0"/>
    <xf numFmtId="170" fontId="20" fillId="0" borderId="5" applyNumberFormat="0" applyFill="0" applyAlignment="0" applyProtection="0"/>
    <xf numFmtId="170" fontId="20" fillId="0" borderId="5" applyNumberFormat="0" applyFill="0" applyAlignment="0" applyProtection="0"/>
    <xf numFmtId="170" fontId="20" fillId="0" borderId="5" applyNumberFormat="0" applyFill="0" applyAlignment="0" applyProtection="0"/>
    <xf numFmtId="170" fontId="20" fillId="0" borderId="5" applyNumberFormat="0" applyFill="0" applyAlignment="0" applyProtection="0"/>
    <xf numFmtId="170" fontId="45" fillId="0" borderId="17" applyNumberFormat="0" applyFill="0" applyAlignment="0" applyProtection="0"/>
    <xf numFmtId="170" fontId="45" fillId="0" borderId="17" applyNumberFormat="0" applyFill="0" applyAlignment="0" applyProtection="0"/>
    <xf numFmtId="170" fontId="45" fillId="0" borderId="17" applyNumberFormat="0" applyFill="0" applyAlignment="0" applyProtection="0"/>
    <xf numFmtId="170" fontId="21" fillId="0" borderId="6" applyNumberFormat="0" applyFill="0" applyAlignment="0" applyProtection="0"/>
    <xf numFmtId="170" fontId="21" fillId="0" borderId="6" applyNumberFormat="0" applyFill="0" applyAlignment="0" applyProtection="0"/>
    <xf numFmtId="170" fontId="21" fillId="0" borderId="6" applyNumberFormat="0" applyFill="0" applyAlignment="0" applyProtection="0"/>
    <xf numFmtId="170" fontId="21" fillId="0" borderId="6" applyNumberFormat="0" applyFill="0" applyAlignment="0" applyProtection="0"/>
    <xf numFmtId="170" fontId="21" fillId="0" borderId="6" applyNumberFormat="0" applyFill="0" applyAlignment="0" applyProtection="0"/>
    <xf numFmtId="170" fontId="21" fillId="0" borderId="6" applyNumberFormat="0" applyFill="0" applyAlignment="0" applyProtection="0"/>
    <xf numFmtId="170" fontId="21" fillId="0" borderId="6" applyNumberFormat="0" applyFill="0" applyAlignment="0" applyProtection="0"/>
    <xf numFmtId="170" fontId="21" fillId="0" borderId="6" applyNumberFormat="0" applyFill="0" applyAlignment="0" applyProtection="0"/>
    <xf numFmtId="170" fontId="21" fillId="0" borderId="6" applyNumberFormat="0" applyFill="0" applyAlignment="0" applyProtection="0"/>
    <xf numFmtId="170" fontId="21" fillId="0" borderId="6" applyNumberFormat="0" applyFill="0" applyAlignment="0" applyProtection="0"/>
    <xf numFmtId="170" fontId="21" fillId="0" borderId="6" applyNumberFormat="0" applyFill="0" applyAlignment="0" applyProtection="0"/>
    <xf numFmtId="170" fontId="21" fillId="0" borderId="6" applyNumberFormat="0" applyFill="0" applyAlignment="0" applyProtection="0"/>
    <xf numFmtId="170" fontId="21" fillId="0" borderId="6" applyNumberFormat="0" applyFill="0" applyAlignment="0" applyProtection="0"/>
    <xf numFmtId="170" fontId="21" fillId="0" borderId="6" applyNumberFormat="0" applyFill="0" applyAlignment="0" applyProtection="0"/>
    <xf numFmtId="170" fontId="21" fillId="0" borderId="6" applyNumberFormat="0" applyFill="0" applyAlignment="0" applyProtection="0"/>
    <xf numFmtId="170" fontId="21" fillId="0" borderId="6" applyNumberFormat="0" applyFill="0" applyAlignment="0" applyProtection="0"/>
    <xf numFmtId="170" fontId="21" fillId="0" borderId="6" applyNumberFormat="0" applyFill="0" applyAlignment="0" applyProtection="0"/>
    <xf numFmtId="170" fontId="21" fillId="0" borderId="6" applyNumberFormat="0" applyFill="0" applyAlignment="0" applyProtection="0"/>
    <xf numFmtId="170" fontId="21" fillId="0" borderId="6" applyNumberFormat="0" applyFill="0" applyAlignment="0" applyProtection="0"/>
    <xf numFmtId="170" fontId="21" fillId="0" borderId="6" applyNumberFormat="0" applyFill="0" applyAlignment="0" applyProtection="0"/>
    <xf numFmtId="170" fontId="21" fillId="0" borderId="6" applyNumberFormat="0" applyFill="0" applyAlignment="0" applyProtection="0"/>
    <xf numFmtId="170" fontId="21" fillId="0" borderId="6" applyNumberFormat="0" applyFill="0" applyAlignment="0" applyProtection="0"/>
    <xf numFmtId="170" fontId="21" fillId="0" borderId="6" applyNumberFormat="0" applyFill="0" applyAlignment="0" applyProtection="0"/>
    <xf numFmtId="170" fontId="21" fillId="0" borderId="6" applyNumberFormat="0" applyFill="0" applyAlignment="0" applyProtection="0"/>
    <xf numFmtId="170" fontId="21" fillId="0" borderId="6" applyNumberFormat="0" applyFill="0" applyAlignment="0" applyProtection="0"/>
    <xf numFmtId="170" fontId="21" fillId="0" borderId="6" applyNumberFormat="0" applyFill="0" applyAlignment="0" applyProtection="0"/>
    <xf numFmtId="170" fontId="21" fillId="0" borderId="6" applyNumberFormat="0" applyFill="0" applyAlignment="0" applyProtection="0"/>
    <xf numFmtId="170" fontId="21" fillId="0" borderId="6" applyNumberFormat="0" applyFill="0" applyAlignment="0" applyProtection="0"/>
    <xf numFmtId="170" fontId="21" fillId="0" borderId="6" applyNumberFormat="0" applyFill="0" applyAlignment="0" applyProtection="0"/>
    <xf numFmtId="170" fontId="21" fillId="0" borderId="6" applyNumberFormat="0" applyFill="0" applyAlignment="0" applyProtection="0"/>
    <xf numFmtId="170" fontId="21" fillId="0" borderId="6" applyNumberFormat="0" applyFill="0" applyAlignment="0" applyProtection="0"/>
    <xf numFmtId="170" fontId="21" fillId="0" borderId="6" applyNumberFormat="0" applyFill="0" applyAlignment="0" applyProtection="0"/>
    <xf numFmtId="170" fontId="21" fillId="0" borderId="6" applyNumberFormat="0" applyFill="0" applyAlignment="0" applyProtection="0"/>
    <xf numFmtId="170" fontId="21" fillId="0" borderId="6" applyNumberFormat="0" applyFill="0" applyAlignment="0" applyProtection="0"/>
    <xf numFmtId="170" fontId="21" fillId="0" borderId="6" applyNumberFormat="0" applyFill="0" applyAlignment="0" applyProtection="0"/>
    <xf numFmtId="170" fontId="21" fillId="0" borderId="6" applyNumberFormat="0" applyFill="0" applyAlignment="0" applyProtection="0"/>
    <xf numFmtId="170" fontId="21" fillId="0" borderId="6" applyNumberFormat="0" applyFill="0" applyAlignment="0" applyProtection="0"/>
    <xf numFmtId="170" fontId="21" fillId="0" borderId="6" applyNumberFormat="0" applyFill="0" applyAlignment="0" applyProtection="0"/>
    <xf numFmtId="170" fontId="21" fillId="0" borderId="6" applyNumberFormat="0" applyFill="0" applyAlignment="0" applyProtection="0"/>
    <xf numFmtId="170" fontId="21" fillId="0" borderId="6" applyNumberFormat="0" applyFill="0" applyAlignment="0" applyProtection="0"/>
    <xf numFmtId="170" fontId="21" fillId="0" borderId="6" applyNumberFormat="0" applyFill="0" applyAlignment="0" applyProtection="0"/>
    <xf numFmtId="170" fontId="21" fillId="0" borderId="6" applyNumberFormat="0" applyFill="0" applyAlignment="0" applyProtection="0"/>
    <xf numFmtId="170" fontId="21" fillId="0" borderId="6" applyNumberFormat="0" applyFill="0" applyAlignment="0" applyProtection="0"/>
    <xf numFmtId="170" fontId="21" fillId="0" borderId="6" applyNumberFormat="0" applyFill="0" applyAlignment="0" applyProtection="0"/>
    <xf numFmtId="170" fontId="21" fillId="0" borderId="6" applyNumberFormat="0" applyFill="0" applyAlignment="0" applyProtection="0"/>
    <xf numFmtId="170" fontId="21" fillId="0" borderId="6" applyNumberFormat="0" applyFill="0" applyAlignment="0" applyProtection="0"/>
    <xf numFmtId="170" fontId="46" fillId="0" borderId="18" applyNumberFormat="0" applyFill="0" applyAlignment="0" applyProtection="0"/>
    <xf numFmtId="170" fontId="46" fillId="0" borderId="18" applyNumberFormat="0" applyFill="0" applyAlignment="0" applyProtection="0"/>
    <xf numFmtId="170" fontId="46" fillId="0" borderId="18" applyNumberFormat="0" applyFill="0" applyAlignment="0" applyProtection="0"/>
    <xf numFmtId="170" fontId="21" fillId="0" borderId="0" applyNumberFormat="0" applyFill="0" applyBorder="0" applyAlignment="0" applyProtection="0"/>
    <xf numFmtId="170" fontId="21" fillId="0" borderId="0" applyNumberFormat="0" applyFill="0" applyBorder="0" applyAlignment="0" applyProtection="0"/>
    <xf numFmtId="170" fontId="21" fillId="0" borderId="0" applyNumberFormat="0" applyFill="0" applyBorder="0" applyAlignment="0" applyProtection="0"/>
    <xf numFmtId="170" fontId="21" fillId="0" borderId="0" applyNumberFormat="0" applyFill="0" applyBorder="0" applyAlignment="0" applyProtection="0"/>
    <xf numFmtId="170" fontId="21" fillId="0" borderId="0" applyNumberFormat="0" applyFill="0" applyBorder="0" applyAlignment="0" applyProtection="0"/>
    <xf numFmtId="170" fontId="21" fillId="0" borderId="0" applyNumberFormat="0" applyFill="0" applyBorder="0" applyAlignment="0" applyProtection="0"/>
    <xf numFmtId="170" fontId="21" fillId="0" borderId="0" applyNumberFormat="0" applyFill="0" applyBorder="0" applyAlignment="0" applyProtection="0"/>
    <xf numFmtId="170" fontId="21" fillId="0" borderId="0" applyNumberFormat="0" applyFill="0" applyBorder="0" applyAlignment="0" applyProtection="0"/>
    <xf numFmtId="170" fontId="21" fillId="0" borderId="0" applyNumberFormat="0" applyFill="0" applyBorder="0" applyAlignment="0" applyProtection="0"/>
    <xf numFmtId="170" fontId="21" fillId="0" borderId="0" applyNumberFormat="0" applyFill="0" applyBorder="0" applyAlignment="0" applyProtection="0"/>
    <xf numFmtId="170" fontId="21" fillId="0" borderId="0" applyNumberFormat="0" applyFill="0" applyBorder="0" applyAlignment="0" applyProtection="0"/>
    <xf numFmtId="170" fontId="21" fillId="0" borderId="0" applyNumberFormat="0" applyFill="0" applyBorder="0" applyAlignment="0" applyProtection="0"/>
    <xf numFmtId="170" fontId="21" fillId="0" borderId="0" applyNumberFormat="0" applyFill="0" applyBorder="0" applyAlignment="0" applyProtection="0"/>
    <xf numFmtId="170" fontId="21" fillId="0" borderId="0" applyNumberFormat="0" applyFill="0" applyBorder="0" applyAlignment="0" applyProtection="0"/>
    <xf numFmtId="170" fontId="21" fillId="0" borderId="0" applyNumberFormat="0" applyFill="0" applyBorder="0" applyAlignment="0" applyProtection="0"/>
    <xf numFmtId="170" fontId="21" fillId="0" borderId="0" applyNumberFormat="0" applyFill="0" applyBorder="0" applyAlignment="0" applyProtection="0"/>
    <xf numFmtId="170" fontId="21" fillId="0" borderId="0" applyNumberFormat="0" applyFill="0" applyBorder="0" applyAlignment="0" applyProtection="0"/>
    <xf numFmtId="170" fontId="21" fillId="0" borderId="0" applyNumberFormat="0" applyFill="0" applyBorder="0" applyAlignment="0" applyProtection="0"/>
    <xf numFmtId="170" fontId="21" fillId="0" borderId="0" applyNumberFormat="0" applyFill="0" applyBorder="0" applyAlignment="0" applyProtection="0"/>
    <xf numFmtId="170" fontId="21" fillId="0" borderId="0" applyNumberFormat="0" applyFill="0" applyBorder="0" applyAlignment="0" applyProtection="0"/>
    <xf numFmtId="170" fontId="21" fillId="0" borderId="0" applyNumberFormat="0" applyFill="0" applyBorder="0" applyAlignment="0" applyProtection="0"/>
    <xf numFmtId="170" fontId="21" fillId="0" borderId="0" applyNumberFormat="0" applyFill="0" applyBorder="0" applyAlignment="0" applyProtection="0"/>
    <xf numFmtId="170" fontId="21" fillId="0" borderId="0" applyNumberFormat="0" applyFill="0" applyBorder="0" applyAlignment="0" applyProtection="0"/>
    <xf numFmtId="170" fontId="21" fillId="0" borderId="0" applyNumberFormat="0" applyFill="0" applyBorder="0" applyAlignment="0" applyProtection="0"/>
    <xf numFmtId="170" fontId="21" fillId="0" borderId="0" applyNumberFormat="0" applyFill="0" applyBorder="0" applyAlignment="0" applyProtection="0"/>
    <xf numFmtId="170" fontId="21" fillId="0" borderId="0" applyNumberFormat="0" applyFill="0" applyBorder="0" applyAlignment="0" applyProtection="0"/>
    <xf numFmtId="170" fontId="21" fillId="0" borderId="0" applyNumberFormat="0" applyFill="0" applyBorder="0" applyAlignment="0" applyProtection="0"/>
    <xf numFmtId="170" fontId="21" fillId="0" borderId="0" applyNumberFormat="0" applyFill="0" applyBorder="0" applyAlignment="0" applyProtection="0"/>
    <xf numFmtId="170" fontId="21" fillId="0" borderId="0" applyNumberFormat="0" applyFill="0" applyBorder="0" applyAlignment="0" applyProtection="0"/>
    <xf numFmtId="170" fontId="21" fillId="0" borderId="0" applyNumberFormat="0" applyFill="0" applyBorder="0" applyAlignment="0" applyProtection="0"/>
    <xf numFmtId="170" fontId="21" fillId="0" borderId="0" applyNumberFormat="0" applyFill="0" applyBorder="0" applyAlignment="0" applyProtection="0"/>
    <xf numFmtId="170" fontId="21" fillId="0" borderId="0" applyNumberFormat="0" applyFill="0" applyBorder="0" applyAlignment="0" applyProtection="0"/>
    <xf numFmtId="170" fontId="21" fillId="0" borderId="0" applyNumberFormat="0" applyFill="0" applyBorder="0" applyAlignment="0" applyProtection="0"/>
    <xf numFmtId="170" fontId="21" fillId="0" borderId="0" applyNumberFormat="0" applyFill="0" applyBorder="0" applyAlignment="0" applyProtection="0"/>
    <xf numFmtId="170" fontId="21" fillId="0" borderId="0" applyNumberFormat="0" applyFill="0" applyBorder="0" applyAlignment="0" applyProtection="0"/>
    <xf numFmtId="170" fontId="21" fillId="0" borderId="0" applyNumberFormat="0" applyFill="0" applyBorder="0" applyAlignment="0" applyProtection="0"/>
    <xf numFmtId="170" fontId="21" fillId="0" borderId="0" applyNumberFormat="0" applyFill="0" applyBorder="0" applyAlignment="0" applyProtection="0"/>
    <xf numFmtId="170" fontId="21" fillId="0" borderId="0" applyNumberFormat="0" applyFill="0" applyBorder="0" applyAlignment="0" applyProtection="0"/>
    <xf numFmtId="170" fontId="21" fillId="0" borderId="0" applyNumberFormat="0" applyFill="0" applyBorder="0" applyAlignment="0" applyProtection="0"/>
    <xf numFmtId="170" fontId="21" fillId="0" borderId="0" applyNumberFormat="0" applyFill="0" applyBorder="0" applyAlignment="0" applyProtection="0"/>
    <xf numFmtId="170" fontId="21" fillId="0" borderId="0" applyNumberFormat="0" applyFill="0" applyBorder="0" applyAlignment="0" applyProtection="0"/>
    <xf numFmtId="170" fontId="21" fillId="0" borderId="0" applyNumberFormat="0" applyFill="0" applyBorder="0" applyAlignment="0" applyProtection="0"/>
    <xf numFmtId="170" fontId="21" fillId="0" borderId="0" applyNumberFormat="0" applyFill="0" applyBorder="0" applyAlignment="0" applyProtection="0"/>
    <xf numFmtId="170" fontId="21" fillId="0" borderId="0" applyNumberFormat="0" applyFill="0" applyBorder="0" applyAlignment="0" applyProtection="0"/>
    <xf numFmtId="170" fontId="21" fillId="0" borderId="0" applyNumberFormat="0" applyFill="0" applyBorder="0" applyAlignment="0" applyProtection="0"/>
    <xf numFmtId="170" fontId="21" fillId="0" borderId="0" applyNumberFormat="0" applyFill="0" applyBorder="0" applyAlignment="0" applyProtection="0"/>
    <xf numFmtId="170" fontId="46" fillId="0" borderId="0" applyNumberFormat="0" applyFill="0" applyBorder="0" applyAlignment="0" applyProtection="0"/>
    <xf numFmtId="170" fontId="46" fillId="0" borderId="0" applyNumberFormat="0" applyFill="0" applyBorder="0" applyAlignment="0" applyProtection="0"/>
    <xf numFmtId="170" fontId="46" fillId="0" borderId="0" applyNumberFormat="0" applyFill="0" applyBorder="0" applyAlignment="0" applyProtection="0"/>
    <xf numFmtId="170" fontId="70" fillId="0" borderId="0" applyBorder="0">
      <alignment horizontal="center" vertical="center" wrapText="1"/>
    </xf>
    <xf numFmtId="170" fontId="71" fillId="0" borderId="28" applyBorder="0">
      <alignment horizontal="center" vertical="center" wrapText="1"/>
    </xf>
    <xf numFmtId="170" fontId="16" fillId="0" borderId="12" applyNumberFormat="0" applyFill="0" applyAlignment="0" applyProtection="0"/>
    <xf numFmtId="170" fontId="16" fillId="0" borderId="12" applyNumberFormat="0" applyFill="0" applyAlignment="0" applyProtection="0"/>
    <xf numFmtId="170" fontId="16" fillId="0" borderId="12" applyNumberFormat="0" applyFill="0" applyAlignment="0" applyProtection="0"/>
    <xf numFmtId="170" fontId="16" fillId="0" borderId="12" applyNumberFormat="0" applyFill="0" applyAlignment="0" applyProtection="0"/>
    <xf numFmtId="170" fontId="16" fillId="0" borderId="12" applyNumberFormat="0" applyFill="0" applyAlignment="0" applyProtection="0"/>
    <xf numFmtId="170" fontId="16" fillId="0" borderId="12" applyNumberFormat="0" applyFill="0" applyAlignment="0" applyProtection="0"/>
    <xf numFmtId="170" fontId="16" fillId="0" borderId="12" applyNumberFormat="0" applyFill="0" applyAlignment="0" applyProtection="0"/>
    <xf numFmtId="170" fontId="16" fillId="0" borderId="12" applyNumberFormat="0" applyFill="0" applyAlignment="0" applyProtection="0"/>
    <xf numFmtId="170" fontId="16" fillId="0" borderId="12" applyNumberFormat="0" applyFill="0" applyAlignment="0" applyProtection="0"/>
    <xf numFmtId="170" fontId="16" fillId="0" borderId="12" applyNumberFormat="0" applyFill="0" applyAlignment="0" applyProtection="0"/>
    <xf numFmtId="170" fontId="16" fillId="0" borderId="12" applyNumberFormat="0" applyFill="0" applyAlignment="0" applyProtection="0"/>
    <xf numFmtId="170" fontId="16" fillId="0" borderId="12" applyNumberFormat="0" applyFill="0" applyAlignment="0" applyProtection="0"/>
    <xf numFmtId="170" fontId="16" fillId="0" borderId="12" applyNumberFormat="0" applyFill="0" applyAlignment="0" applyProtection="0"/>
    <xf numFmtId="170" fontId="16" fillId="0" borderId="12" applyNumberFormat="0" applyFill="0" applyAlignment="0" applyProtection="0"/>
    <xf numFmtId="170" fontId="16" fillId="0" borderId="12" applyNumberFormat="0" applyFill="0" applyAlignment="0" applyProtection="0"/>
    <xf numFmtId="170" fontId="16" fillId="0" borderId="12" applyNumberFormat="0" applyFill="0" applyAlignment="0" applyProtection="0"/>
    <xf numFmtId="170" fontId="16" fillId="0" borderId="12" applyNumberFormat="0" applyFill="0" applyAlignment="0" applyProtection="0"/>
    <xf numFmtId="170" fontId="16" fillId="0" borderId="12" applyNumberFormat="0" applyFill="0" applyAlignment="0" applyProtection="0"/>
    <xf numFmtId="170" fontId="16" fillId="0" borderId="12" applyNumberFormat="0" applyFill="0" applyAlignment="0" applyProtection="0"/>
    <xf numFmtId="170" fontId="16" fillId="0" borderId="12" applyNumberFormat="0" applyFill="0" applyAlignment="0" applyProtection="0"/>
    <xf numFmtId="170" fontId="16" fillId="0" borderId="12" applyNumberFormat="0" applyFill="0" applyAlignment="0" applyProtection="0"/>
    <xf numFmtId="170" fontId="16" fillId="0" borderId="12" applyNumberFormat="0" applyFill="0" applyAlignment="0" applyProtection="0"/>
    <xf numFmtId="170" fontId="16" fillId="0" borderId="12" applyNumberFormat="0" applyFill="0" applyAlignment="0" applyProtection="0"/>
    <xf numFmtId="170" fontId="16" fillId="0" borderId="12" applyNumberFormat="0" applyFill="0" applyAlignment="0" applyProtection="0"/>
    <xf numFmtId="170" fontId="16" fillId="0" borderId="12" applyNumberFormat="0" applyFill="0" applyAlignment="0" applyProtection="0"/>
    <xf numFmtId="170" fontId="16" fillId="0" borderId="12" applyNumberFormat="0" applyFill="0" applyAlignment="0" applyProtection="0"/>
    <xf numFmtId="170" fontId="16" fillId="0" borderId="12" applyNumberFormat="0" applyFill="0" applyAlignment="0" applyProtection="0"/>
    <xf numFmtId="170" fontId="16" fillId="0" borderId="12" applyNumberFormat="0" applyFill="0" applyAlignment="0" applyProtection="0"/>
    <xf numFmtId="170" fontId="16" fillId="0" borderId="12" applyNumberFormat="0" applyFill="0" applyAlignment="0" applyProtection="0"/>
    <xf numFmtId="170" fontId="16" fillId="0" borderId="12" applyNumberFormat="0" applyFill="0" applyAlignment="0" applyProtection="0"/>
    <xf numFmtId="170" fontId="16" fillId="0" borderId="12" applyNumberFormat="0" applyFill="0" applyAlignment="0" applyProtection="0"/>
    <xf numFmtId="170" fontId="16" fillId="0" borderId="12" applyNumberFormat="0" applyFill="0" applyAlignment="0" applyProtection="0"/>
    <xf numFmtId="170" fontId="16" fillId="0" borderId="12" applyNumberFormat="0" applyFill="0" applyAlignment="0" applyProtection="0"/>
    <xf numFmtId="170" fontId="16" fillId="0" borderId="12" applyNumberFormat="0" applyFill="0" applyAlignment="0" applyProtection="0"/>
    <xf numFmtId="170" fontId="16" fillId="0" borderId="12" applyNumberFormat="0" applyFill="0" applyAlignment="0" applyProtection="0"/>
    <xf numFmtId="170" fontId="16" fillId="0" borderId="12" applyNumberFormat="0" applyFill="0" applyAlignment="0" applyProtection="0"/>
    <xf numFmtId="170" fontId="16" fillId="0" borderId="12" applyNumberFormat="0" applyFill="0" applyAlignment="0" applyProtection="0"/>
    <xf numFmtId="170" fontId="16" fillId="0" borderId="12" applyNumberFormat="0" applyFill="0" applyAlignment="0" applyProtection="0"/>
    <xf numFmtId="170" fontId="16" fillId="0" borderId="12" applyNumberFormat="0" applyFill="0" applyAlignment="0" applyProtection="0"/>
    <xf numFmtId="170" fontId="16" fillId="0" borderId="12" applyNumberFormat="0" applyFill="0" applyAlignment="0" applyProtection="0"/>
    <xf numFmtId="170" fontId="16" fillId="0" borderId="12" applyNumberFormat="0" applyFill="0" applyAlignment="0" applyProtection="0"/>
    <xf numFmtId="170" fontId="16" fillId="0" borderId="12" applyNumberFormat="0" applyFill="0" applyAlignment="0" applyProtection="0"/>
    <xf numFmtId="170" fontId="16" fillId="0" borderId="12" applyNumberFormat="0" applyFill="0" applyAlignment="0" applyProtection="0"/>
    <xf numFmtId="170" fontId="16" fillId="0" borderId="12" applyNumberFormat="0" applyFill="0" applyAlignment="0" applyProtection="0"/>
    <xf numFmtId="170" fontId="16" fillId="0" borderId="12" applyNumberFormat="0" applyFill="0" applyAlignment="0" applyProtection="0"/>
    <xf numFmtId="170" fontId="16" fillId="0" borderId="12" applyNumberFormat="0" applyFill="0" applyAlignment="0" applyProtection="0"/>
    <xf numFmtId="170" fontId="66" fillId="0" borderId="26" applyNumberFormat="0" applyFill="0" applyAlignment="0" applyProtection="0"/>
    <xf numFmtId="170" fontId="66" fillId="0" borderId="26" applyNumberFormat="0" applyFill="0" applyAlignment="0" applyProtection="0"/>
    <xf numFmtId="170" fontId="66" fillId="0" borderId="26" applyNumberFormat="0" applyFill="0" applyAlignment="0" applyProtection="0"/>
    <xf numFmtId="170" fontId="28" fillId="9" borderId="10" applyNumberFormat="0" applyAlignment="0" applyProtection="0"/>
    <xf numFmtId="170" fontId="28" fillId="9" borderId="10" applyNumberFormat="0" applyAlignment="0" applyProtection="0"/>
    <xf numFmtId="170" fontId="28" fillId="9" borderId="10" applyNumberFormat="0" applyAlignment="0" applyProtection="0"/>
    <xf numFmtId="170" fontId="28" fillId="9" borderId="10" applyNumberFormat="0" applyAlignment="0" applyProtection="0"/>
    <xf numFmtId="170" fontId="28" fillId="9" borderId="10" applyNumberFormat="0" applyAlignment="0" applyProtection="0"/>
    <xf numFmtId="170" fontId="28" fillId="9" borderId="10" applyNumberFormat="0" applyAlignment="0" applyProtection="0"/>
    <xf numFmtId="170" fontId="28" fillId="9" borderId="10" applyNumberFormat="0" applyAlignment="0" applyProtection="0"/>
    <xf numFmtId="170" fontId="28" fillId="9" borderId="10" applyNumberFormat="0" applyAlignment="0" applyProtection="0"/>
    <xf numFmtId="170" fontId="28" fillId="9" borderId="10" applyNumberFormat="0" applyAlignment="0" applyProtection="0"/>
    <xf numFmtId="170" fontId="28" fillId="9" borderId="10" applyNumberFormat="0" applyAlignment="0" applyProtection="0"/>
    <xf numFmtId="170" fontId="28" fillId="9" borderId="10" applyNumberFormat="0" applyAlignment="0" applyProtection="0"/>
    <xf numFmtId="170" fontId="28" fillId="9" borderId="10" applyNumberFormat="0" applyAlignment="0" applyProtection="0"/>
    <xf numFmtId="170" fontId="28" fillId="9" borderId="10" applyNumberFormat="0" applyAlignment="0" applyProtection="0"/>
    <xf numFmtId="170" fontId="28" fillId="9" borderId="10" applyNumberFormat="0" applyAlignment="0" applyProtection="0"/>
    <xf numFmtId="170" fontId="28" fillId="9" borderId="10" applyNumberFormat="0" applyAlignment="0" applyProtection="0"/>
    <xf numFmtId="170" fontId="28" fillId="9" borderId="10" applyNumberFormat="0" applyAlignment="0" applyProtection="0"/>
    <xf numFmtId="170" fontId="28" fillId="9" borderId="10" applyNumberFormat="0" applyAlignment="0" applyProtection="0"/>
    <xf numFmtId="170" fontId="28" fillId="9" borderId="10" applyNumberFormat="0" applyAlignment="0" applyProtection="0"/>
    <xf numFmtId="170" fontId="28" fillId="9" borderId="10" applyNumberFormat="0" applyAlignment="0" applyProtection="0"/>
    <xf numFmtId="170" fontId="28" fillId="9" borderId="10" applyNumberFormat="0" applyAlignment="0" applyProtection="0"/>
    <xf numFmtId="170" fontId="28" fillId="9" borderId="10" applyNumberFormat="0" applyAlignment="0" applyProtection="0"/>
    <xf numFmtId="170" fontId="28" fillId="9" borderId="10" applyNumberFormat="0" applyAlignment="0" applyProtection="0"/>
    <xf numFmtId="170" fontId="28" fillId="9" borderId="10" applyNumberFormat="0" applyAlignment="0" applyProtection="0"/>
    <xf numFmtId="170" fontId="28" fillId="9" borderId="10" applyNumberFormat="0" applyAlignment="0" applyProtection="0"/>
    <xf numFmtId="170" fontId="28" fillId="9" borderId="10" applyNumberFormat="0" applyAlignment="0" applyProtection="0"/>
    <xf numFmtId="170" fontId="28" fillId="9" borderId="10" applyNumberFormat="0" applyAlignment="0" applyProtection="0"/>
    <xf numFmtId="170" fontId="28" fillId="9" borderId="10" applyNumberFormat="0" applyAlignment="0" applyProtection="0"/>
    <xf numFmtId="170" fontId="28" fillId="9" borderId="10" applyNumberFormat="0" applyAlignment="0" applyProtection="0"/>
    <xf numFmtId="170" fontId="28" fillId="9" borderId="10" applyNumberFormat="0" applyAlignment="0" applyProtection="0"/>
    <xf numFmtId="170" fontId="28" fillId="9" borderId="10" applyNumberFormat="0" applyAlignment="0" applyProtection="0"/>
    <xf numFmtId="170" fontId="28" fillId="9" borderId="10" applyNumberFormat="0" applyAlignment="0" applyProtection="0"/>
    <xf numFmtId="170" fontId="28" fillId="9" borderId="10" applyNumberFormat="0" applyAlignment="0" applyProtection="0"/>
    <xf numFmtId="170" fontId="28" fillId="9" borderId="10" applyNumberFormat="0" applyAlignment="0" applyProtection="0"/>
    <xf numFmtId="170" fontId="28" fillId="9" borderId="10" applyNumberFormat="0" applyAlignment="0" applyProtection="0"/>
    <xf numFmtId="170" fontId="28" fillId="9" borderId="10" applyNumberFormat="0" applyAlignment="0" applyProtection="0"/>
    <xf numFmtId="170" fontId="28" fillId="9" borderId="10" applyNumberFormat="0" applyAlignment="0" applyProtection="0"/>
    <xf numFmtId="170" fontId="28" fillId="9" borderId="10" applyNumberFormat="0" applyAlignment="0" applyProtection="0"/>
    <xf numFmtId="170" fontId="28" fillId="9" borderId="10" applyNumberFormat="0" applyAlignment="0" applyProtection="0"/>
    <xf numFmtId="170" fontId="28" fillId="9" borderId="10" applyNumberFormat="0" applyAlignment="0" applyProtection="0"/>
    <xf numFmtId="170" fontId="28" fillId="9" borderId="10" applyNumberFormat="0" applyAlignment="0" applyProtection="0"/>
    <xf numFmtId="170" fontId="28" fillId="9" borderId="10" applyNumberFormat="0" applyAlignment="0" applyProtection="0"/>
    <xf numFmtId="170" fontId="28" fillId="9" borderId="10" applyNumberFormat="0" applyAlignment="0" applyProtection="0"/>
    <xf numFmtId="170" fontId="28" fillId="9" borderId="10" applyNumberFormat="0" applyAlignment="0" applyProtection="0"/>
    <xf numFmtId="170" fontId="28" fillId="9" borderId="10" applyNumberFormat="0" applyAlignment="0" applyProtection="0"/>
    <xf numFmtId="170" fontId="28" fillId="9" borderId="10" applyNumberFormat="0" applyAlignment="0" applyProtection="0"/>
    <xf numFmtId="170" fontId="28" fillId="9" borderId="10" applyNumberFormat="0" applyAlignment="0" applyProtection="0"/>
    <xf numFmtId="170" fontId="39" fillId="54" borderId="15" applyNumberFormat="0" applyAlignment="0" applyProtection="0"/>
    <xf numFmtId="170" fontId="39" fillId="54" borderId="15" applyNumberFormat="0" applyAlignment="0" applyProtection="0"/>
    <xf numFmtId="170" fontId="39" fillId="54" borderId="15" applyNumberFormat="0" applyAlignment="0" applyProtection="0"/>
    <xf numFmtId="170" fontId="75" fillId="0" borderId="0">
      <alignment horizontal="center" vertical="top" wrapText="1"/>
    </xf>
    <xf numFmtId="170" fontId="76" fillId="0" borderId="0">
      <alignment horizontal="center" vertical="center" wrapText="1"/>
    </xf>
    <xf numFmtId="170" fontId="77" fillId="73" borderId="0" applyFill="0">
      <alignment wrapText="1"/>
    </xf>
    <xf numFmtId="170" fontId="18" fillId="0" borderId="0" applyNumberFormat="0" applyFill="0" applyBorder="0" applyAlignment="0" applyProtection="0"/>
    <xf numFmtId="170" fontId="18" fillId="0" borderId="0" applyNumberFormat="0" applyFill="0" applyBorder="0" applyAlignment="0" applyProtection="0"/>
    <xf numFmtId="170" fontId="18" fillId="0" borderId="0" applyNumberFormat="0" applyFill="0" applyBorder="0" applyAlignment="0" applyProtection="0"/>
    <xf numFmtId="170" fontId="18" fillId="0" borderId="0" applyNumberFormat="0" applyFill="0" applyBorder="0" applyAlignment="0" applyProtection="0"/>
    <xf numFmtId="170" fontId="18" fillId="0" borderId="0" applyNumberFormat="0" applyFill="0" applyBorder="0" applyAlignment="0" applyProtection="0"/>
    <xf numFmtId="170" fontId="18" fillId="0" borderId="0" applyNumberFormat="0" applyFill="0" applyBorder="0" applyAlignment="0" applyProtection="0"/>
    <xf numFmtId="170" fontId="18" fillId="0" borderId="0" applyNumberFormat="0" applyFill="0" applyBorder="0" applyAlignment="0" applyProtection="0"/>
    <xf numFmtId="170" fontId="18" fillId="0" borderId="0" applyNumberFormat="0" applyFill="0" applyBorder="0" applyAlignment="0" applyProtection="0"/>
    <xf numFmtId="170" fontId="18" fillId="0" borderId="0" applyNumberFormat="0" applyFill="0" applyBorder="0" applyAlignment="0" applyProtection="0"/>
    <xf numFmtId="170" fontId="18" fillId="0" borderId="0" applyNumberFormat="0" applyFill="0" applyBorder="0" applyAlignment="0" applyProtection="0"/>
    <xf numFmtId="170" fontId="18" fillId="0" borderId="0" applyNumberFormat="0" applyFill="0" applyBorder="0" applyAlignment="0" applyProtection="0"/>
    <xf numFmtId="170" fontId="18" fillId="0" borderId="0" applyNumberFormat="0" applyFill="0" applyBorder="0" applyAlignment="0" applyProtection="0"/>
    <xf numFmtId="170" fontId="18" fillId="0" borderId="0" applyNumberFormat="0" applyFill="0" applyBorder="0" applyAlignment="0" applyProtection="0"/>
    <xf numFmtId="170" fontId="18" fillId="0" borderId="0" applyNumberFormat="0" applyFill="0" applyBorder="0" applyAlignment="0" applyProtection="0"/>
    <xf numFmtId="170" fontId="18" fillId="0" borderId="0" applyNumberFormat="0" applyFill="0" applyBorder="0" applyAlignment="0" applyProtection="0"/>
    <xf numFmtId="170" fontId="18" fillId="0" borderId="0" applyNumberFormat="0" applyFill="0" applyBorder="0" applyAlignment="0" applyProtection="0"/>
    <xf numFmtId="170" fontId="18" fillId="0" borderId="0" applyNumberFormat="0" applyFill="0" applyBorder="0" applyAlignment="0" applyProtection="0"/>
    <xf numFmtId="170" fontId="18" fillId="0" borderId="0" applyNumberFormat="0" applyFill="0" applyBorder="0" applyAlignment="0" applyProtection="0"/>
    <xf numFmtId="170" fontId="18" fillId="0" borderId="0" applyNumberFormat="0" applyFill="0" applyBorder="0" applyAlignment="0" applyProtection="0"/>
    <xf numFmtId="170" fontId="18" fillId="0" borderId="0" applyNumberFormat="0" applyFill="0" applyBorder="0" applyAlignment="0" applyProtection="0"/>
    <xf numFmtId="170" fontId="18" fillId="0" borderId="0" applyNumberFormat="0" applyFill="0" applyBorder="0" applyAlignment="0" applyProtection="0"/>
    <xf numFmtId="170" fontId="18" fillId="0" borderId="0" applyNumberFormat="0" applyFill="0" applyBorder="0" applyAlignment="0" applyProtection="0"/>
    <xf numFmtId="170" fontId="18" fillId="0" borderId="0" applyNumberFormat="0" applyFill="0" applyBorder="0" applyAlignment="0" applyProtection="0"/>
    <xf numFmtId="170" fontId="18" fillId="0" borderId="0" applyNumberFormat="0" applyFill="0" applyBorder="0" applyAlignment="0" applyProtection="0"/>
    <xf numFmtId="170" fontId="18" fillId="0" borderId="0" applyNumberFormat="0" applyFill="0" applyBorder="0" applyAlignment="0" applyProtection="0"/>
    <xf numFmtId="170" fontId="18" fillId="0" borderId="0" applyNumberFormat="0" applyFill="0" applyBorder="0" applyAlignment="0" applyProtection="0"/>
    <xf numFmtId="170" fontId="18" fillId="0" borderId="0" applyNumberFormat="0" applyFill="0" applyBorder="0" applyAlignment="0" applyProtection="0"/>
    <xf numFmtId="170" fontId="18" fillId="0" borderId="0" applyNumberFormat="0" applyFill="0" applyBorder="0" applyAlignment="0" applyProtection="0"/>
    <xf numFmtId="170" fontId="18" fillId="0" borderId="0" applyNumberFormat="0" applyFill="0" applyBorder="0" applyAlignment="0" applyProtection="0"/>
    <xf numFmtId="170" fontId="18" fillId="0" borderId="0" applyNumberFormat="0" applyFill="0" applyBorder="0" applyAlignment="0" applyProtection="0"/>
    <xf numFmtId="170" fontId="18" fillId="0" borderId="0" applyNumberFormat="0" applyFill="0" applyBorder="0" applyAlignment="0" applyProtection="0"/>
    <xf numFmtId="170" fontId="18" fillId="0" borderId="0" applyNumberFormat="0" applyFill="0" applyBorder="0" applyAlignment="0" applyProtection="0"/>
    <xf numFmtId="170" fontId="18" fillId="0" borderId="0" applyNumberFormat="0" applyFill="0" applyBorder="0" applyAlignment="0" applyProtection="0"/>
    <xf numFmtId="170" fontId="18" fillId="0" borderId="0" applyNumberFormat="0" applyFill="0" applyBorder="0" applyAlignment="0" applyProtection="0"/>
    <xf numFmtId="170" fontId="18" fillId="0" borderId="0" applyNumberFormat="0" applyFill="0" applyBorder="0" applyAlignment="0" applyProtection="0"/>
    <xf numFmtId="170" fontId="18" fillId="0" borderId="0" applyNumberFormat="0" applyFill="0" applyBorder="0" applyAlignment="0" applyProtection="0"/>
    <xf numFmtId="170" fontId="18" fillId="0" borderId="0" applyNumberFormat="0" applyFill="0" applyBorder="0" applyAlignment="0" applyProtection="0"/>
    <xf numFmtId="170" fontId="18" fillId="0" borderId="0" applyNumberFormat="0" applyFill="0" applyBorder="0" applyAlignment="0" applyProtection="0"/>
    <xf numFmtId="170" fontId="18" fillId="0" borderId="0" applyNumberFormat="0" applyFill="0" applyBorder="0" applyAlignment="0" applyProtection="0"/>
    <xf numFmtId="170" fontId="18" fillId="0" borderId="0" applyNumberFormat="0" applyFill="0" applyBorder="0" applyAlignment="0" applyProtection="0"/>
    <xf numFmtId="170" fontId="18" fillId="0" borderId="0" applyNumberFormat="0" applyFill="0" applyBorder="0" applyAlignment="0" applyProtection="0"/>
    <xf numFmtId="170" fontId="18" fillId="0" borderId="0" applyNumberFormat="0" applyFill="0" applyBorder="0" applyAlignment="0" applyProtection="0"/>
    <xf numFmtId="170" fontId="18" fillId="0" borderId="0" applyNumberFormat="0" applyFill="0" applyBorder="0" applyAlignment="0" applyProtection="0"/>
    <xf numFmtId="170" fontId="18" fillId="0" borderId="0" applyNumberFormat="0" applyFill="0" applyBorder="0" applyAlignment="0" applyProtection="0"/>
    <xf numFmtId="170" fontId="18" fillId="0" borderId="0" applyNumberFormat="0" applyFill="0" applyBorder="0" applyAlignment="0" applyProtection="0"/>
    <xf numFmtId="170" fontId="18" fillId="0" borderId="0" applyNumberFormat="0" applyFill="0" applyBorder="0" applyAlignment="0" applyProtection="0"/>
    <xf numFmtId="170" fontId="65" fillId="0" borderId="0" applyNumberFormat="0" applyFill="0" applyBorder="0" applyAlignment="0" applyProtection="0"/>
    <xf numFmtId="170" fontId="65" fillId="0" borderId="0" applyNumberFormat="0" applyFill="0" applyBorder="0" applyAlignment="0" applyProtection="0"/>
    <xf numFmtId="170" fontId="65" fillId="0" borderId="0" applyNumberFormat="0" applyFill="0" applyBorder="0" applyAlignment="0" applyProtection="0"/>
    <xf numFmtId="170" fontId="23" fillId="6" borderId="0" applyNumberFormat="0" applyBorder="0" applyAlignment="0" applyProtection="0"/>
    <xf numFmtId="170" fontId="23" fillId="6" borderId="0" applyNumberFormat="0" applyBorder="0" applyAlignment="0" applyProtection="0"/>
    <xf numFmtId="170" fontId="23" fillId="6" borderId="0" applyNumberFormat="0" applyBorder="0" applyAlignment="0" applyProtection="0"/>
    <xf numFmtId="170" fontId="23" fillId="6" borderId="0" applyNumberFormat="0" applyBorder="0" applyAlignment="0" applyProtection="0"/>
    <xf numFmtId="170" fontId="23" fillId="6" borderId="0" applyNumberFormat="0" applyBorder="0" applyAlignment="0" applyProtection="0"/>
    <xf numFmtId="170" fontId="23" fillId="6" borderId="0" applyNumberFormat="0" applyBorder="0" applyAlignment="0" applyProtection="0"/>
    <xf numFmtId="170" fontId="23" fillId="6" borderId="0" applyNumberFormat="0" applyBorder="0" applyAlignment="0" applyProtection="0"/>
    <xf numFmtId="170" fontId="23" fillId="6" borderId="0" applyNumberFormat="0" applyBorder="0" applyAlignment="0" applyProtection="0"/>
    <xf numFmtId="170" fontId="23" fillId="6" borderId="0" applyNumberFormat="0" applyBorder="0" applyAlignment="0" applyProtection="0"/>
    <xf numFmtId="170" fontId="23" fillId="6" borderId="0" applyNumberFormat="0" applyBorder="0" applyAlignment="0" applyProtection="0"/>
    <xf numFmtId="170" fontId="23" fillId="6" borderId="0" applyNumberFormat="0" applyBorder="0" applyAlignment="0" applyProtection="0"/>
    <xf numFmtId="170" fontId="23" fillId="6" borderId="0" applyNumberFormat="0" applyBorder="0" applyAlignment="0" applyProtection="0"/>
    <xf numFmtId="170" fontId="23" fillId="6" borderId="0" applyNumberFormat="0" applyBorder="0" applyAlignment="0" applyProtection="0"/>
    <xf numFmtId="170" fontId="23" fillId="6" borderId="0" applyNumberFormat="0" applyBorder="0" applyAlignment="0" applyProtection="0"/>
    <xf numFmtId="170" fontId="23" fillId="6" borderId="0" applyNumberFormat="0" applyBorder="0" applyAlignment="0" applyProtection="0"/>
    <xf numFmtId="170" fontId="23" fillId="6" borderId="0" applyNumberFormat="0" applyBorder="0" applyAlignment="0" applyProtection="0"/>
    <xf numFmtId="170" fontId="23" fillId="6" borderId="0" applyNumberFormat="0" applyBorder="0" applyAlignment="0" applyProtection="0"/>
    <xf numFmtId="170" fontId="23" fillId="6" borderId="0" applyNumberFormat="0" applyBorder="0" applyAlignment="0" applyProtection="0"/>
    <xf numFmtId="170" fontId="23" fillId="6" borderId="0" applyNumberFormat="0" applyBorder="0" applyAlignment="0" applyProtection="0"/>
    <xf numFmtId="170" fontId="23" fillId="6" borderId="0" applyNumberFormat="0" applyBorder="0" applyAlignment="0" applyProtection="0"/>
    <xf numFmtId="170" fontId="23" fillId="6" borderId="0" applyNumberFormat="0" applyBorder="0" applyAlignment="0" applyProtection="0"/>
    <xf numFmtId="170" fontId="23" fillId="6" borderId="0" applyNumberFormat="0" applyBorder="0" applyAlignment="0" applyProtection="0"/>
    <xf numFmtId="170" fontId="23" fillId="6" borderId="0" applyNumberFormat="0" applyBorder="0" applyAlignment="0" applyProtection="0"/>
    <xf numFmtId="170" fontId="23" fillId="6" borderId="0" applyNumberFormat="0" applyBorder="0" applyAlignment="0" applyProtection="0"/>
    <xf numFmtId="170" fontId="23" fillId="6" borderId="0" applyNumberFormat="0" applyBorder="0" applyAlignment="0" applyProtection="0"/>
    <xf numFmtId="170" fontId="23" fillId="6" borderId="0" applyNumberFormat="0" applyBorder="0" applyAlignment="0" applyProtection="0"/>
    <xf numFmtId="170" fontId="23" fillId="6" borderId="0" applyNumberFormat="0" applyBorder="0" applyAlignment="0" applyProtection="0"/>
    <xf numFmtId="170" fontId="23" fillId="6" borderId="0" applyNumberFormat="0" applyBorder="0" applyAlignment="0" applyProtection="0"/>
    <xf numFmtId="170" fontId="23" fillId="6" borderId="0" applyNumberFormat="0" applyBorder="0" applyAlignment="0" applyProtection="0"/>
    <xf numFmtId="170" fontId="23" fillId="6" borderId="0" applyNumberFormat="0" applyBorder="0" applyAlignment="0" applyProtection="0"/>
    <xf numFmtId="170" fontId="23" fillId="6" borderId="0" applyNumberFormat="0" applyBorder="0" applyAlignment="0" applyProtection="0"/>
    <xf numFmtId="170" fontId="23" fillId="6" borderId="0" applyNumberFormat="0" applyBorder="0" applyAlignment="0" applyProtection="0"/>
    <xf numFmtId="170" fontId="23" fillId="6" borderId="0" applyNumberFormat="0" applyBorder="0" applyAlignment="0" applyProtection="0"/>
    <xf numFmtId="170" fontId="23" fillId="6" borderId="0" applyNumberFormat="0" applyBorder="0" applyAlignment="0" applyProtection="0"/>
    <xf numFmtId="170" fontId="23" fillId="6" borderId="0" applyNumberFormat="0" applyBorder="0" applyAlignment="0" applyProtection="0"/>
    <xf numFmtId="170" fontId="23" fillId="6" borderId="0" applyNumberFormat="0" applyBorder="0" applyAlignment="0" applyProtection="0"/>
    <xf numFmtId="170" fontId="23" fillId="6" borderId="0" applyNumberFormat="0" applyBorder="0" applyAlignment="0" applyProtection="0"/>
    <xf numFmtId="170" fontId="23" fillId="6" borderId="0" applyNumberFormat="0" applyBorder="0" applyAlignment="0" applyProtection="0"/>
    <xf numFmtId="170" fontId="23" fillId="6" borderId="0" applyNumberFormat="0" applyBorder="0" applyAlignment="0" applyProtection="0"/>
    <xf numFmtId="170" fontId="23" fillId="6" borderId="0" applyNumberFormat="0" applyBorder="0" applyAlignment="0" applyProtection="0"/>
    <xf numFmtId="170" fontId="23" fillId="6" borderId="0" applyNumberFormat="0" applyBorder="0" applyAlignment="0" applyProtection="0"/>
    <xf numFmtId="170" fontId="23" fillId="6" borderId="0" applyNumberFormat="0" applyBorder="0" applyAlignment="0" applyProtection="0"/>
    <xf numFmtId="170" fontId="23" fillId="6" borderId="0" applyNumberFormat="0" applyBorder="0" applyAlignment="0" applyProtection="0"/>
    <xf numFmtId="170" fontId="23" fillId="6" borderId="0" applyNumberFormat="0" applyBorder="0" applyAlignment="0" applyProtection="0"/>
    <xf numFmtId="170" fontId="23" fillId="6" borderId="0" applyNumberFormat="0" applyBorder="0" applyAlignment="0" applyProtection="0"/>
    <xf numFmtId="170" fontId="23" fillId="6" borderId="0" applyNumberFormat="0" applyBorder="0" applyAlignment="0" applyProtection="0"/>
    <xf numFmtId="170" fontId="49" fillId="55" borderId="0" applyNumberFormat="0" applyBorder="0" applyAlignment="0" applyProtection="0"/>
    <xf numFmtId="170" fontId="49" fillId="55" borderId="0" applyNumberFormat="0" applyBorder="0" applyAlignment="0" applyProtection="0"/>
    <xf numFmtId="170" fontId="49" fillId="55" borderId="0" applyNumberFormat="0" applyBorder="0" applyAlignment="0" applyProtection="0"/>
    <xf numFmtId="170" fontId="13"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6" fillId="0" borderId="0"/>
    <xf numFmtId="170" fontId="6"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6" fillId="0" borderId="0"/>
    <xf numFmtId="170" fontId="6" fillId="0" borderId="0"/>
    <xf numFmtId="170" fontId="6" fillId="0" borderId="0"/>
    <xf numFmtId="170" fontId="6" fillId="0" borderId="0"/>
    <xf numFmtId="170" fontId="6" fillId="0" borderId="0"/>
    <xf numFmtId="170" fontId="6" fillId="0" borderId="0"/>
    <xf numFmtId="170" fontId="6" fillId="0" borderId="0"/>
    <xf numFmtId="170" fontId="6" fillId="0" borderId="0"/>
    <xf numFmtId="170" fontId="6"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6" fillId="0" borderId="0"/>
    <xf numFmtId="170" fontId="6" fillId="0" borderId="0"/>
    <xf numFmtId="170" fontId="2" fillId="0" borderId="0"/>
    <xf numFmtId="170" fontId="2" fillId="0" borderId="0"/>
    <xf numFmtId="170" fontId="2" fillId="0" borderId="0"/>
    <xf numFmtId="170" fontId="2" fillId="0" borderId="0"/>
    <xf numFmtId="170" fontId="2" fillId="0" borderId="0"/>
    <xf numFmtId="170" fontId="6" fillId="0" borderId="0"/>
    <xf numFmtId="170" fontId="2" fillId="0" borderId="0"/>
    <xf numFmtId="170" fontId="2" fillId="0" borderId="0"/>
    <xf numFmtId="170" fontId="2" fillId="0" borderId="0"/>
    <xf numFmtId="170" fontId="2" fillId="0" borderId="0"/>
    <xf numFmtId="170" fontId="2" fillId="0" borderId="0"/>
    <xf numFmtId="170" fontId="6" fillId="0" borderId="0"/>
    <xf numFmtId="170" fontId="6" fillId="0" borderId="0"/>
    <xf numFmtId="170" fontId="6" fillId="0" borderId="0"/>
    <xf numFmtId="170" fontId="6" fillId="0" borderId="0"/>
    <xf numFmtId="170" fontId="6" fillId="0" borderId="0"/>
    <xf numFmtId="170" fontId="6" fillId="0" borderId="0"/>
    <xf numFmtId="170" fontId="78" fillId="0" borderId="0"/>
    <xf numFmtId="170" fontId="2" fillId="0" borderId="0"/>
    <xf numFmtId="170" fontId="2" fillId="0" borderId="0"/>
    <xf numFmtId="170" fontId="2" fillId="0" borderId="0"/>
    <xf numFmtId="170" fontId="3" fillId="0" borderId="0"/>
    <xf numFmtId="170" fontId="1"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6" fillId="0" borderId="0"/>
    <xf numFmtId="170" fontId="6" fillId="0" borderId="0"/>
    <xf numFmtId="170" fontId="6" fillId="0" borderId="0"/>
    <xf numFmtId="170" fontId="6" fillId="0" borderId="0"/>
    <xf numFmtId="170" fontId="6" fillId="0" borderId="0"/>
    <xf numFmtId="170" fontId="6" fillId="0" borderId="0"/>
    <xf numFmtId="170" fontId="6" fillId="0" borderId="0"/>
    <xf numFmtId="170" fontId="6" fillId="0" borderId="0"/>
    <xf numFmtId="170" fontId="2" fillId="0" borderId="0"/>
    <xf numFmtId="170" fontId="6" fillId="0" borderId="0"/>
    <xf numFmtId="170" fontId="6" fillId="0" borderId="0"/>
    <xf numFmtId="170" fontId="6" fillId="0" borderId="0"/>
    <xf numFmtId="170" fontId="6" fillId="0" borderId="0"/>
    <xf numFmtId="170" fontId="6" fillId="0" borderId="0"/>
    <xf numFmtId="170" fontId="6" fillId="0" borderId="0"/>
    <xf numFmtId="170" fontId="6" fillId="0" borderId="0"/>
    <xf numFmtId="170" fontId="6"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6" fillId="0" borderId="0"/>
    <xf numFmtId="170" fontId="6" fillId="0" borderId="0"/>
    <xf numFmtId="170" fontId="3" fillId="0" borderId="0"/>
    <xf numFmtId="170" fontId="3" fillId="0" borderId="0"/>
    <xf numFmtId="170" fontId="3"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6" fillId="0" borderId="0"/>
    <xf numFmtId="170" fontId="6" fillId="0" borderId="0"/>
    <xf numFmtId="170" fontId="6" fillId="0" borderId="0"/>
    <xf numFmtId="170" fontId="6"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3" fillId="0" borderId="0"/>
    <xf numFmtId="170" fontId="2" fillId="0" borderId="0"/>
    <xf numFmtId="170" fontId="15" fillId="0" borderId="0"/>
    <xf numFmtId="170" fontId="15" fillId="0" borderId="0"/>
    <xf numFmtId="170" fontId="15" fillId="0" borderId="0"/>
    <xf numFmtId="170" fontId="15" fillId="0" borderId="0"/>
    <xf numFmtId="170" fontId="2" fillId="0" borderId="0"/>
    <xf numFmtId="170" fontId="2" fillId="0" borderId="0"/>
    <xf numFmtId="170" fontId="2" fillId="0" borderId="0"/>
    <xf numFmtId="170" fontId="2" fillId="0" borderId="0"/>
    <xf numFmtId="170" fontId="3" fillId="0" borderId="0"/>
    <xf numFmtId="170" fontId="2" fillId="0" borderId="0"/>
    <xf numFmtId="170" fontId="2" fillId="0" borderId="0"/>
    <xf numFmtId="170" fontId="2" fillId="0" borderId="0"/>
    <xf numFmtId="170" fontId="2" fillId="0" borderId="0"/>
    <xf numFmtId="170" fontId="2" fillId="0" borderId="0"/>
    <xf numFmtId="170" fontId="3" fillId="0" borderId="0"/>
    <xf numFmtId="170" fontId="3"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3" fillId="0" borderId="0"/>
    <xf numFmtId="170" fontId="3" fillId="0" borderId="0"/>
    <xf numFmtId="170" fontId="2" fillId="0" borderId="0"/>
    <xf numFmtId="170" fontId="2" fillId="0" borderId="0"/>
    <xf numFmtId="170" fontId="2" fillId="0" borderId="0"/>
    <xf numFmtId="170" fontId="2" fillId="0" borderId="0"/>
    <xf numFmtId="170" fontId="6"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6"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6"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6"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6" fillId="0" borderId="0"/>
    <xf numFmtId="170" fontId="3" fillId="0" borderId="0"/>
    <xf numFmtId="170" fontId="3" fillId="0" borderId="0"/>
    <xf numFmtId="170" fontId="3" fillId="0" borderId="0"/>
    <xf numFmtId="170" fontId="3" fillId="0" borderId="0"/>
    <xf numFmtId="170" fontId="2" fillId="0" borderId="0"/>
    <xf numFmtId="170" fontId="2" fillId="0" borderId="0"/>
    <xf numFmtId="170" fontId="2" fillId="0" borderId="0"/>
    <xf numFmtId="170" fontId="2" fillId="0" borderId="0"/>
    <xf numFmtId="170" fontId="2" fillId="0" borderId="0"/>
    <xf numFmtId="170" fontId="6"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3" fillId="0" borderId="0"/>
    <xf numFmtId="170" fontId="3" fillId="0" borderId="0"/>
    <xf numFmtId="170" fontId="3" fillId="0" borderId="0"/>
    <xf numFmtId="170" fontId="3" fillId="0" borderId="0"/>
    <xf numFmtId="170" fontId="3" fillId="0" borderId="0"/>
    <xf numFmtId="170" fontId="1" fillId="0" borderId="0"/>
    <xf numFmtId="170" fontId="1" fillId="0" borderId="0"/>
    <xf numFmtId="170" fontId="1" fillId="0" borderId="0"/>
    <xf numFmtId="170" fontId="1" fillId="0" borderId="0"/>
    <xf numFmtId="166"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6" fillId="0" borderId="0"/>
    <xf numFmtId="170" fontId="6" fillId="0" borderId="0"/>
    <xf numFmtId="170" fontId="6" fillId="0" borderId="0"/>
    <xf numFmtId="170" fontId="1" fillId="0" borderId="0"/>
    <xf numFmtId="170" fontId="1" fillId="0" borderId="0"/>
    <xf numFmtId="170" fontId="1" fillId="0" borderId="0"/>
    <xf numFmtId="170" fontId="1" fillId="0" borderId="0"/>
    <xf numFmtId="170" fontId="1" fillId="0" borderId="0"/>
    <xf numFmtId="170" fontId="6"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2" fillId="0" borderId="0"/>
    <xf numFmtId="170" fontId="2" fillId="0" borderId="0"/>
    <xf numFmtId="170" fontId="2" fillId="0" borderId="0"/>
    <xf numFmtId="170" fontId="2" fillId="0" borderId="0"/>
    <xf numFmtId="170" fontId="2" fillId="0" borderId="0"/>
    <xf numFmtId="170" fontId="1" fillId="0" borderId="0"/>
    <xf numFmtId="170" fontId="1" fillId="0" borderId="0"/>
    <xf numFmtId="170" fontId="1" fillId="0" borderId="0"/>
    <xf numFmtId="170" fontId="1"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1" fillId="0" borderId="0"/>
    <xf numFmtId="170" fontId="1" fillId="0" borderId="0"/>
    <xf numFmtId="170" fontId="6"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2" fillId="0" borderId="0"/>
    <xf numFmtId="170" fontId="2" fillId="0" borderId="0"/>
    <xf numFmtId="170" fontId="2" fillId="0" borderId="0"/>
    <xf numFmtId="170" fontId="2" fillId="0" borderId="0"/>
    <xf numFmtId="170" fontId="2" fillId="0" borderId="0"/>
    <xf numFmtId="170" fontId="1" fillId="0" borderId="0"/>
    <xf numFmtId="170" fontId="1" fillId="0" borderId="0"/>
    <xf numFmtId="170" fontId="1" fillId="0" borderId="0"/>
    <xf numFmtId="170" fontId="1"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2" fillId="0" borderId="0"/>
    <xf numFmtId="170" fontId="2" fillId="0" borderId="0"/>
    <xf numFmtId="170" fontId="2" fillId="0" borderId="0"/>
    <xf numFmtId="170" fontId="2" fillId="0" borderId="0"/>
    <xf numFmtId="170" fontId="2" fillId="0" borderId="0"/>
    <xf numFmtId="170" fontId="1" fillId="0" borderId="0"/>
    <xf numFmtId="170" fontId="1" fillId="0" borderId="0"/>
    <xf numFmtId="170" fontId="1" fillId="0" borderId="0"/>
    <xf numFmtId="170" fontId="1"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6" fillId="0" borderId="0"/>
    <xf numFmtId="170" fontId="6" fillId="0" borderId="0"/>
    <xf numFmtId="170" fontId="1" fillId="0" borderId="0"/>
    <xf numFmtId="170" fontId="1" fillId="0" borderId="0"/>
    <xf numFmtId="170" fontId="1" fillId="0" borderId="0"/>
    <xf numFmtId="170" fontId="1" fillId="0" borderId="0"/>
    <xf numFmtId="170" fontId="1"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2" fillId="0" borderId="0"/>
    <xf numFmtId="170" fontId="2" fillId="0" borderId="0"/>
    <xf numFmtId="170" fontId="2" fillId="0" borderId="0"/>
    <xf numFmtId="170" fontId="2" fillId="0" borderId="0"/>
    <xf numFmtId="170" fontId="2" fillId="0" borderId="0"/>
    <xf numFmtId="170" fontId="1" fillId="0" borderId="0"/>
    <xf numFmtId="170" fontId="1" fillId="0" borderId="0"/>
    <xf numFmtId="170" fontId="1" fillId="0" borderId="0"/>
    <xf numFmtId="170" fontId="1"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1" fillId="0" borderId="0"/>
    <xf numFmtId="170" fontId="1"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1" fillId="0" borderId="0"/>
    <xf numFmtId="170" fontId="1" fillId="0" borderId="0"/>
    <xf numFmtId="170" fontId="1" fillId="0" borderId="0"/>
    <xf numFmtId="170" fontId="1" fillId="0" borderId="0"/>
    <xf numFmtId="170" fontId="2"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6" fillId="0" borderId="0"/>
    <xf numFmtId="170" fontId="6" fillId="0" borderId="0"/>
    <xf numFmtId="170" fontId="6" fillId="0" borderId="0"/>
    <xf numFmtId="170" fontId="6" fillId="0" borderId="0"/>
    <xf numFmtId="170" fontId="6" fillId="0" borderId="0"/>
    <xf numFmtId="170" fontId="1" fillId="0" borderId="0"/>
    <xf numFmtId="170" fontId="1" fillId="0" borderId="0"/>
    <xf numFmtId="170" fontId="1" fillId="0" borderId="0"/>
    <xf numFmtId="170" fontId="1" fillId="0" borderId="0"/>
    <xf numFmtId="170" fontId="2" fillId="0" borderId="0"/>
    <xf numFmtId="170" fontId="6"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1" fillId="0" borderId="0"/>
    <xf numFmtId="170" fontId="1" fillId="0" borderId="0"/>
    <xf numFmtId="170" fontId="1" fillId="0" borderId="0"/>
    <xf numFmtId="170" fontId="1" fillId="0" borderId="0"/>
    <xf numFmtId="170" fontId="2"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2" fillId="0" borderId="0"/>
    <xf numFmtId="170" fontId="2" fillId="0" borderId="0"/>
    <xf numFmtId="170" fontId="2" fillId="0" borderId="0"/>
    <xf numFmtId="170" fontId="2" fillId="0" borderId="0"/>
    <xf numFmtId="170" fontId="2" fillId="0" borderId="0"/>
    <xf numFmtId="170" fontId="1" fillId="0" borderId="0"/>
    <xf numFmtId="170" fontId="1" fillId="0" borderId="0"/>
    <xf numFmtId="170" fontId="1" fillId="0" borderId="0"/>
    <xf numFmtId="170" fontId="1"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1" fillId="0" borderId="0"/>
    <xf numFmtId="170" fontId="1" fillId="0" borderId="0"/>
    <xf numFmtId="170" fontId="1" fillId="0" borderId="0"/>
    <xf numFmtId="170" fontId="1" fillId="0" borderId="0"/>
    <xf numFmtId="170" fontId="2"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2" fillId="0" borderId="0"/>
    <xf numFmtId="170" fontId="2" fillId="0" borderId="0"/>
    <xf numFmtId="170" fontId="2" fillId="0" borderId="0"/>
    <xf numFmtId="170" fontId="2" fillId="0" borderId="0"/>
    <xf numFmtId="170" fontId="2" fillId="0" borderId="0"/>
    <xf numFmtId="170" fontId="1" fillId="0" borderId="0"/>
    <xf numFmtId="170" fontId="1" fillId="0" borderId="0"/>
    <xf numFmtId="170" fontId="1" fillId="0" borderId="0"/>
    <xf numFmtId="170" fontId="1"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1" fillId="0" borderId="0"/>
    <xf numFmtId="170" fontId="1" fillId="0" borderId="0"/>
    <xf numFmtId="170" fontId="1" fillId="0" borderId="0"/>
    <xf numFmtId="170" fontId="1" fillId="0" borderId="0"/>
    <xf numFmtId="170" fontId="2"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2" fillId="0" borderId="0"/>
    <xf numFmtId="170" fontId="2" fillId="0" borderId="0"/>
    <xf numFmtId="170" fontId="2" fillId="0" borderId="0"/>
    <xf numFmtId="170" fontId="2" fillId="0" borderId="0"/>
    <xf numFmtId="170" fontId="2" fillId="0" borderId="0"/>
    <xf numFmtId="170" fontId="1" fillId="0" borderId="0"/>
    <xf numFmtId="170" fontId="1" fillId="0" borderId="0"/>
    <xf numFmtId="170" fontId="1" fillId="0" borderId="0"/>
    <xf numFmtId="170" fontId="1"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13" fillId="0" borderId="0"/>
    <xf numFmtId="170" fontId="13" fillId="0" borderId="0"/>
    <xf numFmtId="170" fontId="13" fillId="0" borderId="0"/>
    <xf numFmtId="170" fontId="13" fillId="0" borderId="0"/>
    <xf numFmtId="170" fontId="13" fillId="0" borderId="0"/>
    <xf numFmtId="170" fontId="13" fillId="0" borderId="0"/>
    <xf numFmtId="170" fontId="13" fillId="0" borderId="0"/>
    <xf numFmtId="170" fontId="13" fillId="0" borderId="0"/>
    <xf numFmtId="170" fontId="13" fillId="0" borderId="0"/>
    <xf numFmtId="170" fontId="13" fillId="0" borderId="0"/>
    <xf numFmtId="170" fontId="13" fillId="0" borderId="0"/>
    <xf numFmtId="170" fontId="13" fillId="0" borderId="0"/>
    <xf numFmtId="170" fontId="13" fillId="0" borderId="0"/>
    <xf numFmtId="170" fontId="13" fillId="0" borderId="0"/>
    <xf numFmtId="170" fontId="13" fillId="0" borderId="0"/>
    <xf numFmtId="170" fontId="13" fillId="0" borderId="0"/>
    <xf numFmtId="170" fontId="13" fillId="0" borderId="0"/>
    <xf numFmtId="170" fontId="13" fillId="0" borderId="0"/>
    <xf numFmtId="170" fontId="13" fillId="0" borderId="0"/>
    <xf numFmtId="170" fontId="13" fillId="0" borderId="0"/>
    <xf numFmtId="170" fontId="13" fillId="0" borderId="0"/>
    <xf numFmtId="170" fontId="13" fillId="0" borderId="0"/>
    <xf numFmtId="170" fontId="13" fillId="0" borderId="0"/>
    <xf numFmtId="170" fontId="13" fillId="0" borderId="0"/>
    <xf numFmtId="170" fontId="13" fillId="0" borderId="0"/>
    <xf numFmtId="170" fontId="13" fillId="0" borderId="0"/>
    <xf numFmtId="170" fontId="13" fillId="0" borderId="0"/>
    <xf numFmtId="170" fontId="13" fillId="0" borderId="0"/>
    <xf numFmtId="170" fontId="13" fillId="0" borderId="0"/>
    <xf numFmtId="170" fontId="13" fillId="0" borderId="0"/>
    <xf numFmtId="170" fontId="13" fillId="0" borderId="0"/>
    <xf numFmtId="170" fontId="13" fillId="0" borderId="0"/>
    <xf numFmtId="170" fontId="13" fillId="0" borderId="0"/>
    <xf numFmtId="170" fontId="13" fillId="0" borderId="0"/>
    <xf numFmtId="170" fontId="13" fillId="0" borderId="0"/>
    <xf numFmtId="170" fontId="13" fillId="0" borderId="0"/>
    <xf numFmtId="170" fontId="13" fillId="0" borderId="0"/>
    <xf numFmtId="170" fontId="13" fillId="0" borderId="0"/>
    <xf numFmtId="170" fontId="13" fillId="0" borderId="0"/>
    <xf numFmtId="170" fontId="13" fillId="0" borderId="0"/>
    <xf numFmtId="170" fontId="13" fillId="0" borderId="0"/>
    <xf numFmtId="170" fontId="13" fillId="0" borderId="0"/>
    <xf numFmtId="170" fontId="13" fillId="0" borderId="0"/>
    <xf numFmtId="170" fontId="13" fillId="0" borderId="0"/>
    <xf numFmtId="170" fontId="13" fillId="0" borderId="0"/>
    <xf numFmtId="170" fontId="13" fillId="0" borderId="0"/>
    <xf numFmtId="170" fontId="13" fillId="0" borderId="0"/>
    <xf numFmtId="170" fontId="13" fillId="0" borderId="0"/>
    <xf numFmtId="170" fontId="13" fillId="0" borderId="0"/>
    <xf numFmtId="170" fontId="13" fillId="0" borderId="0"/>
    <xf numFmtId="170" fontId="13" fillId="0" borderId="0"/>
    <xf numFmtId="170" fontId="13" fillId="0" borderId="0"/>
    <xf numFmtId="170" fontId="13" fillId="0" borderId="0"/>
    <xf numFmtId="170" fontId="13" fillId="0" borderId="0"/>
    <xf numFmtId="170" fontId="13" fillId="0" borderId="0"/>
    <xf numFmtId="170" fontId="6" fillId="0" borderId="0"/>
    <xf numFmtId="170" fontId="13" fillId="0" borderId="0"/>
    <xf numFmtId="170" fontId="13" fillId="0" borderId="0"/>
    <xf numFmtId="170" fontId="13" fillId="0" borderId="0"/>
    <xf numFmtId="170" fontId="13" fillId="0" borderId="0"/>
    <xf numFmtId="170" fontId="13" fillId="0" borderId="0"/>
    <xf numFmtId="170" fontId="13" fillId="0" borderId="0"/>
    <xf numFmtId="170" fontId="13" fillId="0" borderId="0"/>
    <xf numFmtId="170" fontId="13" fillId="0" borderId="0"/>
    <xf numFmtId="170" fontId="13" fillId="0" borderId="0"/>
    <xf numFmtId="170" fontId="13" fillId="0" borderId="0"/>
    <xf numFmtId="170" fontId="13" fillId="0" borderId="0"/>
    <xf numFmtId="170" fontId="13" fillId="0" borderId="0"/>
    <xf numFmtId="170" fontId="13" fillId="0" borderId="0"/>
    <xf numFmtId="170" fontId="13" fillId="0" borderId="0"/>
    <xf numFmtId="170" fontId="13" fillId="0" borderId="0"/>
    <xf numFmtId="170" fontId="13" fillId="0" borderId="0"/>
    <xf numFmtId="170" fontId="13" fillId="0" borderId="0"/>
    <xf numFmtId="170" fontId="6" fillId="0" borderId="0"/>
    <xf numFmtId="170" fontId="13" fillId="0" borderId="0"/>
    <xf numFmtId="170" fontId="13" fillId="0" borderId="0"/>
    <xf numFmtId="170" fontId="13" fillId="0" borderId="0"/>
    <xf numFmtId="170" fontId="13" fillId="0" borderId="0"/>
    <xf numFmtId="170" fontId="13" fillId="0" borderId="0"/>
    <xf numFmtId="170" fontId="13" fillId="0" borderId="0"/>
    <xf numFmtId="170" fontId="13" fillId="0" borderId="0"/>
    <xf numFmtId="170" fontId="13" fillId="0" borderId="0"/>
    <xf numFmtId="170" fontId="13" fillId="0" borderId="0"/>
    <xf numFmtId="170" fontId="13" fillId="0" borderId="0"/>
    <xf numFmtId="170" fontId="13" fillId="0" borderId="0"/>
    <xf numFmtId="170" fontId="13" fillId="0" borderId="0"/>
    <xf numFmtId="170" fontId="13" fillId="0" borderId="0"/>
    <xf numFmtId="170" fontId="13" fillId="0" borderId="0"/>
    <xf numFmtId="170" fontId="13" fillId="0" borderId="0"/>
    <xf numFmtId="170" fontId="13" fillId="0" borderId="0"/>
    <xf numFmtId="170" fontId="13" fillId="0" borderId="0"/>
    <xf numFmtId="170" fontId="6" fillId="0" borderId="0"/>
    <xf numFmtId="170" fontId="13" fillId="0" borderId="0"/>
    <xf numFmtId="170" fontId="13" fillId="0" borderId="0"/>
    <xf numFmtId="170" fontId="13" fillId="0" borderId="0"/>
    <xf numFmtId="170" fontId="13" fillId="0" borderId="0"/>
    <xf numFmtId="170" fontId="13" fillId="0" borderId="0"/>
    <xf numFmtId="170" fontId="13" fillId="0" borderId="0"/>
    <xf numFmtId="170" fontId="13" fillId="0" borderId="0"/>
    <xf numFmtId="170" fontId="13" fillId="0" borderId="0"/>
    <xf numFmtId="170" fontId="6" fillId="0" borderId="0"/>
    <xf numFmtId="170" fontId="6" fillId="0" borderId="0"/>
    <xf numFmtId="170" fontId="6" fillId="0" borderId="0"/>
    <xf numFmtId="170" fontId="6" fillId="0" borderId="0"/>
    <xf numFmtId="170" fontId="6" fillId="0" borderId="0"/>
    <xf numFmtId="170" fontId="2" fillId="0" borderId="0"/>
    <xf numFmtId="170" fontId="2" fillId="0" borderId="0"/>
    <xf numFmtId="170" fontId="2" fillId="0" borderId="0"/>
    <xf numFmtId="170" fontId="2" fillId="0" borderId="0"/>
    <xf numFmtId="170" fontId="13" fillId="0" borderId="0"/>
    <xf numFmtId="170" fontId="13" fillId="0" borderId="0"/>
    <xf numFmtId="170" fontId="13" fillId="0" borderId="0"/>
    <xf numFmtId="170" fontId="13" fillId="0" borderId="0"/>
    <xf numFmtId="170" fontId="13" fillId="0" borderId="0"/>
    <xf numFmtId="170" fontId="13" fillId="0" borderId="0"/>
    <xf numFmtId="170" fontId="13" fillId="0" borderId="0"/>
    <xf numFmtId="170" fontId="13" fillId="0" borderId="0"/>
    <xf numFmtId="170" fontId="13" fillId="0" borderId="0"/>
    <xf numFmtId="170" fontId="13" fillId="0" borderId="0"/>
    <xf numFmtId="170" fontId="13" fillId="0" borderId="0"/>
    <xf numFmtId="170" fontId="13" fillId="0" borderId="0"/>
    <xf numFmtId="170" fontId="13" fillId="0" borderId="0"/>
    <xf numFmtId="170" fontId="13" fillId="0" borderId="0"/>
    <xf numFmtId="170" fontId="13" fillId="0" borderId="0"/>
    <xf numFmtId="170" fontId="13" fillId="0" borderId="0"/>
    <xf numFmtId="170" fontId="13" fillId="0" borderId="0"/>
    <xf numFmtId="170" fontId="13" fillId="0" borderId="0"/>
    <xf numFmtId="170" fontId="13" fillId="0" borderId="0"/>
    <xf numFmtId="170" fontId="13" fillId="0" borderId="0"/>
    <xf numFmtId="170" fontId="13" fillId="0" borderId="0"/>
    <xf numFmtId="170" fontId="13" fillId="0" borderId="0"/>
    <xf numFmtId="170" fontId="2" fillId="0" borderId="0"/>
    <xf numFmtId="170" fontId="13" fillId="0" borderId="0"/>
    <xf numFmtId="170" fontId="13" fillId="0" borderId="0"/>
    <xf numFmtId="170" fontId="13" fillId="0" borderId="0"/>
    <xf numFmtId="170" fontId="13" fillId="0" borderId="0"/>
    <xf numFmtId="170" fontId="13" fillId="0" borderId="0"/>
    <xf numFmtId="170" fontId="13" fillId="0" borderId="0"/>
    <xf numFmtId="170" fontId="13" fillId="0" borderId="0"/>
    <xf numFmtId="170" fontId="13" fillId="0" borderId="0"/>
    <xf numFmtId="170" fontId="13" fillId="0" borderId="0"/>
    <xf numFmtId="170" fontId="13" fillId="0" borderId="0"/>
    <xf numFmtId="170" fontId="13" fillId="0" borderId="0"/>
    <xf numFmtId="170" fontId="13" fillId="0" borderId="0"/>
    <xf numFmtId="170" fontId="13" fillId="0" borderId="0"/>
    <xf numFmtId="170" fontId="13" fillId="0" borderId="0"/>
    <xf numFmtId="170" fontId="13" fillId="0" borderId="0"/>
    <xf numFmtId="170" fontId="13" fillId="0" borderId="0"/>
    <xf numFmtId="170" fontId="13" fillId="0" borderId="0"/>
    <xf numFmtId="170" fontId="13" fillId="0" borderId="0"/>
    <xf numFmtId="170" fontId="2" fillId="0" borderId="0"/>
    <xf numFmtId="170" fontId="13" fillId="0" borderId="0"/>
    <xf numFmtId="170" fontId="13" fillId="0" borderId="0"/>
    <xf numFmtId="170" fontId="13" fillId="0" borderId="0"/>
    <xf numFmtId="170" fontId="13" fillId="0" borderId="0"/>
    <xf numFmtId="170" fontId="13" fillId="0" borderId="0"/>
    <xf numFmtId="170" fontId="13" fillId="0" borderId="0"/>
    <xf numFmtId="170" fontId="6"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6" fillId="0" borderId="0"/>
    <xf numFmtId="170" fontId="6" fillId="0" borderId="0"/>
    <xf numFmtId="170" fontId="3" fillId="0" borderId="0"/>
    <xf numFmtId="170" fontId="13"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13" fillId="0" borderId="0"/>
    <xf numFmtId="170" fontId="13" fillId="0" borderId="0"/>
    <xf numFmtId="170" fontId="13" fillId="0" borderId="0"/>
    <xf numFmtId="170" fontId="13" fillId="0" borderId="0"/>
    <xf numFmtId="170" fontId="13" fillId="0" borderId="0"/>
    <xf numFmtId="170" fontId="13" fillId="0" borderId="0"/>
    <xf numFmtId="170" fontId="13" fillId="0" borderId="0"/>
    <xf numFmtId="170" fontId="13" fillId="0" borderId="0"/>
    <xf numFmtId="170" fontId="13" fillId="0" borderId="0"/>
    <xf numFmtId="170" fontId="13" fillId="0" borderId="0"/>
    <xf numFmtId="170" fontId="13" fillId="0" borderId="0"/>
    <xf numFmtId="170" fontId="13" fillId="0" borderId="0"/>
    <xf numFmtId="170" fontId="13" fillId="0" borderId="0"/>
    <xf numFmtId="170" fontId="13" fillId="0" borderId="0"/>
    <xf numFmtId="170" fontId="13" fillId="0" borderId="0"/>
    <xf numFmtId="170" fontId="13" fillId="0" borderId="0"/>
    <xf numFmtId="170" fontId="13" fillId="0" borderId="0"/>
    <xf numFmtId="170" fontId="13" fillId="0" borderId="0"/>
    <xf numFmtId="170" fontId="13" fillId="0" borderId="0"/>
    <xf numFmtId="170" fontId="13" fillId="0" borderId="0"/>
    <xf numFmtId="170" fontId="13" fillId="0" borderId="0"/>
    <xf numFmtId="170" fontId="13"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13" fillId="0" borderId="0"/>
    <xf numFmtId="170" fontId="13" fillId="0" borderId="0"/>
    <xf numFmtId="170" fontId="13" fillId="0" borderId="0"/>
    <xf numFmtId="170" fontId="13" fillId="0" borderId="0"/>
    <xf numFmtId="170" fontId="13" fillId="0" borderId="0"/>
    <xf numFmtId="170" fontId="13" fillId="0" borderId="0"/>
    <xf numFmtId="170" fontId="13" fillId="0" borderId="0"/>
    <xf numFmtId="170" fontId="2" fillId="0" borderId="0"/>
    <xf numFmtId="170" fontId="13" fillId="0" borderId="0"/>
    <xf numFmtId="170" fontId="13" fillId="0" borderId="0"/>
    <xf numFmtId="170" fontId="13" fillId="0" borderId="0"/>
    <xf numFmtId="170" fontId="13" fillId="0" borderId="0"/>
    <xf numFmtId="170" fontId="13" fillId="0" borderId="0"/>
    <xf numFmtId="170" fontId="13" fillId="0" borderId="0"/>
    <xf numFmtId="170" fontId="13" fillId="0" borderId="0"/>
    <xf numFmtId="170" fontId="13" fillId="0" borderId="0"/>
    <xf numFmtId="170" fontId="13" fillId="0" borderId="0"/>
    <xf numFmtId="170" fontId="13" fillId="0" borderId="0"/>
    <xf numFmtId="170" fontId="2" fillId="0" borderId="0"/>
    <xf numFmtId="170" fontId="13" fillId="0" borderId="0"/>
    <xf numFmtId="170" fontId="13" fillId="0" borderId="0"/>
    <xf numFmtId="170" fontId="13" fillId="0" borderId="0"/>
    <xf numFmtId="170" fontId="13" fillId="0" borderId="0"/>
    <xf numFmtId="170" fontId="13" fillId="0" borderId="0"/>
    <xf numFmtId="170" fontId="13" fillId="0" borderId="0"/>
    <xf numFmtId="170" fontId="13"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13" fillId="0" borderId="0"/>
    <xf numFmtId="170" fontId="13" fillId="0" borderId="0"/>
    <xf numFmtId="170" fontId="13" fillId="0" borderId="0"/>
    <xf numFmtId="170" fontId="13" fillId="0" borderId="0"/>
    <xf numFmtId="170" fontId="13" fillId="0" borderId="0"/>
    <xf numFmtId="170" fontId="13" fillId="0" borderId="0"/>
    <xf numFmtId="170" fontId="13" fillId="0" borderId="0"/>
    <xf numFmtId="170" fontId="13" fillId="0" borderId="0"/>
    <xf numFmtId="170" fontId="13" fillId="0" borderId="0"/>
    <xf numFmtId="170" fontId="13" fillId="0" borderId="0"/>
    <xf numFmtId="170" fontId="2" fillId="0" borderId="0"/>
    <xf numFmtId="170" fontId="13" fillId="0" borderId="0"/>
    <xf numFmtId="170" fontId="13" fillId="0" borderId="0"/>
    <xf numFmtId="170" fontId="13" fillId="0" borderId="0"/>
    <xf numFmtId="170" fontId="13" fillId="0" borderId="0"/>
    <xf numFmtId="170" fontId="13" fillId="0" borderId="0"/>
    <xf numFmtId="170" fontId="13" fillId="0" borderId="0"/>
    <xf numFmtId="170" fontId="13" fillId="0" borderId="0"/>
    <xf numFmtId="170" fontId="13" fillId="0" borderId="0"/>
    <xf numFmtId="170" fontId="13" fillId="0" borderId="0"/>
    <xf numFmtId="170" fontId="13" fillId="0" borderId="0"/>
    <xf numFmtId="170" fontId="13" fillId="0" borderId="0"/>
    <xf numFmtId="170" fontId="13" fillId="0" borderId="0"/>
    <xf numFmtId="170" fontId="13" fillId="0" borderId="0"/>
    <xf numFmtId="170" fontId="13" fillId="0" borderId="0"/>
    <xf numFmtId="170" fontId="13" fillId="0" borderId="0"/>
    <xf numFmtId="170" fontId="13" fillId="0" borderId="0"/>
    <xf numFmtId="170" fontId="13" fillId="0" borderId="0"/>
    <xf numFmtId="170" fontId="13" fillId="0" borderId="0"/>
    <xf numFmtId="170" fontId="13" fillId="0" borderId="0"/>
    <xf numFmtId="170" fontId="13" fillId="0" borderId="0"/>
    <xf numFmtId="170" fontId="13" fillId="0" borderId="0"/>
    <xf numFmtId="170" fontId="13" fillId="0" borderId="0"/>
    <xf numFmtId="170" fontId="13" fillId="0" borderId="0"/>
    <xf numFmtId="170" fontId="13" fillId="0" borderId="0"/>
    <xf numFmtId="170" fontId="13" fillId="0" borderId="0"/>
    <xf numFmtId="170" fontId="13" fillId="0" borderId="0"/>
    <xf numFmtId="170" fontId="13" fillId="0" borderId="0"/>
    <xf numFmtId="170" fontId="13" fillId="0" borderId="0"/>
    <xf numFmtId="170" fontId="13" fillId="0" borderId="0"/>
    <xf numFmtId="170" fontId="13" fillId="0" borderId="0"/>
    <xf numFmtId="170" fontId="13" fillId="0" borderId="0"/>
    <xf numFmtId="170" fontId="13" fillId="0" borderId="0"/>
    <xf numFmtId="170" fontId="13" fillId="0" borderId="0"/>
    <xf numFmtId="170" fontId="13" fillId="0" borderId="0"/>
    <xf numFmtId="170" fontId="13" fillId="0" borderId="0"/>
    <xf numFmtId="170" fontId="13" fillId="0" borderId="0"/>
    <xf numFmtId="170" fontId="13" fillId="0" borderId="0"/>
    <xf numFmtId="170" fontId="13" fillId="0" borderId="0"/>
    <xf numFmtId="170" fontId="13" fillId="0" borderId="0"/>
    <xf numFmtId="170" fontId="13" fillId="0" borderId="0"/>
    <xf numFmtId="170" fontId="13" fillId="0" borderId="0"/>
    <xf numFmtId="170" fontId="13" fillId="0" borderId="0"/>
    <xf numFmtId="170" fontId="13" fillId="0" borderId="0"/>
    <xf numFmtId="170" fontId="13" fillId="0" borderId="0"/>
    <xf numFmtId="170" fontId="13" fillId="0" borderId="0"/>
    <xf numFmtId="170" fontId="13" fillId="0" borderId="0"/>
    <xf numFmtId="170" fontId="13" fillId="0" borderId="0"/>
    <xf numFmtId="170" fontId="13" fillId="0" borderId="0"/>
    <xf numFmtId="170" fontId="13" fillId="0" borderId="0"/>
    <xf numFmtId="170" fontId="13" fillId="0" borderId="0"/>
    <xf numFmtId="170" fontId="13" fillId="0" borderId="0"/>
    <xf numFmtId="170" fontId="13" fillId="0" borderId="0"/>
    <xf numFmtId="170" fontId="13" fillId="0" borderId="0"/>
    <xf numFmtId="170" fontId="13" fillId="0" borderId="0"/>
    <xf numFmtId="170" fontId="13" fillId="0" borderId="0"/>
    <xf numFmtId="170" fontId="13" fillId="0" borderId="0"/>
    <xf numFmtId="170" fontId="13" fillId="0" borderId="0"/>
    <xf numFmtId="170" fontId="13" fillId="0" borderId="0"/>
    <xf numFmtId="170" fontId="13" fillId="0" borderId="0"/>
    <xf numFmtId="170" fontId="13" fillId="0" borderId="0"/>
    <xf numFmtId="170" fontId="13" fillId="0" borderId="0"/>
    <xf numFmtId="170" fontId="13" fillId="0" borderId="0"/>
    <xf numFmtId="170" fontId="13" fillId="0" borderId="0"/>
    <xf numFmtId="170" fontId="13" fillId="0" borderId="0"/>
    <xf numFmtId="170" fontId="13" fillId="0" borderId="0"/>
    <xf numFmtId="170" fontId="13" fillId="0" borderId="0"/>
    <xf numFmtId="170" fontId="13" fillId="0" borderId="0"/>
    <xf numFmtId="170" fontId="13" fillId="0" borderId="0"/>
    <xf numFmtId="170" fontId="13" fillId="0" borderId="0"/>
    <xf numFmtId="170" fontId="13" fillId="0" borderId="0"/>
    <xf numFmtId="170" fontId="13" fillId="0" borderId="0"/>
    <xf numFmtId="170" fontId="13" fillId="0" borderId="0"/>
    <xf numFmtId="170" fontId="13" fillId="0" borderId="0"/>
    <xf numFmtId="170" fontId="13" fillId="0" borderId="0"/>
    <xf numFmtId="170" fontId="13" fillId="0" borderId="0"/>
    <xf numFmtId="170" fontId="13" fillId="0" borderId="0"/>
    <xf numFmtId="170" fontId="13" fillId="0" borderId="0"/>
    <xf numFmtId="170" fontId="13" fillId="0" borderId="0"/>
    <xf numFmtId="170" fontId="13" fillId="0" borderId="0"/>
    <xf numFmtId="170" fontId="13" fillId="0" borderId="0"/>
    <xf numFmtId="170" fontId="13" fillId="0" borderId="0"/>
    <xf numFmtId="170" fontId="13" fillId="0" borderId="0"/>
    <xf numFmtId="170" fontId="13" fillId="0" borderId="0"/>
    <xf numFmtId="170" fontId="13" fillId="0" borderId="0"/>
    <xf numFmtId="170" fontId="13" fillId="0" borderId="0"/>
    <xf numFmtId="170" fontId="13" fillId="0" borderId="0"/>
    <xf numFmtId="170" fontId="13" fillId="0" borderId="0"/>
    <xf numFmtId="170" fontId="13" fillId="0" borderId="0"/>
    <xf numFmtId="170" fontId="13" fillId="0" borderId="0"/>
    <xf numFmtId="170" fontId="13" fillId="0" borderId="0"/>
    <xf numFmtId="170" fontId="13" fillId="0" borderId="0"/>
    <xf numFmtId="170" fontId="13" fillId="0" borderId="0"/>
    <xf numFmtId="170" fontId="13" fillId="0" borderId="0"/>
    <xf numFmtId="170" fontId="13" fillId="0" borderId="0"/>
    <xf numFmtId="170" fontId="13" fillId="0" borderId="0"/>
    <xf numFmtId="170" fontId="13" fillId="0" borderId="0"/>
    <xf numFmtId="170" fontId="13" fillId="0" borderId="0"/>
    <xf numFmtId="170" fontId="13" fillId="0" borderId="0"/>
    <xf numFmtId="170" fontId="13" fillId="0" borderId="0"/>
    <xf numFmtId="170" fontId="13" fillId="0" borderId="0"/>
    <xf numFmtId="170" fontId="13" fillId="0" borderId="0"/>
    <xf numFmtId="170" fontId="13" fillId="0" borderId="0"/>
    <xf numFmtId="170" fontId="13" fillId="0" borderId="0"/>
    <xf numFmtId="170" fontId="13" fillId="0" borderId="0"/>
    <xf numFmtId="170" fontId="13" fillId="0" borderId="0"/>
    <xf numFmtId="170" fontId="13" fillId="0" borderId="0"/>
    <xf numFmtId="170" fontId="13" fillId="0" borderId="0"/>
    <xf numFmtId="170" fontId="13" fillId="0" borderId="0"/>
    <xf numFmtId="170" fontId="13" fillId="0" borderId="0"/>
    <xf numFmtId="170" fontId="13"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1" fillId="0" borderId="0"/>
    <xf numFmtId="170" fontId="1" fillId="0" borderId="0"/>
    <xf numFmtId="170" fontId="1" fillId="0" borderId="0"/>
    <xf numFmtId="170" fontId="1" fillId="0" borderId="0"/>
    <xf numFmtId="170" fontId="2"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2" fillId="0" borderId="0"/>
    <xf numFmtId="170" fontId="2" fillId="0" borderId="0"/>
    <xf numFmtId="170" fontId="2" fillId="0" borderId="0"/>
    <xf numFmtId="170" fontId="2" fillId="0" borderId="0"/>
    <xf numFmtId="170" fontId="2" fillId="0" borderId="0"/>
    <xf numFmtId="170" fontId="1" fillId="0" borderId="0"/>
    <xf numFmtId="170" fontId="1" fillId="0" borderId="0"/>
    <xf numFmtId="170" fontId="1" fillId="0" borderId="0"/>
    <xf numFmtId="170" fontId="1" fillId="0" borderId="0"/>
    <xf numFmtId="170" fontId="2" fillId="0" borderId="0"/>
    <xf numFmtId="170" fontId="1"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1" fillId="0" borderId="0"/>
    <xf numFmtId="170" fontId="1" fillId="0" borderId="0"/>
    <xf numFmtId="170" fontId="1" fillId="0" borderId="0"/>
    <xf numFmtId="170" fontId="1" fillId="0" borderId="0"/>
    <xf numFmtId="170" fontId="2"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2" fillId="0" borderId="0"/>
    <xf numFmtId="170" fontId="2" fillId="0" borderId="0"/>
    <xf numFmtId="170" fontId="2" fillId="0" borderId="0"/>
    <xf numFmtId="170" fontId="2" fillId="0" borderId="0"/>
    <xf numFmtId="170" fontId="2" fillId="0" borderId="0"/>
    <xf numFmtId="170" fontId="1" fillId="0" borderId="0"/>
    <xf numFmtId="170" fontId="1" fillId="0" borderId="0"/>
    <xf numFmtId="170" fontId="1" fillId="0" borderId="0"/>
    <xf numFmtId="170" fontId="1"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1" fillId="0" borderId="0"/>
    <xf numFmtId="170" fontId="1" fillId="0" borderId="0"/>
    <xf numFmtId="170" fontId="1" fillId="0" borderId="0"/>
    <xf numFmtId="170" fontId="1" fillId="0" borderId="0"/>
    <xf numFmtId="170" fontId="2"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2" fillId="0" borderId="0"/>
    <xf numFmtId="170" fontId="2" fillId="0" borderId="0"/>
    <xf numFmtId="170" fontId="2" fillId="0" borderId="0"/>
    <xf numFmtId="170" fontId="2" fillId="0" borderId="0"/>
    <xf numFmtId="170" fontId="2" fillId="0" borderId="0"/>
    <xf numFmtId="170" fontId="1" fillId="0" borderId="0"/>
    <xf numFmtId="170" fontId="1" fillId="0" borderId="0"/>
    <xf numFmtId="170" fontId="1" fillId="0" borderId="0"/>
    <xf numFmtId="170" fontId="1"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1" fillId="0" borderId="0"/>
    <xf numFmtId="170" fontId="1" fillId="0" borderId="0"/>
    <xf numFmtId="170" fontId="1" fillId="0" borderId="0"/>
    <xf numFmtId="170" fontId="1" fillId="0" borderId="0"/>
    <xf numFmtId="170" fontId="2"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2" fillId="0" borderId="0"/>
    <xf numFmtId="170" fontId="2" fillId="0" borderId="0"/>
    <xf numFmtId="170" fontId="2" fillId="0" borderId="0"/>
    <xf numFmtId="170" fontId="2" fillId="0" borderId="0"/>
    <xf numFmtId="170" fontId="2" fillId="0" borderId="0"/>
    <xf numFmtId="170" fontId="1" fillId="0" borderId="0"/>
    <xf numFmtId="170" fontId="1" fillId="0" borderId="0"/>
    <xf numFmtId="170" fontId="1" fillId="0" borderId="0"/>
    <xf numFmtId="170" fontId="1"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1" fillId="0" borderId="0"/>
    <xf numFmtId="170" fontId="1" fillId="0" borderId="0"/>
    <xf numFmtId="170" fontId="1" fillId="0" borderId="0"/>
    <xf numFmtId="170" fontId="1" fillId="0" borderId="0"/>
    <xf numFmtId="170" fontId="2"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2" fillId="0" borderId="0"/>
    <xf numFmtId="170" fontId="2" fillId="0" borderId="0"/>
    <xf numFmtId="170" fontId="2" fillId="0" borderId="0"/>
    <xf numFmtId="170" fontId="2" fillId="0" borderId="0"/>
    <xf numFmtId="170" fontId="2" fillId="0" borderId="0"/>
    <xf numFmtId="170" fontId="1" fillId="0" borderId="0"/>
    <xf numFmtId="170" fontId="1" fillId="0" borderId="0"/>
    <xf numFmtId="170" fontId="1" fillId="0" borderId="0"/>
    <xf numFmtId="170" fontId="1"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13"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80" fillId="0" borderId="0"/>
    <xf numFmtId="170" fontId="80" fillId="0" borderId="0"/>
    <xf numFmtId="170" fontId="80" fillId="0" borderId="0"/>
    <xf numFmtId="170" fontId="80" fillId="0" borderId="0"/>
    <xf numFmtId="170" fontId="80" fillId="0" borderId="0"/>
    <xf numFmtId="170" fontId="80" fillId="0" borderId="0"/>
    <xf numFmtId="170" fontId="80" fillId="0" borderId="0"/>
    <xf numFmtId="170" fontId="80" fillId="0" borderId="0"/>
    <xf numFmtId="170" fontId="80" fillId="0" borderId="0"/>
    <xf numFmtId="170" fontId="80" fillId="0" borderId="0"/>
    <xf numFmtId="170" fontId="2" fillId="0" borderId="0"/>
    <xf numFmtId="170" fontId="80" fillId="0" borderId="0"/>
    <xf numFmtId="170" fontId="80" fillId="0" borderId="0"/>
    <xf numFmtId="170" fontId="80" fillId="0" borderId="0"/>
    <xf numFmtId="170" fontId="80" fillId="0" borderId="0"/>
    <xf numFmtId="170" fontId="80" fillId="0" borderId="0"/>
    <xf numFmtId="170" fontId="80" fillId="0" borderId="0"/>
    <xf numFmtId="170" fontId="80" fillId="0" borderId="0"/>
    <xf numFmtId="170" fontId="80" fillId="0" borderId="0"/>
    <xf numFmtId="170" fontId="2" fillId="0" borderId="0"/>
    <xf numFmtId="170" fontId="2" fillId="0" borderId="0"/>
    <xf numFmtId="170" fontId="80" fillId="0" borderId="0"/>
    <xf numFmtId="170" fontId="80" fillId="0" borderId="0"/>
    <xf numFmtId="170" fontId="80" fillId="0" borderId="0"/>
    <xf numFmtId="170" fontId="80" fillId="0" borderId="0"/>
    <xf numFmtId="170" fontId="80" fillId="0" borderId="0"/>
    <xf numFmtId="170" fontId="2" fillId="0" borderId="0"/>
    <xf numFmtId="170" fontId="2" fillId="0" borderId="0"/>
    <xf numFmtId="170" fontId="2" fillId="0" borderId="0"/>
    <xf numFmtId="170" fontId="2" fillId="0" borderId="0"/>
    <xf numFmtId="170" fontId="13" fillId="0" borderId="0"/>
    <xf numFmtId="170" fontId="6" fillId="0" borderId="0"/>
    <xf numFmtId="170" fontId="6" fillId="0" borderId="0"/>
    <xf numFmtId="170" fontId="6" fillId="0" borderId="0"/>
    <xf numFmtId="170" fontId="3"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2"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2"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2"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2"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3"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2"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3"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2" fillId="0" borderId="0"/>
    <xf numFmtId="170" fontId="2" fillId="0" borderId="0"/>
    <xf numFmtId="170" fontId="2"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3" fillId="0" borderId="0"/>
    <xf numFmtId="170" fontId="13"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22" fillId="5" borderId="0" applyNumberFormat="0" applyBorder="0" applyAlignment="0" applyProtection="0"/>
    <xf numFmtId="170" fontId="22" fillId="5" borderId="0" applyNumberFormat="0" applyBorder="0" applyAlignment="0" applyProtection="0"/>
    <xf numFmtId="170" fontId="22" fillId="5" borderId="0" applyNumberFormat="0" applyBorder="0" applyAlignment="0" applyProtection="0"/>
    <xf numFmtId="170" fontId="22" fillId="5" borderId="0" applyNumberFormat="0" applyBorder="0" applyAlignment="0" applyProtection="0"/>
    <xf numFmtId="170" fontId="22" fillId="5" borderId="0" applyNumberFormat="0" applyBorder="0" applyAlignment="0" applyProtection="0"/>
    <xf numFmtId="170" fontId="22" fillId="5" borderId="0" applyNumberFormat="0" applyBorder="0" applyAlignment="0" applyProtection="0"/>
    <xf numFmtId="170" fontId="22" fillId="5" borderId="0" applyNumberFormat="0" applyBorder="0" applyAlignment="0" applyProtection="0"/>
    <xf numFmtId="170" fontId="22" fillId="5" borderId="0" applyNumberFormat="0" applyBorder="0" applyAlignment="0" applyProtection="0"/>
    <xf numFmtId="170" fontId="22" fillId="5" borderId="0" applyNumberFormat="0" applyBorder="0" applyAlignment="0" applyProtection="0"/>
    <xf numFmtId="170" fontId="22" fillId="5" borderId="0" applyNumberFormat="0" applyBorder="0" applyAlignment="0" applyProtection="0"/>
    <xf numFmtId="170" fontId="22" fillId="5" borderId="0" applyNumberFormat="0" applyBorder="0" applyAlignment="0" applyProtection="0"/>
    <xf numFmtId="170" fontId="22" fillId="5" borderId="0" applyNumberFormat="0" applyBorder="0" applyAlignment="0" applyProtection="0"/>
    <xf numFmtId="170" fontId="22" fillId="5" borderId="0" applyNumberFormat="0" applyBorder="0" applyAlignment="0" applyProtection="0"/>
    <xf numFmtId="170" fontId="22" fillId="5" borderId="0" applyNumberFormat="0" applyBorder="0" applyAlignment="0" applyProtection="0"/>
    <xf numFmtId="170" fontId="22" fillId="5" borderId="0" applyNumberFormat="0" applyBorder="0" applyAlignment="0" applyProtection="0"/>
    <xf numFmtId="170" fontId="22" fillId="5" borderId="0" applyNumberFormat="0" applyBorder="0" applyAlignment="0" applyProtection="0"/>
    <xf numFmtId="170" fontId="22" fillId="5" borderId="0" applyNumberFormat="0" applyBorder="0" applyAlignment="0" applyProtection="0"/>
    <xf numFmtId="170" fontId="22" fillId="5" borderId="0" applyNumberFormat="0" applyBorder="0" applyAlignment="0" applyProtection="0"/>
    <xf numFmtId="170" fontId="22" fillId="5" borderId="0" applyNumberFormat="0" applyBorder="0" applyAlignment="0" applyProtection="0"/>
    <xf numFmtId="170" fontId="22" fillId="5" borderId="0" applyNumberFormat="0" applyBorder="0" applyAlignment="0" applyProtection="0"/>
    <xf numFmtId="170" fontId="22" fillId="5" borderId="0" applyNumberFormat="0" applyBorder="0" applyAlignment="0" applyProtection="0"/>
    <xf numFmtId="170" fontId="22" fillId="5" borderId="0" applyNumberFormat="0" applyBorder="0" applyAlignment="0" applyProtection="0"/>
    <xf numFmtId="170" fontId="22" fillId="5" borderId="0" applyNumberFormat="0" applyBorder="0" applyAlignment="0" applyProtection="0"/>
    <xf numFmtId="170" fontId="22" fillId="5" borderId="0" applyNumberFormat="0" applyBorder="0" applyAlignment="0" applyProtection="0"/>
    <xf numFmtId="170" fontId="22" fillId="5" borderId="0" applyNumberFormat="0" applyBorder="0" applyAlignment="0" applyProtection="0"/>
    <xf numFmtId="170" fontId="22" fillId="5" borderId="0" applyNumberFormat="0" applyBorder="0" applyAlignment="0" applyProtection="0"/>
    <xf numFmtId="170" fontId="22" fillId="5" borderId="0" applyNumberFormat="0" applyBorder="0" applyAlignment="0" applyProtection="0"/>
    <xf numFmtId="170" fontId="22" fillId="5" borderId="0" applyNumberFormat="0" applyBorder="0" applyAlignment="0" applyProtection="0"/>
    <xf numFmtId="170" fontId="22" fillId="5" borderId="0" applyNumberFormat="0" applyBorder="0" applyAlignment="0" applyProtection="0"/>
    <xf numFmtId="170" fontId="22" fillId="5" borderId="0" applyNumberFormat="0" applyBorder="0" applyAlignment="0" applyProtection="0"/>
    <xf numFmtId="170" fontId="22" fillId="5" borderId="0" applyNumberFormat="0" applyBorder="0" applyAlignment="0" applyProtection="0"/>
    <xf numFmtId="170" fontId="22" fillId="5" borderId="0" applyNumberFormat="0" applyBorder="0" applyAlignment="0" applyProtection="0"/>
    <xf numFmtId="170" fontId="22" fillId="5" borderId="0" applyNumberFormat="0" applyBorder="0" applyAlignment="0" applyProtection="0"/>
    <xf numFmtId="170" fontId="22" fillId="5" borderId="0" applyNumberFormat="0" applyBorder="0" applyAlignment="0" applyProtection="0"/>
    <xf numFmtId="170" fontId="22" fillId="5" borderId="0" applyNumberFormat="0" applyBorder="0" applyAlignment="0" applyProtection="0"/>
    <xf numFmtId="170" fontId="22" fillId="5" borderId="0" applyNumberFormat="0" applyBorder="0" applyAlignment="0" applyProtection="0"/>
    <xf numFmtId="170" fontId="22" fillId="5" borderId="0" applyNumberFormat="0" applyBorder="0" applyAlignment="0" applyProtection="0"/>
    <xf numFmtId="170" fontId="22" fillId="5" borderId="0" applyNumberFormat="0" applyBorder="0" applyAlignment="0" applyProtection="0"/>
    <xf numFmtId="170" fontId="22" fillId="5" borderId="0" applyNumberFormat="0" applyBorder="0" applyAlignment="0" applyProtection="0"/>
    <xf numFmtId="170" fontId="22" fillId="5" borderId="0" applyNumberFormat="0" applyBorder="0" applyAlignment="0" applyProtection="0"/>
    <xf numFmtId="170" fontId="22" fillId="5" borderId="0" applyNumberFormat="0" applyBorder="0" applyAlignment="0" applyProtection="0"/>
    <xf numFmtId="170" fontId="22" fillId="5" borderId="0" applyNumberFormat="0" applyBorder="0" applyAlignment="0" applyProtection="0"/>
    <xf numFmtId="170" fontId="22" fillId="5" borderId="0" applyNumberFormat="0" applyBorder="0" applyAlignment="0" applyProtection="0"/>
    <xf numFmtId="170" fontId="22" fillId="5" borderId="0" applyNumberFormat="0" applyBorder="0" applyAlignment="0" applyProtection="0"/>
    <xf numFmtId="170" fontId="22" fillId="5" borderId="0" applyNumberFormat="0" applyBorder="0" applyAlignment="0" applyProtection="0"/>
    <xf numFmtId="170" fontId="22" fillId="5" borderId="0" applyNumberFormat="0" applyBorder="0" applyAlignment="0" applyProtection="0"/>
    <xf numFmtId="170" fontId="37" fillId="37" borderId="0" applyNumberFormat="0" applyBorder="0" applyAlignment="0" applyProtection="0"/>
    <xf numFmtId="170" fontId="37" fillId="37" borderId="0" applyNumberFormat="0" applyBorder="0" applyAlignment="0" applyProtection="0"/>
    <xf numFmtId="170" fontId="37" fillId="37" borderId="0" applyNumberFormat="0" applyBorder="0" applyAlignment="0" applyProtection="0"/>
    <xf numFmtId="170" fontId="30" fillId="0" borderId="0" applyNumberFormat="0" applyFill="0" applyBorder="0" applyAlignment="0" applyProtection="0"/>
    <xf numFmtId="170" fontId="30" fillId="0" borderId="0" applyNumberFormat="0" applyFill="0" applyBorder="0" applyAlignment="0" applyProtection="0"/>
    <xf numFmtId="170" fontId="30" fillId="0" borderId="0" applyNumberFormat="0" applyFill="0" applyBorder="0" applyAlignment="0" applyProtection="0"/>
    <xf numFmtId="170" fontId="30" fillId="0" borderId="0" applyNumberFormat="0" applyFill="0" applyBorder="0" applyAlignment="0" applyProtection="0"/>
    <xf numFmtId="170" fontId="30" fillId="0" borderId="0" applyNumberFormat="0" applyFill="0" applyBorder="0" applyAlignment="0" applyProtection="0"/>
    <xf numFmtId="170" fontId="30" fillId="0" borderId="0" applyNumberFormat="0" applyFill="0" applyBorder="0" applyAlignment="0" applyProtection="0"/>
    <xf numFmtId="170" fontId="30" fillId="0" borderId="0" applyNumberFormat="0" applyFill="0" applyBorder="0" applyAlignment="0" applyProtection="0"/>
    <xf numFmtId="170" fontId="30" fillId="0" borderId="0" applyNumberFormat="0" applyFill="0" applyBorder="0" applyAlignment="0" applyProtection="0"/>
    <xf numFmtId="170" fontId="30" fillId="0" borderId="0" applyNumberFormat="0" applyFill="0" applyBorder="0" applyAlignment="0" applyProtection="0"/>
    <xf numFmtId="170" fontId="30" fillId="0" borderId="0" applyNumberFormat="0" applyFill="0" applyBorder="0" applyAlignment="0" applyProtection="0"/>
    <xf numFmtId="170" fontId="30" fillId="0" borderId="0" applyNumberFormat="0" applyFill="0" applyBorder="0" applyAlignment="0" applyProtection="0"/>
    <xf numFmtId="170" fontId="30" fillId="0" borderId="0" applyNumberFormat="0" applyFill="0" applyBorder="0" applyAlignment="0" applyProtection="0"/>
    <xf numFmtId="170" fontId="30" fillId="0" borderId="0" applyNumberFormat="0" applyFill="0" applyBorder="0" applyAlignment="0" applyProtection="0"/>
    <xf numFmtId="170" fontId="30" fillId="0" borderId="0" applyNumberFormat="0" applyFill="0" applyBorder="0" applyAlignment="0" applyProtection="0"/>
    <xf numFmtId="170" fontId="30" fillId="0" borderId="0" applyNumberFormat="0" applyFill="0" applyBorder="0" applyAlignment="0" applyProtection="0"/>
    <xf numFmtId="170" fontId="30" fillId="0" borderId="0" applyNumberFormat="0" applyFill="0" applyBorder="0" applyAlignment="0" applyProtection="0"/>
    <xf numFmtId="170" fontId="30" fillId="0" borderId="0" applyNumberFormat="0" applyFill="0" applyBorder="0" applyAlignment="0" applyProtection="0"/>
    <xf numFmtId="170" fontId="30" fillId="0" borderId="0" applyNumberFormat="0" applyFill="0" applyBorder="0" applyAlignment="0" applyProtection="0"/>
    <xf numFmtId="170" fontId="30" fillId="0" borderId="0" applyNumberFormat="0" applyFill="0" applyBorder="0" applyAlignment="0" applyProtection="0"/>
    <xf numFmtId="170" fontId="30" fillId="0" borderId="0" applyNumberFormat="0" applyFill="0" applyBorder="0" applyAlignment="0" applyProtection="0"/>
    <xf numFmtId="170" fontId="30" fillId="0" borderId="0" applyNumberFormat="0" applyFill="0" applyBorder="0" applyAlignment="0" applyProtection="0"/>
    <xf numFmtId="170" fontId="30" fillId="0" borderId="0" applyNumberFormat="0" applyFill="0" applyBorder="0" applyAlignment="0" applyProtection="0"/>
    <xf numFmtId="170" fontId="30" fillId="0" borderId="0" applyNumberFormat="0" applyFill="0" applyBorder="0" applyAlignment="0" applyProtection="0"/>
    <xf numFmtId="170" fontId="30" fillId="0" borderId="0" applyNumberFormat="0" applyFill="0" applyBorder="0" applyAlignment="0" applyProtection="0"/>
    <xf numFmtId="170" fontId="30" fillId="0" borderId="0" applyNumberFormat="0" applyFill="0" applyBorder="0" applyAlignment="0" applyProtection="0"/>
    <xf numFmtId="170" fontId="30" fillId="0" borderId="0" applyNumberFormat="0" applyFill="0" applyBorder="0" applyAlignment="0" applyProtection="0"/>
    <xf numFmtId="170" fontId="30" fillId="0" borderId="0" applyNumberFormat="0" applyFill="0" applyBorder="0" applyAlignment="0" applyProtection="0"/>
    <xf numFmtId="170" fontId="30" fillId="0" borderId="0" applyNumberFormat="0" applyFill="0" applyBorder="0" applyAlignment="0" applyProtection="0"/>
    <xf numFmtId="170" fontId="30" fillId="0" borderId="0" applyNumberFormat="0" applyFill="0" applyBorder="0" applyAlignment="0" applyProtection="0"/>
    <xf numFmtId="170" fontId="30" fillId="0" borderId="0" applyNumberFormat="0" applyFill="0" applyBorder="0" applyAlignment="0" applyProtection="0"/>
    <xf numFmtId="170" fontId="30" fillId="0" borderId="0" applyNumberFormat="0" applyFill="0" applyBorder="0" applyAlignment="0" applyProtection="0"/>
    <xf numFmtId="170" fontId="30" fillId="0" borderId="0" applyNumberFormat="0" applyFill="0" applyBorder="0" applyAlignment="0" applyProtection="0"/>
    <xf numFmtId="170" fontId="30" fillId="0" borderId="0" applyNumberFormat="0" applyFill="0" applyBorder="0" applyAlignment="0" applyProtection="0"/>
    <xf numFmtId="170" fontId="30" fillId="0" borderId="0" applyNumberFormat="0" applyFill="0" applyBorder="0" applyAlignment="0" applyProtection="0"/>
    <xf numFmtId="170" fontId="30" fillId="0" borderId="0" applyNumberFormat="0" applyFill="0" applyBorder="0" applyAlignment="0" applyProtection="0"/>
    <xf numFmtId="170" fontId="30" fillId="0" borderId="0" applyNumberFormat="0" applyFill="0" applyBorder="0" applyAlignment="0" applyProtection="0"/>
    <xf numFmtId="170" fontId="30" fillId="0" borderId="0" applyNumberFormat="0" applyFill="0" applyBorder="0" applyAlignment="0" applyProtection="0"/>
    <xf numFmtId="170" fontId="30" fillId="0" borderId="0" applyNumberFormat="0" applyFill="0" applyBorder="0" applyAlignment="0" applyProtection="0"/>
    <xf numFmtId="170" fontId="30" fillId="0" borderId="0" applyNumberFormat="0" applyFill="0" applyBorder="0" applyAlignment="0" applyProtection="0"/>
    <xf numFmtId="170" fontId="30" fillId="0" borderId="0" applyNumberFormat="0" applyFill="0" applyBorder="0" applyAlignment="0" applyProtection="0"/>
    <xf numFmtId="170" fontId="30" fillId="0" borderId="0" applyNumberFormat="0" applyFill="0" applyBorder="0" applyAlignment="0" applyProtection="0"/>
    <xf numFmtId="170" fontId="30" fillId="0" borderId="0" applyNumberFormat="0" applyFill="0" applyBorder="0" applyAlignment="0" applyProtection="0"/>
    <xf numFmtId="170" fontId="30" fillId="0" borderId="0" applyNumberFormat="0" applyFill="0" applyBorder="0" applyAlignment="0" applyProtection="0"/>
    <xf numFmtId="170" fontId="30" fillId="0" borderId="0" applyNumberFormat="0" applyFill="0" applyBorder="0" applyAlignment="0" applyProtection="0"/>
    <xf numFmtId="170" fontId="30" fillId="0" borderId="0" applyNumberFormat="0" applyFill="0" applyBorder="0" applyAlignment="0" applyProtection="0"/>
    <xf numFmtId="170" fontId="30" fillId="0" borderId="0" applyNumberFormat="0" applyFill="0" applyBorder="0" applyAlignment="0" applyProtection="0"/>
    <xf numFmtId="170" fontId="42" fillId="0" borderId="0" applyNumberFormat="0" applyFill="0" applyBorder="0" applyAlignment="0" applyProtection="0"/>
    <xf numFmtId="170" fontId="42" fillId="0" borderId="0" applyNumberFormat="0" applyFill="0" applyBorder="0" applyAlignment="0" applyProtection="0"/>
    <xf numFmtId="170" fontId="42" fillId="0" borderId="0" applyNumberFormat="0" applyFill="0" applyBorder="0" applyAlignment="0" applyProtection="0"/>
    <xf numFmtId="170" fontId="13" fillId="10" borderId="11" applyNumberFormat="0" applyFont="0" applyAlignment="0" applyProtection="0"/>
    <xf numFmtId="170" fontId="13" fillId="10" borderId="11" applyNumberFormat="0" applyFont="0" applyAlignment="0" applyProtection="0"/>
    <xf numFmtId="170" fontId="13" fillId="10" borderId="11" applyNumberFormat="0" applyFont="0" applyAlignment="0" applyProtection="0"/>
    <xf numFmtId="170" fontId="13" fillId="10" borderId="11" applyNumberFormat="0" applyFont="0" applyAlignment="0" applyProtection="0"/>
    <xf numFmtId="170" fontId="13" fillId="10" borderId="11" applyNumberFormat="0" applyFont="0" applyAlignment="0" applyProtection="0"/>
    <xf numFmtId="170" fontId="13" fillId="10" borderId="11" applyNumberFormat="0" applyFont="0" applyAlignment="0" applyProtection="0"/>
    <xf numFmtId="170" fontId="13" fillId="10" borderId="11" applyNumberFormat="0" applyFont="0" applyAlignment="0" applyProtection="0"/>
    <xf numFmtId="170" fontId="13" fillId="10" borderId="11" applyNumberFormat="0" applyFont="0" applyAlignment="0" applyProtection="0"/>
    <xf numFmtId="170" fontId="13" fillId="10" borderId="11" applyNumberFormat="0" applyFont="0" applyAlignment="0" applyProtection="0"/>
    <xf numFmtId="170" fontId="13" fillId="10" borderId="11" applyNumberFormat="0" applyFont="0" applyAlignment="0" applyProtection="0"/>
    <xf numFmtId="170" fontId="13" fillId="10" borderId="11" applyNumberFormat="0" applyFont="0" applyAlignment="0" applyProtection="0"/>
    <xf numFmtId="170" fontId="13" fillId="10" borderId="11" applyNumberFormat="0" applyFont="0" applyAlignment="0" applyProtection="0"/>
    <xf numFmtId="170" fontId="13" fillId="10" borderId="11" applyNumberFormat="0" applyFont="0" applyAlignment="0" applyProtection="0"/>
    <xf numFmtId="170" fontId="13" fillId="10" borderId="11" applyNumberFormat="0" applyFont="0" applyAlignment="0" applyProtection="0"/>
    <xf numFmtId="170" fontId="13" fillId="10" borderId="11" applyNumberFormat="0" applyFont="0" applyAlignment="0" applyProtection="0"/>
    <xf numFmtId="170" fontId="13" fillId="10" borderId="11" applyNumberFormat="0" applyFont="0" applyAlignment="0" applyProtection="0"/>
    <xf numFmtId="170" fontId="13" fillId="10" borderId="11" applyNumberFormat="0" applyFont="0" applyAlignment="0" applyProtection="0"/>
    <xf numFmtId="170" fontId="13" fillId="10" borderId="11" applyNumberFormat="0" applyFont="0" applyAlignment="0" applyProtection="0"/>
    <xf numFmtId="170" fontId="13" fillId="10" borderId="11" applyNumberFormat="0" applyFont="0" applyAlignment="0" applyProtection="0"/>
    <xf numFmtId="170" fontId="13" fillId="10" borderId="11" applyNumberFormat="0" applyFont="0" applyAlignment="0" applyProtection="0"/>
    <xf numFmtId="170" fontId="13" fillId="10" borderId="11" applyNumberFormat="0" applyFont="0" applyAlignment="0" applyProtection="0"/>
    <xf numFmtId="170" fontId="13" fillId="10" borderId="11" applyNumberFormat="0" applyFont="0" applyAlignment="0" applyProtection="0"/>
    <xf numFmtId="170" fontId="13" fillId="10" borderId="11" applyNumberFormat="0" applyFont="0" applyAlignment="0" applyProtection="0"/>
    <xf numFmtId="170" fontId="13" fillId="10" borderId="11" applyNumberFormat="0" applyFont="0" applyAlignment="0" applyProtection="0"/>
    <xf numFmtId="170" fontId="13" fillId="10" borderId="11" applyNumberFormat="0" applyFont="0" applyAlignment="0" applyProtection="0"/>
    <xf numFmtId="170" fontId="13" fillId="10" borderId="11" applyNumberFormat="0" applyFont="0" applyAlignment="0" applyProtection="0"/>
    <xf numFmtId="170" fontId="13" fillId="10" borderId="11" applyNumberFormat="0" applyFont="0" applyAlignment="0" applyProtection="0"/>
    <xf numFmtId="170" fontId="13" fillId="10" borderId="11" applyNumberFormat="0" applyFont="0" applyAlignment="0" applyProtection="0"/>
    <xf numFmtId="170" fontId="13" fillId="10" borderId="11" applyNumberFormat="0" applyFont="0" applyAlignment="0" applyProtection="0"/>
    <xf numFmtId="170" fontId="13" fillId="10" borderId="11" applyNumberFormat="0" applyFont="0" applyAlignment="0" applyProtection="0"/>
    <xf numFmtId="170" fontId="13" fillId="10" borderId="11" applyNumberFormat="0" applyFont="0" applyAlignment="0" applyProtection="0"/>
    <xf numFmtId="170" fontId="13" fillId="10" borderId="11" applyNumberFormat="0" applyFont="0" applyAlignment="0" applyProtection="0"/>
    <xf numFmtId="170" fontId="13" fillId="10" borderId="11" applyNumberFormat="0" applyFont="0" applyAlignment="0" applyProtection="0"/>
    <xf numFmtId="170" fontId="13" fillId="10" borderId="11" applyNumberFormat="0" applyFont="0" applyAlignment="0" applyProtection="0"/>
    <xf numFmtId="170" fontId="13" fillId="10" borderId="11" applyNumberFormat="0" applyFont="0" applyAlignment="0" applyProtection="0"/>
    <xf numFmtId="170" fontId="13" fillId="10" borderId="11" applyNumberFormat="0" applyFont="0" applyAlignment="0" applyProtection="0"/>
    <xf numFmtId="170" fontId="13" fillId="10" borderId="11" applyNumberFormat="0" applyFont="0" applyAlignment="0" applyProtection="0"/>
    <xf numFmtId="170" fontId="13" fillId="10" borderId="11" applyNumberFormat="0" applyFont="0" applyAlignment="0" applyProtection="0"/>
    <xf numFmtId="170" fontId="13" fillId="10" borderId="11" applyNumberFormat="0" applyFont="0" applyAlignment="0" applyProtection="0"/>
    <xf numFmtId="170" fontId="13" fillId="10" borderId="11" applyNumberFormat="0" applyFont="0" applyAlignment="0" applyProtection="0"/>
    <xf numFmtId="170" fontId="13" fillId="10" borderId="11" applyNumberFormat="0" applyFont="0" applyAlignment="0" applyProtection="0"/>
    <xf numFmtId="170" fontId="13" fillId="10" borderId="11" applyNumberFormat="0" applyFont="0" applyAlignment="0" applyProtection="0"/>
    <xf numFmtId="170" fontId="13" fillId="10" borderId="11" applyNumberFormat="0" applyFont="0" applyAlignment="0" applyProtection="0"/>
    <xf numFmtId="170" fontId="13" fillId="10" borderId="11" applyNumberFormat="0" applyFont="0" applyAlignment="0" applyProtection="0"/>
    <xf numFmtId="170" fontId="13" fillId="10" borderId="11" applyNumberFormat="0" applyFont="0" applyAlignment="0" applyProtection="0"/>
    <xf numFmtId="170" fontId="13" fillId="10" borderId="11" applyNumberFormat="0" applyFont="0" applyAlignment="0" applyProtection="0"/>
    <xf numFmtId="170" fontId="13" fillId="10" borderId="11" applyNumberFormat="0" applyFont="0" applyAlignment="0" applyProtection="0"/>
    <xf numFmtId="170" fontId="13" fillId="10" borderId="11" applyNumberFormat="0" applyFont="0" applyAlignment="0" applyProtection="0"/>
    <xf numFmtId="170" fontId="13" fillId="10" borderId="11" applyNumberFormat="0" applyFont="0" applyAlignment="0" applyProtection="0"/>
    <xf numFmtId="170" fontId="13" fillId="10" borderId="11" applyNumberFormat="0" applyFont="0" applyAlignment="0" applyProtection="0"/>
    <xf numFmtId="170" fontId="13" fillId="10" borderId="11" applyNumberFormat="0" applyFont="0" applyAlignment="0" applyProtection="0"/>
    <xf numFmtId="170" fontId="13" fillId="10" borderId="11" applyNumberFormat="0" applyFont="0" applyAlignment="0" applyProtection="0"/>
    <xf numFmtId="170" fontId="13" fillId="10" borderId="11" applyNumberFormat="0" applyFont="0" applyAlignment="0" applyProtection="0"/>
    <xf numFmtId="170" fontId="13" fillId="10" borderId="11" applyNumberFormat="0" applyFont="0" applyAlignment="0" applyProtection="0"/>
    <xf numFmtId="170" fontId="13" fillId="10" borderId="11" applyNumberFormat="0" applyFont="0" applyAlignment="0" applyProtection="0"/>
    <xf numFmtId="170" fontId="13" fillId="10" borderId="11" applyNumberFormat="0" applyFont="0" applyAlignment="0" applyProtection="0"/>
    <xf numFmtId="170" fontId="13" fillId="56" borderId="21" applyNumberFormat="0" applyFont="0" applyAlignment="0" applyProtection="0"/>
    <xf numFmtId="170" fontId="13" fillId="10" borderId="11" applyNumberFormat="0" applyFont="0" applyAlignment="0" applyProtection="0"/>
    <xf numFmtId="170" fontId="13" fillId="10" borderId="11" applyNumberFormat="0" applyFont="0" applyAlignment="0" applyProtection="0"/>
    <xf numFmtId="170" fontId="13" fillId="10" borderId="11" applyNumberFormat="0" applyFont="0" applyAlignment="0" applyProtection="0"/>
    <xf numFmtId="170" fontId="13" fillId="10" borderId="11" applyNumberFormat="0" applyFont="0" applyAlignment="0" applyProtection="0"/>
    <xf numFmtId="170" fontId="13" fillId="10" borderId="11" applyNumberFormat="0" applyFont="0" applyAlignment="0" applyProtection="0"/>
    <xf numFmtId="170" fontId="13" fillId="10" borderId="11" applyNumberFormat="0" applyFont="0" applyAlignment="0" applyProtection="0"/>
    <xf numFmtId="170" fontId="13" fillId="10" borderId="11" applyNumberFormat="0" applyFont="0" applyAlignment="0" applyProtection="0"/>
    <xf numFmtId="170" fontId="13" fillId="10" borderId="11" applyNumberFormat="0" applyFont="0" applyAlignment="0" applyProtection="0"/>
    <xf numFmtId="170" fontId="13" fillId="10" borderId="11" applyNumberFormat="0" applyFont="0" applyAlignment="0" applyProtection="0"/>
    <xf numFmtId="170" fontId="13" fillId="10" borderId="11" applyNumberFormat="0" applyFont="0" applyAlignment="0" applyProtection="0"/>
    <xf numFmtId="170" fontId="13" fillId="10" borderId="11" applyNumberFormat="0" applyFont="0" applyAlignment="0" applyProtection="0"/>
    <xf numFmtId="170" fontId="13" fillId="10" borderId="11" applyNumberFormat="0" applyFont="0" applyAlignment="0" applyProtection="0"/>
    <xf numFmtId="170" fontId="13" fillId="10" borderId="11" applyNumberFormat="0" applyFont="0" applyAlignment="0" applyProtection="0"/>
    <xf numFmtId="170" fontId="13" fillId="10" borderId="11" applyNumberFormat="0" applyFont="0" applyAlignment="0" applyProtection="0"/>
    <xf numFmtId="170" fontId="13" fillId="10" borderId="11" applyNumberFormat="0" applyFont="0" applyAlignment="0" applyProtection="0"/>
    <xf numFmtId="170" fontId="13" fillId="10" borderId="11" applyNumberFormat="0" applyFont="0" applyAlignment="0" applyProtection="0"/>
    <xf numFmtId="170" fontId="13" fillId="10" borderId="11" applyNumberFormat="0" applyFont="0" applyAlignment="0" applyProtection="0"/>
    <xf numFmtId="170" fontId="13" fillId="10" borderId="11" applyNumberFormat="0" applyFont="0" applyAlignment="0" applyProtection="0"/>
    <xf numFmtId="170" fontId="13" fillId="10" borderId="11" applyNumberFormat="0" applyFont="0" applyAlignment="0" applyProtection="0"/>
    <xf numFmtId="170" fontId="13" fillId="10" borderId="11" applyNumberFormat="0" applyFont="0" applyAlignment="0" applyProtection="0"/>
    <xf numFmtId="170" fontId="13" fillId="10" borderId="11" applyNumberFormat="0" applyFont="0" applyAlignment="0" applyProtection="0"/>
    <xf numFmtId="170" fontId="13" fillId="10" borderId="11" applyNumberFormat="0" applyFont="0" applyAlignment="0" applyProtection="0"/>
    <xf numFmtId="170" fontId="13" fillId="10" borderId="11" applyNumberFormat="0" applyFont="0" applyAlignment="0" applyProtection="0"/>
    <xf numFmtId="170" fontId="13" fillId="56" borderId="21" applyNumberFormat="0" applyFont="0" applyAlignment="0" applyProtection="0"/>
    <xf numFmtId="170" fontId="13" fillId="10" borderId="11" applyNumberFormat="0" applyFont="0" applyAlignment="0" applyProtection="0"/>
    <xf numFmtId="170" fontId="13" fillId="10" borderId="11" applyNumberFormat="0" applyFont="0" applyAlignment="0" applyProtection="0"/>
    <xf numFmtId="170" fontId="13" fillId="10" borderId="11" applyNumberFormat="0" applyFont="0" applyAlignment="0" applyProtection="0"/>
    <xf numFmtId="170" fontId="13" fillId="10" borderId="11" applyNumberFormat="0" applyFont="0" applyAlignment="0" applyProtection="0"/>
    <xf numFmtId="170" fontId="13" fillId="10" borderId="11" applyNumberFormat="0" applyFont="0" applyAlignment="0" applyProtection="0"/>
    <xf numFmtId="170" fontId="13" fillId="10" borderId="11" applyNumberFormat="0" applyFont="0" applyAlignment="0" applyProtection="0"/>
    <xf numFmtId="170" fontId="13" fillId="10" borderId="11" applyNumberFormat="0" applyFont="0" applyAlignment="0" applyProtection="0"/>
    <xf numFmtId="170" fontId="13" fillId="10" borderId="11" applyNumberFormat="0" applyFont="0" applyAlignment="0" applyProtection="0"/>
    <xf numFmtId="170" fontId="13" fillId="10" borderId="11" applyNumberFormat="0" applyFont="0" applyAlignment="0" applyProtection="0"/>
    <xf numFmtId="170" fontId="13" fillId="10" borderId="11" applyNumberFormat="0" applyFont="0" applyAlignment="0" applyProtection="0"/>
    <xf numFmtId="170" fontId="13" fillId="10" borderId="11" applyNumberFormat="0" applyFont="0" applyAlignment="0" applyProtection="0"/>
    <xf numFmtId="170" fontId="13" fillId="10" borderId="11" applyNumberFormat="0" applyFont="0" applyAlignment="0" applyProtection="0"/>
    <xf numFmtId="170" fontId="13" fillId="10" borderId="11" applyNumberFormat="0" applyFont="0" applyAlignment="0" applyProtection="0"/>
    <xf numFmtId="170" fontId="13" fillId="10" borderId="11" applyNumberFormat="0" applyFont="0" applyAlignment="0" applyProtection="0"/>
    <xf numFmtId="170" fontId="13" fillId="10" borderId="11" applyNumberFormat="0" applyFont="0" applyAlignment="0" applyProtection="0"/>
    <xf numFmtId="170" fontId="13" fillId="10" borderId="11" applyNumberFormat="0" applyFont="0" applyAlignment="0" applyProtection="0"/>
    <xf numFmtId="170" fontId="13" fillId="10" borderId="11" applyNumberFormat="0" applyFont="0" applyAlignment="0" applyProtection="0"/>
    <xf numFmtId="170" fontId="13" fillId="10" borderId="11" applyNumberFormat="0" applyFont="0" applyAlignment="0" applyProtection="0"/>
    <xf numFmtId="170" fontId="13" fillId="10" borderId="11" applyNumberFormat="0" applyFont="0" applyAlignment="0" applyProtection="0"/>
    <xf numFmtId="170" fontId="13" fillId="10" borderId="11" applyNumberFormat="0" applyFont="0" applyAlignment="0" applyProtection="0"/>
    <xf numFmtId="170" fontId="13" fillId="10" borderId="11" applyNumberFormat="0" applyFont="0" applyAlignment="0" applyProtection="0"/>
    <xf numFmtId="170" fontId="13" fillId="10" borderId="11" applyNumberFormat="0" applyFont="0" applyAlignment="0" applyProtection="0"/>
    <xf numFmtId="170" fontId="13" fillId="10" borderId="11" applyNumberFormat="0" applyFont="0" applyAlignment="0" applyProtection="0"/>
    <xf numFmtId="170" fontId="13" fillId="56" borderId="21" applyNumberFormat="0" applyFont="0" applyAlignment="0" applyProtection="0"/>
    <xf numFmtId="170" fontId="13" fillId="10" borderId="11" applyNumberFormat="0" applyFont="0" applyAlignment="0" applyProtection="0"/>
    <xf numFmtId="170" fontId="13" fillId="10" borderId="11" applyNumberFormat="0" applyFont="0" applyAlignment="0" applyProtection="0"/>
    <xf numFmtId="170" fontId="13" fillId="10" borderId="11" applyNumberFormat="0" applyFont="0" applyAlignment="0" applyProtection="0"/>
    <xf numFmtId="170" fontId="13" fillId="10" borderId="11" applyNumberFormat="0" applyFont="0" applyAlignment="0" applyProtection="0"/>
    <xf numFmtId="170" fontId="13" fillId="10" borderId="11" applyNumberFormat="0" applyFont="0" applyAlignment="0" applyProtection="0"/>
    <xf numFmtId="170" fontId="13" fillId="10" borderId="11" applyNumberFormat="0" applyFont="0" applyAlignment="0" applyProtection="0"/>
    <xf numFmtId="170" fontId="13" fillId="10" borderId="11" applyNumberFormat="0" applyFont="0" applyAlignment="0" applyProtection="0"/>
    <xf numFmtId="170" fontId="13" fillId="10" borderId="11" applyNumberFormat="0" applyFont="0" applyAlignment="0" applyProtection="0"/>
    <xf numFmtId="170" fontId="13" fillId="10" borderId="11" applyNumberFormat="0" applyFont="0" applyAlignment="0" applyProtection="0"/>
    <xf numFmtId="170" fontId="13" fillId="10" borderId="11" applyNumberFormat="0" applyFont="0" applyAlignment="0" applyProtection="0"/>
    <xf numFmtId="170" fontId="13" fillId="10" borderId="11" applyNumberFormat="0" applyFont="0" applyAlignment="0" applyProtection="0"/>
    <xf numFmtId="170" fontId="13" fillId="10" borderId="11" applyNumberFormat="0" applyFont="0" applyAlignment="0" applyProtection="0"/>
    <xf numFmtId="170" fontId="13" fillId="10" borderId="11" applyNumberFormat="0" applyFont="0" applyAlignment="0" applyProtection="0"/>
    <xf numFmtId="170" fontId="13" fillId="10" borderId="11" applyNumberFormat="0" applyFont="0" applyAlignment="0" applyProtection="0"/>
    <xf numFmtId="170" fontId="13" fillId="10" borderId="11" applyNumberFormat="0" applyFont="0" applyAlignment="0" applyProtection="0"/>
    <xf numFmtId="170" fontId="13" fillId="10" borderId="11" applyNumberFormat="0" applyFont="0" applyAlignment="0" applyProtection="0"/>
    <xf numFmtId="170" fontId="13" fillId="10" borderId="11" applyNumberFormat="0" applyFont="0" applyAlignment="0" applyProtection="0"/>
    <xf numFmtId="170" fontId="13" fillId="10" borderId="11" applyNumberFormat="0" applyFont="0" applyAlignment="0" applyProtection="0"/>
    <xf numFmtId="170" fontId="13" fillId="10" borderId="11" applyNumberFormat="0" applyFont="0" applyAlignment="0" applyProtection="0"/>
    <xf numFmtId="170" fontId="13" fillId="10" borderId="11" applyNumberFormat="0" applyFont="0" applyAlignment="0" applyProtection="0"/>
    <xf numFmtId="170" fontId="13" fillId="10" borderId="11" applyNumberFormat="0" applyFont="0" applyAlignment="0" applyProtection="0"/>
    <xf numFmtId="170" fontId="13" fillId="10" borderId="11" applyNumberFormat="0" applyFont="0" applyAlignment="0" applyProtection="0"/>
    <xf numFmtId="170" fontId="13" fillId="10" borderId="11" applyNumberFormat="0" applyFont="0" applyAlignment="0" applyProtection="0"/>
    <xf numFmtId="170" fontId="13" fillId="10" borderId="11" applyNumberFormat="0" applyFont="0" applyAlignment="0" applyProtection="0"/>
    <xf numFmtId="170" fontId="13" fillId="10" borderId="11" applyNumberFormat="0" applyFont="0" applyAlignment="0" applyProtection="0"/>
    <xf numFmtId="170" fontId="13" fillId="10" borderId="11" applyNumberFormat="0" applyFont="0" applyAlignment="0" applyProtection="0"/>
    <xf numFmtId="170" fontId="13" fillId="10" borderId="11" applyNumberFormat="0" applyFont="0" applyAlignment="0" applyProtection="0"/>
    <xf numFmtId="170" fontId="13" fillId="10" borderId="11" applyNumberFormat="0" applyFont="0" applyAlignment="0" applyProtection="0"/>
    <xf numFmtId="170" fontId="13" fillId="10" borderId="11" applyNumberFormat="0" applyFont="0" applyAlignment="0" applyProtection="0"/>
    <xf numFmtId="170" fontId="13" fillId="10" borderId="11" applyNumberFormat="0" applyFont="0" applyAlignment="0" applyProtection="0"/>
    <xf numFmtId="170" fontId="13" fillId="10" borderId="11" applyNumberFormat="0" applyFont="0" applyAlignment="0" applyProtection="0"/>
    <xf numFmtId="170" fontId="13" fillId="10" borderId="11" applyNumberFormat="0" applyFont="0" applyAlignment="0" applyProtection="0"/>
    <xf numFmtId="170" fontId="13" fillId="10" borderId="11" applyNumberFormat="0" applyFont="0" applyAlignment="0" applyProtection="0"/>
    <xf numFmtId="170" fontId="13" fillId="10" borderId="11" applyNumberFormat="0" applyFont="0" applyAlignment="0" applyProtection="0"/>
    <xf numFmtId="170" fontId="13" fillId="10" borderId="11" applyNumberFormat="0" applyFont="0" applyAlignment="0" applyProtection="0"/>
    <xf numFmtId="170" fontId="13" fillId="10" borderId="11" applyNumberFormat="0" applyFont="0" applyAlignment="0" applyProtection="0"/>
    <xf numFmtId="170" fontId="13" fillId="10" borderId="11" applyNumberFormat="0" applyFont="0" applyAlignment="0" applyProtection="0"/>
    <xf numFmtId="170" fontId="13" fillId="10" borderId="11" applyNumberFormat="0" applyFont="0" applyAlignment="0" applyProtection="0"/>
    <xf numFmtId="170" fontId="27" fillId="0" borderId="9" applyNumberFormat="0" applyFill="0" applyAlignment="0" applyProtection="0"/>
    <xf numFmtId="170" fontId="27" fillId="0" borderId="9" applyNumberFormat="0" applyFill="0" applyAlignment="0" applyProtection="0"/>
    <xf numFmtId="170" fontId="27" fillId="0" borderId="9" applyNumberFormat="0" applyFill="0" applyAlignment="0" applyProtection="0"/>
    <xf numFmtId="170" fontId="27" fillId="0" borderId="9" applyNumberFormat="0" applyFill="0" applyAlignment="0" applyProtection="0"/>
    <xf numFmtId="170" fontId="27" fillId="0" borderId="9" applyNumberFormat="0" applyFill="0" applyAlignment="0" applyProtection="0"/>
    <xf numFmtId="170" fontId="27" fillId="0" borderId="9" applyNumberFormat="0" applyFill="0" applyAlignment="0" applyProtection="0"/>
    <xf numFmtId="170" fontId="27" fillId="0" borderId="9" applyNumberFormat="0" applyFill="0" applyAlignment="0" applyProtection="0"/>
    <xf numFmtId="170" fontId="27" fillId="0" borderId="9" applyNumberFormat="0" applyFill="0" applyAlignment="0" applyProtection="0"/>
    <xf numFmtId="170" fontId="27" fillId="0" borderId="9" applyNumberFormat="0" applyFill="0" applyAlignment="0" applyProtection="0"/>
    <xf numFmtId="170" fontId="27" fillId="0" borderId="9" applyNumberFormat="0" applyFill="0" applyAlignment="0" applyProtection="0"/>
    <xf numFmtId="170" fontId="27" fillId="0" borderId="9" applyNumberFormat="0" applyFill="0" applyAlignment="0" applyProtection="0"/>
    <xf numFmtId="170" fontId="27" fillId="0" borderId="9" applyNumberFormat="0" applyFill="0" applyAlignment="0" applyProtection="0"/>
    <xf numFmtId="170" fontId="27" fillId="0" borderId="9" applyNumberFormat="0" applyFill="0" applyAlignment="0" applyProtection="0"/>
    <xf numFmtId="170" fontId="27" fillId="0" borderId="9" applyNumberFormat="0" applyFill="0" applyAlignment="0" applyProtection="0"/>
    <xf numFmtId="170" fontId="27" fillId="0" borderId="9" applyNumberFormat="0" applyFill="0" applyAlignment="0" applyProtection="0"/>
    <xf numFmtId="170" fontId="27" fillId="0" borderId="9" applyNumberFormat="0" applyFill="0" applyAlignment="0" applyProtection="0"/>
    <xf numFmtId="170" fontId="27" fillId="0" borderId="9" applyNumberFormat="0" applyFill="0" applyAlignment="0" applyProtection="0"/>
    <xf numFmtId="170" fontId="27" fillId="0" borderId="9" applyNumberFormat="0" applyFill="0" applyAlignment="0" applyProtection="0"/>
    <xf numFmtId="170" fontId="27" fillId="0" borderId="9" applyNumberFormat="0" applyFill="0" applyAlignment="0" applyProtection="0"/>
    <xf numFmtId="170" fontId="27" fillId="0" borderId="9" applyNumberFormat="0" applyFill="0" applyAlignment="0" applyProtection="0"/>
    <xf numFmtId="170" fontId="27" fillId="0" borderId="9" applyNumberFormat="0" applyFill="0" applyAlignment="0" applyProtection="0"/>
    <xf numFmtId="170" fontId="27" fillId="0" borderId="9" applyNumberFormat="0" applyFill="0" applyAlignment="0" applyProtection="0"/>
    <xf numFmtId="170" fontId="27" fillId="0" borderId="9" applyNumberFormat="0" applyFill="0" applyAlignment="0" applyProtection="0"/>
    <xf numFmtId="170" fontId="27" fillId="0" borderId="9" applyNumberFormat="0" applyFill="0" applyAlignment="0" applyProtection="0"/>
    <xf numFmtId="170" fontId="27" fillId="0" borderId="9" applyNumberFormat="0" applyFill="0" applyAlignment="0" applyProtection="0"/>
    <xf numFmtId="170" fontId="27" fillId="0" borderId="9" applyNumberFormat="0" applyFill="0" applyAlignment="0" applyProtection="0"/>
    <xf numFmtId="170" fontId="27" fillId="0" borderId="9" applyNumberFormat="0" applyFill="0" applyAlignment="0" applyProtection="0"/>
    <xf numFmtId="170" fontId="27" fillId="0" borderId="9" applyNumberFormat="0" applyFill="0" applyAlignment="0" applyProtection="0"/>
    <xf numFmtId="170" fontId="27" fillId="0" borderId="9" applyNumberFormat="0" applyFill="0" applyAlignment="0" applyProtection="0"/>
    <xf numFmtId="170" fontId="27" fillId="0" borderId="9" applyNumberFormat="0" applyFill="0" applyAlignment="0" applyProtection="0"/>
    <xf numFmtId="170" fontId="27" fillId="0" borderId="9" applyNumberFormat="0" applyFill="0" applyAlignment="0" applyProtection="0"/>
    <xf numFmtId="170" fontId="27" fillId="0" borderId="9" applyNumberFormat="0" applyFill="0" applyAlignment="0" applyProtection="0"/>
    <xf numFmtId="170" fontId="27" fillId="0" borderId="9" applyNumberFormat="0" applyFill="0" applyAlignment="0" applyProtection="0"/>
    <xf numFmtId="170" fontId="27" fillId="0" borderId="9" applyNumberFormat="0" applyFill="0" applyAlignment="0" applyProtection="0"/>
    <xf numFmtId="170" fontId="27" fillId="0" borderId="9" applyNumberFormat="0" applyFill="0" applyAlignment="0" applyProtection="0"/>
    <xf numFmtId="170" fontId="27" fillId="0" borderId="9" applyNumberFormat="0" applyFill="0" applyAlignment="0" applyProtection="0"/>
    <xf numFmtId="170" fontId="27" fillId="0" borderId="9" applyNumberFormat="0" applyFill="0" applyAlignment="0" applyProtection="0"/>
    <xf numFmtId="170" fontId="27" fillId="0" borderId="9" applyNumberFormat="0" applyFill="0" applyAlignment="0" applyProtection="0"/>
    <xf numFmtId="170" fontId="27" fillId="0" borderId="9" applyNumberFormat="0" applyFill="0" applyAlignment="0" applyProtection="0"/>
    <xf numFmtId="170" fontId="27" fillId="0" borderId="9" applyNumberFormat="0" applyFill="0" applyAlignment="0" applyProtection="0"/>
    <xf numFmtId="170" fontId="27" fillId="0" borderId="9" applyNumberFormat="0" applyFill="0" applyAlignment="0" applyProtection="0"/>
    <xf numFmtId="170" fontId="27" fillId="0" borderId="9" applyNumberFormat="0" applyFill="0" applyAlignment="0" applyProtection="0"/>
    <xf numFmtId="170" fontId="27" fillId="0" borderId="9" applyNumberFormat="0" applyFill="0" applyAlignment="0" applyProtection="0"/>
    <xf numFmtId="170" fontId="27" fillId="0" borderId="9" applyNumberFormat="0" applyFill="0" applyAlignment="0" applyProtection="0"/>
    <xf numFmtId="170" fontId="27" fillId="0" borderId="9" applyNumberFormat="0" applyFill="0" applyAlignment="0" applyProtection="0"/>
    <xf numFmtId="170" fontId="27" fillId="0" borderId="9" applyNumberFormat="0" applyFill="0" applyAlignment="0" applyProtection="0"/>
    <xf numFmtId="170" fontId="48" fillId="0" borderId="19" applyNumberFormat="0" applyFill="0" applyAlignment="0" applyProtection="0"/>
    <xf numFmtId="170" fontId="48" fillId="0" borderId="19" applyNumberFormat="0" applyFill="0" applyAlignment="0" applyProtection="0"/>
    <xf numFmtId="170" fontId="48" fillId="0" borderId="19" applyNumberFormat="0" applyFill="0" applyAlignment="0" applyProtection="0"/>
    <xf numFmtId="170" fontId="4" fillId="0" borderId="0"/>
    <xf numFmtId="170" fontId="4" fillId="0" borderId="0"/>
    <xf numFmtId="170" fontId="4" fillId="0" borderId="0"/>
    <xf numFmtId="170" fontId="4" fillId="0" borderId="0"/>
    <xf numFmtId="170" fontId="4" fillId="0" borderId="0"/>
    <xf numFmtId="170" fontId="32" fillId="0" borderId="0"/>
    <xf numFmtId="170" fontId="32" fillId="0" borderId="0"/>
    <xf numFmtId="170" fontId="32" fillId="0" borderId="0"/>
    <xf numFmtId="170" fontId="32" fillId="0" borderId="0"/>
    <xf numFmtId="170" fontId="4" fillId="0" borderId="0"/>
    <xf numFmtId="170" fontId="4" fillId="0" borderId="0"/>
    <xf numFmtId="170" fontId="4" fillId="0" borderId="0"/>
    <xf numFmtId="170" fontId="32" fillId="0" borderId="0"/>
    <xf numFmtId="170" fontId="29" fillId="0" borderId="0" applyNumberFormat="0" applyFill="0" applyBorder="0" applyAlignment="0" applyProtection="0"/>
    <xf numFmtId="170" fontId="29" fillId="0" borderId="0" applyNumberFormat="0" applyFill="0" applyBorder="0" applyAlignment="0" applyProtection="0"/>
    <xf numFmtId="170" fontId="29" fillId="0" borderId="0" applyNumberFormat="0" applyFill="0" applyBorder="0" applyAlignment="0" applyProtection="0"/>
    <xf numFmtId="170" fontId="29" fillId="0" borderId="0" applyNumberFormat="0" applyFill="0" applyBorder="0" applyAlignment="0" applyProtection="0"/>
    <xf numFmtId="170" fontId="29" fillId="0" borderId="0" applyNumberFormat="0" applyFill="0" applyBorder="0" applyAlignment="0" applyProtection="0"/>
    <xf numFmtId="170" fontId="29" fillId="0" borderId="0" applyNumberFormat="0" applyFill="0" applyBorder="0" applyAlignment="0" applyProtection="0"/>
    <xf numFmtId="170" fontId="29" fillId="0" borderId="0" applyNumberFormat="0" applyFill="0" applyBorder="0" applyAlignment="0" applyProtection="0"/>
    <xf numFmtId="170" fontId="29" fillId="0" borderId="0" applyNumberFormat="0" applyFill="0" applyBorder="0" applyAlignment="0" applyProtection="0"/>
    <xf numFmtId="170" fontId="29" fillId="0" borderId="0" applyNumberFormat="0" applyFill="0" applyBorder="0" applyAlignment="0" applyProtection="0"/>
    <xf numFmtId="170" fontId="29" fillId="0" borderId="0" applyNumberFormat="0" applyFill="0" applyBorder="0" applyAlignment="0" applyProtection="0"/>
    <xf numFmtId="170" fontId="29" fillId="0" borderId="0" applyNumberFormat="0" applyFill="0" applyBorder="0" applyAlignment="0" applyProtection="0"/>
    <xf numFmtId="170" fontId="29" fillId="0" borderId="0" applyNumberFormat="0" applyFill="0" applyBorder="0" applyAlignment="0" applyProtection="0"/>
    <xf numFmtId="170" fontId="29" fillId="0" borderId="0" applyNumberFormat="0" applyFill="0" applyBorder="0" applyAlignment="0" applyProtection="0"/>
    <xf numFmtId="170" fontId="29" fillId="0" borderId="0" applyNumberFormat="0" applyFill="0" applyBorder="0" applyAlignment="0" applyProtection="0"/>
    <xf numFmtId="170" fontId="29" fillId="0" borderId="0" applyNumberFormat="0" applyFill="0" applyBorder="0" applyAlignment="0" applyProtection="0"/>
    <xf numFmtId="170" fontId="29" fillId="0" borderId="0" applyNumberFormat="0" applyFill="0" applyBorder="0" applyAlignment="0" applyProtection="0"/>
    <xf numFmtId="170" fontId="29" fillId="0" borderId="0" applyNumberFormat="0" applyFill="0" applyBorder="0" applyAlignment="0" applyProtection="0"/>
    <xf numFmtId="170" fontId="29" fillId="0" borderId="0" applyNumberFormat="0" applyFill="0" applyBorder="0" applyAlignment="0" applyProtection="0"/>
    <xf numFmtId="170" fontId="29" fillId="0" borderId="0" applyNumberFormat="0" applyFill="0" applyBorder="0" applyAlignment="0" applyProtection="0"/>
    <xf numFmtId="170" fontId="29" fillId="0" borderId="0" applyNumberFormat="0" applyFill="0" applyBorder="0" applyAlignment="0" applyProtection="0"/>
    <xf numFmtId="170" fontId="29" fillId="0" borderId="0" applyNumberFormat="0" applyFill="0" applyBorder="0" applyAlignment="0" applyProtection="0"/>
    <xf numFmtId="170" fontId="29" fillId="0" borderId="0" applyNumberFormat="0" applyFill="0" applyBorder="0" applyAlignment="0" applyProtection="0"/>
    <xf numFmtId="170" fontId="29" fillId="0" borderId="0" applyNumberFormat="0" applyFill="0" applyBorder="0" applyAlignment="0" applyProtection="0"/>
    <xf numFmtId="170" fontId="29" fillId="0" borderId="0" applyNumberFormat="0" applyFill="0" applyBorder="0" applyAlignment="0" applyProtection="0"/>
    <xf numFmtId="170" fontId="29" fillId="0" borderId="0" applyNumberFormat="0" applyFill="0" applyBorder="0" applyAlignment="0" applyProtection="0"/>
    <xf numFmtId="170" fontId="29" fillId="0" borderId="0" applyNumberFormat="0" applyFill="0" applyBorder="0" applyAlignment="0" applyProtection="0"/>
    <xf numFmtId="170" fontId="29" fillId="0" borderId="0" applyNumberFormat="0" applyFill="0" applyBorder="0" applyAlignment="0" applyProtection="0"/>
    <xf numFmtId="170" fontId="29" fillId="0" borderId="0" applyNumberFormat="0" applyFill="0" applyBorder="0" applyAlignment="0" applyProtection="0"/>
    <xf numFmtId="170" fontId="29" fillId="0" borderId="0" applyNumberFormat="0" applyFill="0" applyBorder="0" applyAlignment="0" applyProtection="0"/>
    <xf numFmtId="170" fontId="29" fillId="0" borderId="0" applyNumberFormat="0" applyFill="0" applyBorder="0" applyAlignment="0" applyProtection="0"/>
    <xf numFmtId="170" fontId="29" fillId="0" borderId="0" applyNumberFormat="0" applyFill="0" applyBorder="0" applyAlignment="0" applyProtection="0"/>
    <xf numFmtId="170" fontId="29" fillId="0" borderId="0" applyNumberFormat="0" applyFill="0" applyBorder="0" applyAlignment="0" applyProtection="0"/>
    <xf numFmtId="170" fontId="29" fillId="0" borderId="0" applyNumberFormat="0" applyFill="0" applyBorder="0" applyAlignment="0" applyProtection="0"/>
    <xf numFmtId="170" fontId="29" fillId="0" borderId="0" applyNumberFormat="0" applyFill="0" applyBorder="0" applyAlignment="0" applyProtection="0"/>
    <xf numFmtId="170" fontId="29" fillId="0" borderId="0" applyNumberFormat="0" applyFill="0" applyBorder="0" applyAlignment="0" applyProtection="0"/>
    <xf numFmtId="170" fontId="29" fillId="0" borderId="0" applyNumberFormat="0" applyFill="0" applyBorder="0" applyAlignment="0" applyProtection="0"/>
    <xf numFmtId="170" fontId="29" fillId="0" borderId="0" applyNumberFormat="0" applyFill="0" applyBorder="0" applyAlignment="0" applyProtection="0"/>
    <xf numFmtId="170" fontId="29" fillId="0" borderId="0" applyNumberFormat="0" applyFill="0" applyBorder="0" applyAlignment="0" applyProtection="0"/>
    <xf numFmtId="170" fontId="29" fillId="0" borderId="0" applyNumberFormat="0" applyFill="0" applyBorder="0" applyAlignment="0" applyProtection="0"/>
    <xf numFmtId="170" fontId="29" fillId="0" borderId="0" applyNumberFormat="0" applyFill="0" applyBorder="0" applyAlignment="0" applyProtection="0"/>
    <xf numFmtId="170" fontId="29" fillId="0" borderId="0" applyNumberFormat="0" applyFill="0" applyBorder="0" applyAlignment="0" applyProtection="0"/>
    <xf numFmtId="170" fontId="29" fillId="0" borderId="0" applyNumberFormat="0" applyFill="0" applyBorder="0" applyAlignment="0" applyProtection="0"/>
    <xf numFmtId="170" fontId="29" fillId="0" borderId="0" applyNumberFormat="0" applyFill="0" applyBorder="0" applyAlignment="0" applyProtection="0"/>
    <xf numFmtId="170" fontId="29" fillId="0" borderId="0" applyNumberFormat="0" applyFill="0" applyBorder="0" applyAlignment="0" applyProtection="0"/>
    <xf numFmtId="170" fontId="29" fillId="0" borderId="0" applyNumberFormat="0" applyFill="0" applyBorder="0" applyAlignment="0" applyProtection="0"/>
    <xf numFmtId="170" fontId="29" fillId="0" borderId="0" applyNumberFormat="0" applyFill="0" applyBorder="0" applyAlignment="0" applyProtection="0"/>
    <xf numFmtId="170" fontId="67" fillId="0" borderId="0" applyNumberFormat="0" applyFill="0" applyBorder="0" applyAlignment="0" applyProtection="0"/>
    <xf numFmtId="170" fontId="67" fillId="0" borderId="0" applyNumberFormat="0" applyFill="0" applyBorder="0" applyAlignment="0" applyProtection="0"/>
    <xf numFmtId="170" fontId="67" fillId="0" borderId="0" applyNumberFormat="0" applyFill="0" applyBorder="0" applyAlignment="0" applyProtection="0"/>
    <xf numFmtId="170" fontId="12" fillId="2" borderId="0" applyNumberFormat="0" applyBorder="0" applyAlignment="0" applyProtection="0"/>
    <xf numFmtId="170" fontId="12" fillId="2" borderId="0" applyNumberFormat="0" applyBorder="0" applyAlignment="0" applyProtection="0"/>
    <xf numFmtId="170" fontId="12" fillId="2" borderId="0" applyNumberFormat="0" applyBorder="0" applyAlignment="0" applyProtection="0"/>
    <xf numFmtId="170" fontId="12" fillId="2" borderId="0" applyNumberFormat="0" applyBorder="0" applyAlignment="0" applyProtection="0"/>
    <xf numFmtId="170" fontId="12" fillId="2" borderId="0" applyNumberFormat="0" applyBorder="0" applyAlignment="0" applyProtection="0"/>
    <xf numFmtId="170" fontId="12" fillId="2" borderId="0" applyNumberFormat="0" applyBorder="0" applyAlignment="0" applyProtection="0"/>
    <xf numFmtId="170" fontId="12" fillId="2" borderId="0" applyNumberFormat="0" applyBorder="0" applyAlignment="0" applyProtection="0"/>
    <xf numFmtId="170" fontId="12" fillId="2" borderId="0" applyNumberFormat="0" applyBorder="0" applyAlignment="0" applyProtection="0"/>
    <xf numFmtId="170" fontId="12" fillId="2" borderId="0" applyNumberFormat="0" applyBorder="0" applyAlignment="0" applyProtection="0"/>
    <xf numFmtId="170" fontId="12" fillId="2" borderId="0" applyNumberFormat="0" applyBorder="0" applyAlignment="0" applyProtection="0"/>
    <xf numFmtId="170" fontId="12" fillId="2" borderId="0" applyNumberFormat="0" applyBorder="0" applyAlignment="0" applyProtection="0"/>
    <xf numFmtId="170" fontId="12" fillId="2" borderId="0" applyNumberFormat="0" applyBorder="0" applyAlignment="0" applyProtection="0"/>
    <xf numFmtId="170" fontId="12" fillId="2" borderId="0" applyNumberFormat="0" applyBorder="0" applyAlignment="0" applyProtection="0"/>
    <xf numFmtId="170" fontId="12" fillId="2" borderId="0" applyNumberFormat="0" applyBorder="0" applyAlignment="0" applyProtection="0"/>
    <xf numFmtId="170" fontId="12" fillId="2" borderId="0" applyNumberFormat="0" applyBorder="0" applyAlignment="0" applyProtection="0"/>
    <xf numFmtId="170" fontId="12" fillId="2" borderId="0" applyNumberFormat="0" applyBorder="0" applyAlignment="0" applyProtection="0"/>
    <xf numFmtId="170" fontId="12" fillId="2" borderId="0" applyNumberFormat="0" applyBorder="0" applyAlignment="0" applyProtection="0"/>
    <xf numFmtId="170" fontId="12" fillId="2" borderId="0" applyNumberFormat="0" applyBorder="0" applyAlignment="0" applyProtection="0"/>
    <xf numFmtId="170" fontId="12" fillId="2" borderId="0" applyNumberFormat="0" applyBorder="0" applyAlignment="0" applyProtection="0"/>
    <xf numFmtId="170" fontId="12" fillId="2" borderId="0" applyNumberFormat="0" applyBorder="0" applyAlignment="0" applyProtection="0"/>
    <xf numFmtId="170" fontId="12" fillId="2" borderId="0" applyNumberFormat="0" applyBorder="0" applyAlignment="0" applyProtection="0"/>
    <xf numFmtId="170" fontId="12" fillId="2" borderId="0" applyNumberFormat="0" applyBorder="0" applyAlignment="0" applyProtection="0"/>
    <xf numFmtId="170" fontId="12" fillId="2" borderId="0" applyNumberFormat="0" applyBorder="0" applyAlignment="0" applyProtection="0"/>
    <xf numFmtId="170" fontId="12" fillId="2" borderId="0" applyNumberFormat="0" applyBorder="0" applyAlignment="0" applyProtection="0"/>
    <xf numFmtId="170" fontId="12" fillId="2" borderId="0" applyNumberFormat="0" applyBorder="0" applyAlignment="0" applyProtection="0"/>
    <xf numFmtId="170" fontId="12" fillId="2" borderId="0" applyNumberFormat="0" applyBorder="0" applyAlignment="0" applyProtection="0"/>
    <xf numFmtId="170" fontId="12" fillId="2" borderId="0" applyNumberFormat="0" applyBorder="0" applyAlignment="0" applyProtection="0"/>
    <xf numFmtId="170" fontId="12" fillId="2" borderId="0" applyNumberFormat="0" applyBorder="0" applyAlignment="0" applyProtection="0"/>
    <xf numFmtId="170" fontId="12" fillId="2" borderId="0" applyNumberFormat="0" applyBorder="0" applyAlignment="0" applyProtection="0"/>
    <xf numFmtId="170" fontId="12" fillId="2" borderId="0" applyNumberFormat="0" applyBorder="0" applyAlignment="0" applyProtection="0"/>
    <xf numFmtId="170" fontId="12" fillId="2" borderId="0" applyNumberFormat="0" applyBorder="0" applyAlignment="0" applyProtection="0"/>
    <xf numFmtId="170" fontId="12" fillId="2" borderId="0" applyNumberFormat="0" applyBorder="0" applyAlignment="0" applyProtection="0"/>
    <xf numFmtId="170" fontId="12" fillId="2" borderId="0" applyNumberFormat="0" applyBorder="0" applyAlignment="0" applyProtection="0"/>
    <xf numFmtId="170" fontId="12" fillId="2" borderId="0" applyNumberFormat="0" applyBorder="0" applyAlignment="0" applyProtection="0"/>
    <xf numFmtId="170" fontId="12" fillId="2" borderId="0" applyNumberFormat="0" applyBorder="0" applyAlignment="0" applyProtection="0"/>
    <xf numFmtId="170" fontId="12" fillId="2" borderId="0" applyNumberFormat="0" applyBorder="0" applyAlignment="0" applyProtection="0"/>
    <xf numFmtId="170" fontId="12" fillId="2" borderId="0" applyNumberFormat="0" applyBorder="0" applyAlignment="0" applyProtection="0"/>
    <xf numFmtId="170" fontId="12" fillId="2" borderId="0" applyNumberFormat="0" applyBorder="0" applyAlignment="0" applyProtection="0"/>
    <xf numFmtId="170" fontId="12" fillId="2" borderId="0" applyNumberFormat="0" applyBorder="0" applyAlignment="0" applyProtection="0"/>
    <xf numFmtId="170" fontId="12" fillId="2" borderId="0" applyNumberFormat="0" applyBorder="0" applyAlignment="0" applyProtection="0"/>
    <xf numFmtId="170" fontId="12" fillId="2" borderId="0" applyNumberFormat="0" applyBorder="0" applyAlignment="0" applyProtection="0"/>
    <xf numFmtId="170" fontId="12" fillId="2" borderId="0" applyNumberFormat="0" applyBorder="0" applyAlignment="0" applyProtection="0"/>
    <xf numFmtId="170" fontId="12" fillId="2" borderId="0" applyNumberFormat="0" applyBorder="0" applyAlignment="0" applyProtection="0"/>
    <xf numFmtId="170" fontId="12" fillId="2" borderId="0" applyNumberFormat="0" applyBorder="0" applyAlignment="0" applyProtection="0"/>
    <xf numFmtId="170" fontId="12" fillId="2" borderId="0" applyNumberFormat="0" applyBorder="0" applyAlignment="0" applyProtection="0"/>
    <xf numFmtId="170" fontId="12" fillId="2" borderId="0" applyNumberFormat="0" applyBorder="0" applyAlignment="0" applyProtection="0"/>
    <xf numFmtId="170" fontId="43" fillId="38" borderId="0" applyNumberFormat="0" applyBorder="0" applyAlignment="0" applyProtection="0"/>
    <xf numFmtId="170" fontId="43" fillId="38" borderId="0" applyNumberFormat="0" applyBorder="0" applyAlignment="0" applyProtection="0"/>
    <xf numFmtId="170" fontId="43" fillId="38" borderId="0" applyNumberFormat="0" applyBorder="0" applyAlignment="0" applyProtection="0"/>
    <xf numFmtId="170" fontId="17" fillId="0" borderId="1" applyBorder="0">
      <alignment horizontal="center" vertical="center" wrapText="1"/>
    </xf>
    <xf numFmtId="174" fontId="2"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3" fillId="0" borderId="0"/>
    <xf numFmtId="0" fontId="3" fillId="0" borderId="0"/>
    <xf numFmtId="4" fontId="58" fillId="61" borderId="0" applyNumberFormat="0" applyProtection="0">
      <alignment horizontal="left" vertical="center" indent="1"/>
    </xf>
    <xf numFmtId="4" fontId="58" fillId="58" borderId="0" applyNumberFormat="0" applyProtection="0">
      <alignment horizontal="left" vertical="center" indent="1"/>
    </xf>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2"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 fillId="0" borderId="0" applyFont="0" applyFill="0" applyBorder="0" applyAlignment="0" applyProtection="0"/>
    <xf numFmtId="0" fontId="3" fillId="0" borderId="0"/>
    <xf numFmtId="0" fontId="3" fillId="0" borderId="0"/>
    <xf numFmtId="0" fontId="17" fillId="0" borderId="0"/>
    <xf numFmtId="0" fontId="17" fillId="0" borderId="0"/>
    <xf numFmtId="0" fontId="2" fillId="0" borderId="0"/>
    <xf numFmtId="0" fontId="17" fillId="0" borderId="0"/>
    <xf numFmtId="0" fontId="17" fillId="0" borderId="0"/>
    <xf numFmtId="0" fontId="3" fillId="0" borderId="0"/>
    <xf numFmtId="0" fontId="3" fillId="0" borderId="0"/>
    <xf numFmtId="0" fontId="17" fillId="0" borderId="0"/>
    <xf numFmtId="0" fontId="3" fillId="0" borderId="0"/>
    <xf numFmtId="0" fontId="3" fillId="0" borderId="0"/>
    <xf numFmtId="0" fontId="1" fillId="0" borderId="0"/>
    <xf numFmtId="0" fontId="1" fillId="0" borderId="0"/>
    <xf numFmtId="0" fontId="17" fillId="0" borderId="0"/>
    <xf numFmtId="0" fontId="3" fillId="0" borderId="0"/>
    <xf numFmtId="0" fontId="1" fillId="0" borderId="0"/>
    <xf numFmtId="0" fontId="9" fillId="0" borderId="0"/>
    <xf numFmtId="0" fontId="9"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84"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 fillId="0" borderId="0"/>
    <xf numFmtId="0" fontId="3" fillId="0" borderId="0"/>
    <xf numFmtId="0" fontId="84" fillId="0" borderId="0"/>
    <xf numFmtId="0" fontId="17" fillId="0" borderId="0"/>
    <xf numFmtId="0" fontId="17" fillId="0" borderId="0"/>
    <xf numFmtId="0" fontId="17" fillId="0" borderId="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 fillId="0" borderId="0" applyFont="0" applyFill="0" applyBorder="0" applyAlignment="0" applyProtection="0"/>
    <xf numFmtId="9" fontId="9" fillId="0" borderId="0" applyFont="0" applyFill="0" applyBorder="0" applyAlignment="0" applyProtection="0"/>
    <xf numFmtId="9" fontId="13" fillId="0" borderId="0" applyFont="0" applyFill="0" applyBorder="0" applyAlignment="0" applyProtection="0"/>
    <xf numFmtId="9" fontId="3" fillId="0" borderId="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 fillId="0" borderId="0" applyFont="0" applyFill="0" applyBorder="0" applyAlignment="0" applyProtection="0"/>
    <xf numFmtId="9" fontId="3" fillId="0" borderId="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3" fillId="0" borderId="0" applyFill="0" applyBorder="0" applyAlignment="0" applyProtection="0"/>
    <xf numFmtId="9" fontId="3" fillId="0" borderId="0" applyFill="0" applyBorder="0" applyAlignment="0" applyProtection="0"/>
    <xf numFmtId="9" fontId="1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3" fillId="0" borderId="0"/>
    <xf numFmtId="0" fontId="3" fillId="0" borderId="0"/>
    <xf numFmtId="181" fontId="13" fillId="0" borderId="0" applyFont="0" applyFill="0" applyBorder="0" applyAlignment="0" applyProtection="0"/>
    <xf numFmtId="181"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4"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4"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4"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4" fontId="13" fillId="0" borderId="0" applyFont="0" applyFill="0" applyBorder="0" applyAlignment="0" applyProtection="0"/>
    <xf numFmtId="174" fontId="13" fillId="0" borderId="0" applyFont="0" applyFill="0" applyBorder="0" applyAlignment="0" applyProtection="0"/>
    <xf numFmtId="174" fontId="13" fillId="0" borderId="0" applyFont="0" applyFill="0" applyBorder="0" applyAlignment="0" applyProtection="0"/>
    <xf numFmtId="174" fontId="13" fillId="0" borderId="0" applyFont="0" applyFill="0" applyBorder="0" applyAlignment="0" applyProtection="0"/>
    <xf numFmtId="174" fontId="13" fillId="0" borderId="0" applyFont="0" applyFill="0" applyBorder="0" applyAlignment="0" applyProtection="0"/>
    <xf numFmtId="174"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4" fontId="13" fillId="0" borderId="0" applyFont="0" applyFill="0" applyBorder="0" applyAlignment="0" applyProtection="0"/>
    <xf numFmtId="174" fontId="13" fillId="0" borderId="0" applyFont="0" applyFill="0" applyBorder="0" applyAlignment="0" applyProtection="0"/>
    <xf numFmtId="174" fontId="13" fillId="0" borderId="0" applyFont="0" applyFill="0" applyBorder="0" applyAlignment="0" applyProtection="0"/>
    <xf numFmtId="174" fontId="13" fillId="0" borderId="0" applyFont="0" applyFill="0" applyBorder="0" applyAlignment="0" applyProtection="0"/>
    <xf numFmtId="174" fontId="13" fillId="0" borderId="0" applyFont="0" applyFill="0" applyBorder="0" applyAlignment="0" applyProtection="0"/>
    <xf numFmtId="174" fontId="13" fillId="0" borderId="0" applyFont="0" applyFill="0" applyBorder="0" applyAlignment="0" applyProtection="0"/>
    <xf numFmtId="174" fontId="13" fillId="0" borderId="0" applyFont="0" applyFill="0" applyBorder="0" applyAlignment="0" applyProtection="0"/>
    <xf numFmtId="174" fontId="13" fillId="0" borderId="0" applyFont="0" applyFill="0" applyBorder="0" applyAlignment="0" applyProtection="0"/>
    <xf numFmtId="174" fontId="13" fillId="0" borderId="0" applyFont="0" applyFill="0" applyBorder="0" applyAlignment="0" applyProtection="0"/>
    <xf numFmtId="174" fontId="13" fillId="0" borderId="0" applyFont="0" applyFill="0" applyBorder="0" applyAlignment="0" applyProtection="0"/>
    <xf numFmtId="165" fontId="13" fillId="0" borderId="0" applyFont="0" applyFill="0" applyBorder="0" applyAlignment="0" applyProtection="0"/>
    <xf numFmtId="174" fontId="13" fillId="0" borderId="0" applyFont="0" applyFill="0" applyBorder="0" applyAlignment="0" applyProtection="0"/>
    <xf numFmtId="174" fontId="13" fillId="0" borderId="0" applyFont="0" applyFill="0" applyBorder="0" applyAlignment="0" applyProtection="0"/>
    <xf numFmtId="174"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4"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4"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4"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4" fontId="13" fillId="0" borderId="0" applyFont="0" applyFill="0" applyBorder="0" applyAlignment="0" applyProtection="0"/>
    <xf numFmtId="174" fontId="13" fillId="0" borderId="0" applyFont="0" applyFill="0" applyBorder="0" applyAlignment="0" applyProtection="0"/>
    <xf numFmtId="174" fontId="13" fillId="0" borderId="0" applyFont="0" applyFill="0" applyBorder="0" applyAlignment="0" applyProtection="0"/>
    <xf numFmtId="174" fontId="13" fillId="0" borderId="0" applyFont="0" applyFill="0" applyBorder="0" applyAlignment="0" applyProtection="0"/>
    <xf numFmtId="174" fontId="13" fillId="0" borderId="0" applyFont="0" applyFill="0" applyBorder="0" applyAlignment="0" applyProtection="0"/>
    <xf numFmtId="174"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4" fontId="13" fillId="0" borderId="0" applyFont="0" applyFill="0" applyBorder="0" applyAlignment="0" applyProtection="0"/>
    <xf numFmtId="174" fontId="13" fillId="0" borderId="0" applyFont="0" applyFill="0" applyBorder="0" applyAlignment="0" applyProtection="0"/>
    <xf numFmtId="174" fontId="13" fillId="0" borderId="0" applyFont="0" applyFill="0" applyBorder="0" applyAlignment="0" applyProtection="0"/>
    <xf numFmtId="174" fontId="13" fillId="0" borderId="0" applyFont="0" applyFill="0" applyBorder="0" applyAlignment="0" applyProtection="0"/>
    <xf numFmtId="174" fontId="13" fillId="0" borderId="0" applyFont="0" applyFill="0" applyBorder="0" applyAlignment="0" applyProtection="0"/>
    <xf numFmtId="174" fontId="13" fillId="0" borderId="0" applyFont="0" applyFill="0" applyBorder="0" applyAlignment="0" applyProtection="0"/>
    <xf numFmtId="174" fontId="13" fillId="0" borderId="0" applyFont="0" applyFill="0" applyBorder="0" applyAlignment="0" applyProtection="0"/>
    <xf numFmtId="174" fontId="13" fillId="0" borderId="0" applyFont="0" applyFill="0" applyBorder="0" applyAlignment="0" applyProtection="0"/>
    <xf numFmtId="174" fontId="13" fillId="0" borderId="0" applyFont="0" applyFill="0" applyBorder="0" applyAlignment="0" applyProtection="0"/>
    <xf numFmtId="174" fontId="13" fillId="0" borderId="0" applyFont="0" applyFill="0" applyBorder="0" applyAlignment="0" applyProtection="0"/>
    <xf numFmtId="165" fontId="13" fillId="0" borderId="0" applyFont="0" applyFill="0" applyBorder="0" applyAlignment="0" applyProtection="0"/>
    <xf numFmtId="174" fontId="13" fillId="0" borderId="0" applyFont="0" applyFill="0" applyBorder="0" applyAlignment="0" applyProtection="0"/>
    <xf numFmtId="174" fontId="13" fillId="0" borderId="0" applyFont="0" applyFill="0" applyBorder="0" applyAlignment="0" applyProtection="0"/>
    <xf numFmtId="174"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4"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4"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4"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4" fontId="13" fillId="0" borderId="0" applyFont="0" applyFill="0" applyBorder="0" applyAlignment="0" applyProtection="0"/>
    <xf numFmtId="174" fontId="13" fillId="0" borderId="0" applyFont="0" applyFill="0" applyBorder="0" applyAlignment="0" applyProtection="0"/>
    <xf numFmtId="174" fontId="13" fillId="0" borderId="0" applyFont="0" applyFill="0" applyBorder="0" applyAlignment="0" applyProtection="0"/>
    <xf numFmtId="174" fontId="13" fillId="0" borderId="0" applyFont="0" applyFill="0" applyBorder="0" applyAlignment="0" applyProtection="0"/>
    <xf numFmtId="174" fontId="13" fillId="0" borderId="0" applyFont="0" applyFill="0" applyBorder="0" applyAlignment="0" applyProtection="0"/>
    <xf numFmtId="174"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4" fontId="13" fillId="0" borderId="0" applyFont="0" applyFill="0" applyBorder="0" applyAlignment="0" applyProtection="0"/>
    <xf numFmtId="174" fontId="13" fillId="0" borderId="0" applyFont="0" applyFill="0" applyBorder="0" applyAlignment="0" applyProtection="0"/>
    <xf numFmtId="174" fontId="13" fillId="0" borderId="0" applyFont="0" applyFill="0" applyBorder="0" applyAlignment="0" applyProtection="0"/>
    <xf numFmtId="174" fontId="13" fillId="0" borderId="0" applyFont="0" applyFill="0" applyBorder="0" applyAlignment="0" applyProtection="0"/>
    <xf numFmtId="174" fontId="13" fillId="0" borderId="0" applyFont="0" applyFill="0" applyBorder="0" applyAlignment="0" applyProtection="0"/>
    <xf numFmtId="174" fontId="13" fillId="0" borderId="0" applyFont="0" applyFill="0" applyBorder="0" applyAlignment="0" applyProtection="0"/>
    <xf numFmtId="174" fontId="13" fillId="0" borderId="0" applyFont="0" applyFill="0" applyBorder="0" applyAlignment="0" applyProtection="0"/>
    <xf numFmtId="174" fontId="13" fillId="0" borderId="0" applyFont="0" applyFill="0" applyBorder="0" applyAlignment="0" applyProtection="0"/>
    <xf numFmtId="174" fontId="13" fillId="0" borderId="0" applyFont="0" applyFill="0" applyBorder="0" applyAlignment="0" applyProtection="0"/>
    <xf numFmtId="174" fontId="13" fillId="0" borderId="0" applyFont="0" applyFill="0" applyBorder="0" applyAlignment="0" applyProtection="0"/>
    <xf numFmtId="165" fontId="13" fillId="0" borderId="0" applyFont="0" applyFill="0" applyBorder="0" applyAlignment="0" applyProtection="0"/>
    <xf numFmtId="174" fontId="13" fillId="0" borderId="0" applyFont="0" applyFill="0" applyBorder="0" applyAlignment="0" applyProtection="0"/>
    <xf numFmtId="174" fontId="13" fillId="0" borderId="0" applyFont="0" applyFill="0" applyBorder="0" applyAlignment="0" applyProtection="0"/>
    <xf numFmtId="174"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4"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4"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4"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4" fontId="13" fillId="0" borderId="0" applyFont="0" applyFill="0" applyBorder="0" applyAlignment="0" applyProtection="0"/>
    <xf numFmtId="174" fontId="13" fillId="0" borderId="0" applyFont="0" applyFill="0" applyBorder="0" applyAlignment="0" applyProtection="0"/>
    <xf numFmtId="174" fontId="13" fillId="0" borderId="0" applyFont="0" applyFill="0" applyBorder="0" applyAlignment="0" applyProtection="0"/>
    <xf numFmtId="174" fontId="13" fillId="0" borderId="0" applyFont="0" applyFill="0" applyBorder="0" applyAlignment="0" applyProtection="0"/>
    <xf numFmtId="174" fontId="13" fillId="0" borderId="0" applyFont="0" applyFill="0" applyBorder="0" applyAlignment="0" applyProtection="0"/>
    <xf numFmtId="174"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4" fontId="13" fillId="0" borderId="0" applyFont="0" applyFill="0" applyBorder="0" applyAlignment="0" applyProtection="0"/>
    <xf numFmtId="174" fontId="13" fillId="0" borderId="0" applyFont="0" applyFill="0" applyBorder="0" applyAlignment="0" applyProtection="0"/>
    <xf numFmtId="174" fontId="13" fillId="0" borderId="0" applyFont="0" applyFill="0" applyBorder="0" applyAlignment="0" applyProtection="0"/>
    <xf numFmtId="174" fontId="13" fillId="0" borderId="0" applyFont="0" applyFill="0" applyBorder="0" applyAlignment="0" applyProtection="0"/>
    <xf numFmtId="174" fontId="13" fillId="0" borderId="0" applyFont="0" applyFill="0" applyBorder="0" applyAlignment="0" applyProtection="0"/>
    <xf numFmtId="174" fontId="13" fillId="0" borderId="0" applyFont="0" applyFill="0" applyBorder="0" applyAlignment="0" applyProtection="0"/>
    <xf numFmtId="174" fontId="13" fillId="0" borderId="0" applyFont="0" applyFill="0" applyBorder="0" applyAlignment="0" applyProtection="0"/>
    <xf numFmtId="174" fontId="13" fillId="0" borderId="0" applyFont="0" applyFill="0" applyBorder="0" applyAlignment="0" applyProtection="0"/>
    <xf numFmtId="174" fontId="13" fillId="0" borderId="0" applyFont="0" applyFill="0" applyBorder="0" applyAlignment="0" applyProtection="0"/>
    <xf numFmtId="174" fontId="13" fillId="0" borderId="0" applyFont="0" applyFill="0" applyBorder="0" applyAlignment="0" applyProtection="0"/>
    <xf numFmtId="165" fontId="13" fillId="0" borderId="0" applyFont="0" applyFill="0" applyBorder="0" applyAlignment="0" applyProtection="0"/>
    <xf numFmtId="174" fontId="13" fillId="0" borderId="0" applyFont="0" applyFill="0" applyBorder="0" applyAlignment="0" applyProtection="0"/>
    <xf numFmtId="174" fontId="13" fillId="0" borderId="0" applyFont="0" applyFill="0" applyBorder="0" applyAlignment="0" applyProtection="0"/>
    <xf numFmtId="174"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83" fontId="3" fillId="0" borderId="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4" fontId="13" fillId="0" borderId="0" applyFont="0" applyFill="0" applyBorder="0" applyAlignment="0" applyProtection="0"/>
    <xf numFmtId="174" fontId="13" fillId="0" borderId="0" applyFont="0" applyFill="0" applyBorder="0" applyAlignment="0" applyProtection="0"/>
    <xf numFmtId="174" fontId="13" fillId="0" borderId="0" applyFont="0" applyFill="0" applyBorder="0" applyAlignment="0" applyProtection="0"/>
    <xf numFmtId="174" fontId="13" fillId="0" borderId="0" applyFont="0" applyFill="0" applyBorder="0" applyAlignment="0" applyProtection="0"/>
    <xf numFmtId="174" fontId="13" fillId="0" borderId="0" applyFont="0" applyFill="0" applyBorder="0" applyAlignment="0" applyProtection="0"/>
    <xf numFmtId="174"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3" fillId="0" borderId="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4"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3" fillId="0" borderId="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4"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4"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4"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4" fontId="13" fillId="0" borderId="0" applyFont="0" applyFill="0" applyBorder="0" applyAlignment="0" applyProtection="0"/>
    <xf numFmtId="174" fontId="13" fillId="0" borderId="0" applyFont="0" applyFill="0" applyBorder="0" applyAlignment="0" applyProtection="0"/>
    <xf numFmtId="174" fontId="13" fillId="0" borderId="0" applyFont="0" applyFill="0" applyBorder="0" applyAlignment="0" applyProtection="0"/>
    <xf numFmtId="174" fontId="13" fillId="0" borderId="0" applyFont="0" applyFill="0" applyBorder="0" applyAlignment="0" applyProtection="0"/>
    <xf numFmtId="174" fontId="13" fillId="0" borderId="0" applyFont="0" applyFill="0" applyBorder="0" applyAlignment="0" applyProtection="0"/>
    <xf numFmtId="174"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4" fontId="13" fillId="0" borderId="0" applyFont="0" applyFill="0" applyBorder="0" applyAlignment="0" applyProtection="0"/>
    <xf numFmtId="165" fontId="13" fillId="0" borderId="0" applyFont="0" applyFill="0" applyBorder="0" applyAlignment="0" applyProtection="0"/>
    <xf numFmtId="174" fontId="13" fillId="0" borderId="0" applyFont="0" applyFill="0" applyBorder="0" applyAlignment="0" applyProtection="0"/>
    <xf numFmtId="174" fontId="13" fillId="0" borderId="0" applyFont="0" applyFill="0" applyBorder="0" applyAlignment="0" applyProtection="0"/>
    <xf numFmtId="174" fontId="13" fillId="0" borderId="0" applyFont="0" applyFill="0" applyBorder="0" applyAlignment="0" applyProtection="0"/>
    <xf numFmtId="174" fontId="13" fillId="0" borderId="0" applyFont="0" applyFill="0" applyBorder="0" applyAlignment="0" applyProtection="0"/>
    <xf numFmtId="174" fontId="13" fillId="0" borderId="0" applyFont="0" applyFill="0" applyBorder="0" applyAlignment="0" applyProtection="0"/>
    <xf numFmtId="174" fontId="13" fillId="0" borderId="0" applyFont="0" applyFill="0" applyBorder="0" applyAlignment="0" applyProtection="0"/>
    <xf numFmtId="174" fontId="13" fillId="0" borderId="0" applyFont="0" applyFill="0" applyBorder="0" applyAlignment="0" applyProtection="0"/>
    <xf numFmtId="174" fontId="13" fillId="0" borderId="0" applyFont="0" applyFill="0" applyBorder="0" applyAlignment="0" applyProtection="0"/>
    <xf numFmtId="174" fontId="13" fillId="0" borderId="0" applyFont="0" applyFill="0" applyBorder="0" applyAlignment="0" applyProtection="0"/>
    <xf numFmtId="174" fontId="13" fillId="0" borderId="0" applyFont="0" applyFill="0" applyBorder="0" applyAlignment="0" applyProtection="0"/>
    <xf numFmtId="174" fontId="13" fillId="0" borderId="0" applyFont="0" applyFill="0" applyBorder="0" applyAlignment="0" applyProtection="0"/>
    <xf numFmtId="165" fontId="13" fillId="0" borderId="0" applyFont="0" applyFill="0" applyBorder="0" applyAlignment="0" applyProtection="0"/>
    <xf numFmtId="174" fontId="13" fillId="0" borderId="0" applyFont="0" applyFill="0" applyBorder="0" applyAlignment="0" applyProtection="0"/>
    <xf numFmtId="174" fontId="13" fillId="0" borderId="0" applyFont="0" applyFill="0" applyBorder="0" applyAlignment="0" applyProtection="0"/>
    <xf numFmtId="174" fontId="13" fillId="0" borderId="0" applyFont="0" applyFill="0" applyBorder="0" applyAlignment="0" applyProtection="0"/>
    <xf numFmtId="174" fontId="13" fillId="0" borderId="0" applyFont="0" applyFill="0" applyBorder="0" applyAlignment="0" applyProtection="0"/>
    <xf numFmtId="165" fontId="13" fillId="0" borderId="0" applyFont="0" applyFill="0" applyBorder="0" applyAlignment="0" applyProtection="0"/>
    <xf numFmtId="165" fontId="2"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4"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4"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4"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4" fontId="13" fillId="0" borderId="0" applyFont="0" applyFill="0" applyBorder="0" applyAlignment="0" applyProtection="0"/>
    <xf numFmtId="174" fontId="13" fillId="0" borderId="0" applyFont="0" applyFill="0" applyBorder="0" applyAlignment="0" applyProtection="0"/>
    <xf numFmtId="174" fontId="13" fillId="0" borderId="0" applyFont="0" applyFill="0" applyBorder="0" applyAlignment="0" applyProtection="0"/>
    <xf numFmtId="174" fontId="13" fillId="0" borderId="0" applyFont="0" applyFill="0" applyBorder="0" applyAlignment="0" applyProtection="0"/>
    <xf numFmtId="174" fontId="13" fillId="0" borderId="0" applyFont="0" applyFill="0" applyBorder="0" applyAlignment="0" applyProtection="0"/>
    <xf numFmtId="174"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 fillId="0" borderId="0" applyFont="0" applyFill="0" applyBorder="0" applyAlignment="0" applyProtection="0"/>
    <xf numFmtId="174" fontId="13" fillId="0" borderId="0" applyFont="0" applyFill="0" applyBorder="0" applyAlignment="0" applyProtection="0"/>
    <xf numFmtId="174" fontId="13" fillId="0" borderId="0" applyFont="0" applyFill="0" applyBorder="0" applyAlignment="0" applyProtection="0"/>
    <xf numFmtId="174" fontId="13" fillId="0" borderId="0" applyFont="0" applyFill="0" applyBorder="0" applyAlignment="0" applyProtection="0"/>
    <xf numFmtId="174" fontId="13" fillId="0" borderId="0" applyFont="0" applyFill="0" applyBorder="0" applyAlignment="0" applyProtection="0"/>
    <xf numFmtId="174" fontId="13" fillId="0" borderId="0" applyFont="0" applyFill="0" applyBorder="0" applyAlignment="0" applyProtection="0"/>
    <xf numFmtId="174" fontId="13" fillId="0" borderId="0" applyFont="0" applyFill="0" applyBorder="0" applyAlignment="0" applyProtection="0"/>
    <xf numFmtId="174" fontId="13" fillId="0" borderId="0" applyFont="0" applyFill="0" applyBorder="0" applyAlignment="0" applyProtection="0"/>
    <xf numFmtId="174" fontId="13" fillId="0" borderId="0" applyFont="0" applyFill="0" applyBorder="0" applyAlignment="0" applyProtection="0"/>
    <xf numFmtId="174" fontId="13" fillId="0" borderId="0" applyFont="0" applyFill="0" applyBorder="0" applyAlignment="0" applyProtection="0"/>
    <xf numFmtId="174" fontId="13" fillId="0" borderId="0" applyFont="0" applyFill="0" applyBorder="0" applyAlignment="0" applyProtection="0"/>
    <xf numFmtId="165" fontId="13" fillId="0" borderId="0" applyFont="0" applyFill="0" applyBorder="0" applyAlignment="0" applyProtection="0"/>
    <xf numFmtId="174" fontId="13" fillId="0" borderId="0" applyFont="0" applyFill="0" applyBorder="0" applyAlignment="0" applyProtection="0"/>
    <xf numFmtId="174" fontId="13" fillId="0" borderId="0" applyFont="0" applyFill="0" applyBorder="0" applyAlignment="0" applyProtection="0"/>
    <xf numFmtId="174" fontId="13" fillId="0" borderId="0" applyFont="0" applyFill="0" applyBorder="0" applyAlignment="0" applyProtection="0"/>
    <xf numFmtId="165" fontId="13" fillId="0" borderId="0" applyFont="0" applyFill="0" applyBorder="0" applyAlignment="0" applyProtection="0"/>
    <xf numFmtId="165" fontId="1"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3" fillId="0" borderId="0" applyFill="0" applyBorder="0" applyAlignment="0" applyProtection="0"/>
    <xf numFmtId="165" fontId="3" fillId="0" borderId="0" applyFill="0" applyBorder="0" applyAlignment="0" applyProtection="0"/>
    <xf numFmtId="165" fontId="13" fillId="0" borderId="0" applyFont="0" applyFill="0" applyBorder="0" applyAlignment="0" applyProtection="0"/>
    <xf numFmtId="165" fontId="3" fillId="0" borderId="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4"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4"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4"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4" fontId="13" fillId="0" borderId="0" applyFont="0" applyFill="0" applyBorder="0" applyAlignment="0" applyProtection="0"/>
    <xf numFmtId="174" fontId="13" fillId="0" borderId="0" applyFont="0" applyFill="0" applyBorder="0" applyAlignment="0" applyProtection="0"/>
    <xf numFmtId="174" fontId="13" fillId="0" borderId="0" applyFont="0" applyFill="0" applyBorder="0" applyAlignment="0" applyProtection="0"/>
    <xf numFmtId="174" fontId="13" fillId="0" borderId="0" applyFont="0" applyFill="0" applyBorder="0" applyAlignment="0" applyProtection="0"/>
    <xf numFmtId="174" fontId="13" fillId="0" borderId="0" applyFont="0" applyFill="0" applyBorder="0" applyAlignment="0" applyProtection="0"/>
    <xf numFmtId="174"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4" fontId="13" fillId="0" borderId="0" applyFont="0" applyFill="0" applyBorder="0" applyAlignment="0" applyProtection="0"/>
    <xf numFmtId="174" fontId="13" fillId="0" borderId="0" applyFont="0" applyFill="0" applyBorder="0" applyAlignment="0" applyProtection="0"/>
    <xf numFmtId="174" fontId="13" fillId="0" borderId="0" applyFont="0" applyFill="0" applyBorder="0" applyAlignment="0" applyProtection="0"/>
    <xf numFmtId="174" fontId="13" fillId="0" borderId="0" applyFont="0" applyFill="0" applyBorder="0" applyAlignment="0" applyProtection="0"/>
    <xf numFmtId="174" fontId="13" fillId="0" borderId="0" applyFont="0" applyFill="0" applyBorder="0" applyAlignment="0" applyProtection="0"/>
    <xf numFmtId="174" fontId="13" fillId="0" borderId="0" applyFont="0" applyFill="0" applyBorder="0" applyAlignment="0" applyProtection="0"/>
    <xf numFmtId="174" fontId="13" fillId="0" borderId="0" applyFont="0" applyFill="0" applyBorder="0" applyAlignment="0" applyProtection="0"/>
    <xf numFmtId="174" fontId="13" fillId="0" borderId="0" applyFont="0" applyFill="0" applyBorder="0" applyAlignment="0" applyProtection="0"/>
    <xf numFmtId="174" fontId="13" fillId="0" borderId="0" applyFont="0" applyFill="0" applyBorder="0" applyAlignment="0" applyProtection="0"/>
    <xf numFmtId="174" fontId="13" fillId="0" borderId="0" applyFont="0" applyFill="0" applyBorder="0" applyAlignment="0" applyProtection="0"/>
    <xf numFmtId="165" fontId="13" fillId="0" borderId="0" applyFont="0" applyFill="0" applyBorder="0" applyAlignment="0" applyProtection="0"/>
    <xf numFmtId="174" fontId="13" fillId="0" borderId="0" applyFont="0" applyFill="0" applyBorder="0" applyAlignment="0" applyProtection="0"/>
    <xf numFmtId="174" fontId="13" fillId="0" borderId="0" applyFont="0" applyFill="0" applyBorder="0" applyAlignment="0" applyProtection="0"/>
    <xf numFmtId="174"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3" fillId="0" borderId="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4"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4"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4"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4" fontId="13" fillId="0" borderId="0" applyFont="0" applyFill="0" applyBorder="0" applyAlignment="0" applyProtection="0"/>
    <xf numFmtId="174" fontId="13" fillId="0" borderId="0" applyFont="0" applyFill="0" applyBorder="0" applyAlignment="0" applyProtection="0"/>
    <xf numFmtId="174" fontId="13" fillId="0" borderId="0" applyFont="0" applyFill="0" applyBorder="0" applyAlignment="0" applyProtection="0"/>
    <xf numFmtId="174" fontId="13" fillId="0" borderId="0" applyFont="0" applyFill="0" applyBorder="0" applyAlignment="0" applyProtection="0"/>
    <xf numFmtId="174" fontId="13" fillId="0" borderId="0" applyFont="0" applyFill="0" applyBorder="0" applyAlignment="0" applyProtection="0"/>
    <xf numFmtId="174"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4" fontId="13" fillId="0" borderId="0" applyFont="0" applyFill="0" applyBorder="0" applyAlignment="0" applyProtection="0"/>
    <xf numFmtId="174" fontId="13" fillId="0" borderId="0" applyFont="0" applyFill="0" applyBorder="0" applyAlignment="0" applyProtection="0"/>
    <xf numFmtId="174" fontId="13" fillId="0" borderId="0" applyFont="0" applyFill="0" applyBorder="0" applyAlignment="0" applyProtection="0"/>
    <xf numFmtId="174" fontId="13" fillId="0" borderId="0" applyFont="0" applyFill="0" applyBorder="0" applyAlignment="0" applyProtection="0"/>
    <xf numFmtId="174" fontId="13" fillId="0" borderId="0" applyFont="0" applyFill="0" applyBorder="0" applyAlignment="0" applyProtection="0"/>
    <xf numFmtId="174" fontId="13" fillId="0" borderId="0" applyFont="0" applyFill="0" applyBorder="0" applyAlignment="0" applyProtection="0"/>
    <xf numFmtId="174" fontId="13" fillId="0" borderId="0" applyFont="0" applyFill="0" applyBorder="0" applyAlignment="0" applyProtection="0"/>
    <xf numFmtId="174" fontId="13" fillId="0" borderId="0" applyFont="0" applyFill="0" applyBorder="0" applyAlignment="0" applyProtection="0"/>
    <xf numFmtId="174" fontId="13" fillId="0" borderId="0" applyFont="0" applyFill="0" applyBorder="0" applyAlignment="0" applyProtection="0"/>
    <xf numFmtId="174" fontId="13" fillId="0" borderId="0" applyFont="0" applyFill="0" applyBorder="0" applyAlignment="0" applyProtection="0"/>
    <xf numFmtId="165" fontId="13" fillId="0" borderId="0" applyFont="0" applyFill="0" applyBorder="0" applyAlignment="0" applyProtection="0"/>
    <xf numFmtId="174" fontId="13" fillId="0" borderId="0" applyFont="0" applyFill="0" applyBorder="0" applyAlignment="0" applyProtection="0"/>
    <xf numFmtId="174" fontId="13" fillId="0" borderId="0" applyFont="0" applyFill="0" applyBorder="0" applyAlignment="0" applyProtection="0"/>
    <xf numFmtId="174"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cellStyleXfs>
  <cellXfs count="218">
    <xf numFmtId="0" fontId="0" fillId="0" borderId="0" xfId="0"/>
    <xf numFmtId="0" fontId="83" fillId="0" borderId="0" xfId="0" applyFont="1" applyAlignment="1">
      <alignment horizontal="justify" vertical="center"/>
    </xf>
    <xf numFmtId="14" fontId="85" fillId="0" borderId="1" xfId="0" applyNumberFormat="1" applyFont="1" applyFill="1" applyBorder="1" applyAlignment="1">
      <alignment horizontal="center" vertical="center" wrapText="1"/>
    </xf>
    <xf numFmtId="0" fontId="86" fillId="0" borderId="0" xfId="0" applyFont="1" applyAlignment="1">
      <alignment horizontal="right"/>
    </xf>
    <xf numFmtId="14" fontId="86" fillId="0" borderId="0" xfId="0" applyNumberFormat="1" applyFont="1"/>
    <xf numFmtId="0" fontId="86" fillId="0" borderId="0" xfId="0" applyFont="1"/>
    <xf numFmtId="0" fontId="86" fillId="0" borderId="1" xfId="0" applyFont="1" applyBorder="1"/>
    <xf numFmtId="0" fontId="86" fillId="0" borderId="1" xfId="0" applyFont="1" applyBorder="1" applyAlignment="1">
      <alignment horizontal="center" vertical="center" wrapText="1"/>
    </xf>
    <xf numFmtId="4" fontId="86" fillId="0" borderId="1" xfId="0" applyNumberFormat="1" applyFont="1" applyBorder="1" applyAlignment="1">
      <alignment horizontal="center" vertical="center"/>
    </xf>
    <xf numFmtId="0" fontId="86" fillId="0" borderId="1" xfId="0" applyFont="1" applyBorder="1" applyAlignment="1">
      <alignment horizontal="center" vertical="center"/>
    </xf>
    <xf numFmtId="0" fontId="86" fillId="0" borderId="1" xfId="0" applyFont="1" applyBorder="1" applyAlignment="1">
      <alignment horizontal="left" vertical="center" wrapText="1"/>
    </xf>
    <xf numFmtId="14" fontId="86" fillId="0" borderId="0" xfId="0" applyNumberFormat="1" applyFont="1" applyAlignment="1">
      <alignment horizontal="center" vertical="center"/>
    </xf>
    <xf numFmtId="4" fontId="87" fillId="0" borderId="1" xfId="0" applyNumberFormat="1" applyFont="1" applyBorder="1" applyAlignment="1">
      <alignment horizontal="center" vertical="center"/>
    </xf>
    <xf numFmtId="0" fontId="87" fillId="0" borderId="1" xfId="0" applyFont="1" applyBorder="1" applyAlignment="1">
      <alignment horizontal="right" vertical="center" wrapText="1"/>
    </xf>
    <xf numFmtId="0" fontId="86" fillId="0" borderId="1" xfId="0" applyNumberFormat="1" applyFont="1" applyBorder="1" applyAlignment="1">
      <alignment horizontal="center" vertical="center"/>
    </xf>
    <xf numFmtId="0" fontId="87" fillId="0" borderId="1" xfId="0" applyNumberFormat="1" applyFont="1" applyBorder="1" applyAlignment="1">
      <alignment horizontal="center" vertical="center"/>
    </xf>
    <xf numFmtId="0" fontId="86" fillId="0" borderId="0" xfId="0" applyFont="1" applyAlignment="1">
      <alignment horizontal="center" vertical="center"/>
    </xf>
    <xf numFmtId="0" fontId="86" fillId="75" borderId="0" xfId="0" applyFont="1" applyFill="1" applyAlignment="1">
      <alignment horizontal="center" vertical="center"/>
    </xf>
    <xf numFmtId="4" fontId="86" fillId="0" borderId="0" xfId="0" applyNumberFormat="1" applyFont="1" applyAlignment="1">
      <alignment horizontal="center" vertical="center"/>
    </xf>
    <xf numFmtId="0" fontId="88" fillId="0" borderId="0" xfId="0" applyFont="1" applyAlignment="1">
      <alignment horizontal="center" vertical="center"/>
    </xf>
    <xf numFmtId="0" fontId="88" fillId="75" borderId="0" xfId="0" applyFont="1" applyFill="1" applyAlignment="1">
      <alignment horizontal="center" vertical="center"/>
    </xf>
    <xf numFmtId="4" fontId="88" fillId="0" borderId="0" xfId="0" applyNumberFormat="1" applyFont="1" applyAlignment="1">
      <alignment horizontal="center" vertical="center"/>
    </xf>
    <xf numFmtId="14" fontId="88" fillId="0" borderId="0" xfId="0" applyNumberFormat="1" applyFont="1" applyAlignment="1">
      <alignment horizontal="center" vertical="center"/>
    </xf>
    <xf numFmtId="0" fontId="86" fillId="0" borderId="0" xfId="0" applyFont="1" applyAlignment="1">
      <alignment horizontal="center" vertical="center" wrapText="1"/>
    </xf>
    <xf numFmtId="0" fontId="86" fillId="75" borderId="0" xfId="0" applyFont="1" applyFill="1" applyAlignment="1">
      <alignment horizontal="center" vertical="center" wrapText="1"/>
    </xf>
    <xf numFmtId="4" fontId="86" fillId="0" borderId="0" xfId="0" applyNumberFormat="1" applyFont="1" applyAlignment="1">
      <alignment horizontal="center" vertical="center" wrapText="1"/>
    </xf>
    <xf numFmtId="14" fontId="86" fillId="0" borderId="0" xfId="0" applyNumberFormat="1" applyFont="1" applyAlignment="1">
      <alignment horizontal="center" vertical="center" wrapText="1"/>
    </xf>
    <xf numFmtId="0" fontId="86" fillId="0" borderId="0" xfId="0" applyFont="1" applyFill="1" applyAlignment="1">
      <alignment horizontal="center" vertical="center" wrapText="1"/>
    </xf>
    <xf numFmtId="4" fontId="86" fillId="0" borderId="0" xfId="0" applyNumberFormat="1" applyFont="1" applyFill="1" applyAlignment="1">
      <alignment horizontal="center" vertical="center" wrapText="1"/>
    </xf>
    <xf numFmtId="14" fontId="86" fillId="0" borderId="0" xfId="0" applyNumberFormat="1" applyFont="1" applyFill="1" applyAlignment="1">
      <alignment horizontal="center" vertical="center" wrapText="1"/>
    </xf>
    <xf numFmtId="49" fontId="89" fillId="0" borderId="1" xfId="59049" applyNumberFormat="1" applyFont="1" applyFill="1" applyBorder="1" applyAlignment="1" applyProtection="1">
      <alignment horizontal="center" vertical="center" wrapText="1"/>
      <protection locked="0"/>
    </xf>
    <xf numFmtId="0" fontId="89" fillId="0" borderId="1" xfId="29106" applyFont="1" applyFill="1" applyBorder="1" applyAlignment="1" applyProtection="1">
      <alignment horizontal="center" vertical="center" wrapText="1"/>
      <protection locked="0"/>
    </xf>
    <xf numFmtId="1" fontId="89" fillId="0" borderId="1" xfId="59049" applyNumberFormat="1" applyFont="1" applyFill="1" applyBorder="1" applyAlignment="1" applyProtection="1">
      <alignment horizontal="center" vertical="center" wrapText="1"/>
      <protection locked="0"/>
    </xf>
    <xf numFmtId="1" fontId="89" fillId="75" borderId="1" xfId="59049" applyNumberFormat="1" applyFont="1" applyFill="1" applyBorder="1" applyAlignment="1" applyProtection="1">
      <alignment horizontal="center" vertical="center" wrapText="1"/>
      <protection locked="0"/>
    </xf>
    <xf numFmtId="0" fontId="86" fillId="0" borderId="0" xfId="0" applyFont="1" applyBorder="1" applyAlignment="1">
      <alignment horizontal="center" vertical="center" wrapText="1"/>
    </xf>
    <xf numFmtId="185" fontId="86" fillId="0" borderId="1" xfId="0" applyNumberFormat="1" applyFont="1" applyBorder="1" applyAlignment="1">
      <alignment horizontal="center" vertical="center" wrapText="1"/>
    </xf>
    <xf numFmtId="0" fontId="89" fillId="0" borderId="1" xfId="59049" applyNumberFormat="1" applyFont="1" applyFill="1" applyBorder="1" applyAlignment="1" applyProtection="1">
      <alignment horizontal="center" vertical="center" wrapText="1"/>
      <protection locked="0"/>
    </xf>
    <xf numFmtId="0" fontId="89" fillId="0" borderId="1" xfId="0" applyFont="1" applyFill="1" applyBorder="1" applyAlignment="1">
      <alignment horizontal="center" vertical="center" wrapText="1"/>
    </xf>
    <xf numFmtId="0" fontId="86" fillId="0" borderId="0" xfId="0" applyFont="1" applyFill="1" applyBorder="1" applyAlignment="1">
      <alignment horizontal="center" vertical="center" wrapText="1"/>
    </xf>
    <xf numFmtId="14" fontId="86" fillId="0" borderId="0" xfId="0" applyNumberFormat="1" applyFont="1" applyFill="1" applyBorder="1" applyAlignment="1">
      <alignment horizontal="center" vertical="center" wrapText="1"/>
    </xf>
    <xf numFmtId="1" fontId="89" fillId="0" borderId="0" xfId="59049" applyNumberFormat="1" applyFont="1" applyFill="1" applyBorder="1" applyAlignment="1" applyProtection="1">
      <alignment horizontal="center" vertical="center" wrapText="1"/>
      <protection locked="0"/>
    </xf>
    <xf numFmtId="0" fontId="89" fillId="0" borderId="0" xfId="59049" applyNumberFormat="1" applyFont="1" applyFill="1" applyBorder="1" applyAlignment="1" applyProtection="1">
      <alignment horizontal="center" vertical="center" wrapText="1"/>
      <protection locked="0"/>
    </xf>
    <xf numFmtId="1" fontId="89" fillId="75" borderId="0" xfId="59049" applyNumberFormat="1" applyFont="1" applyFill="1" applyBorder="1" applyAlignment="1" applyProtection="1">
      <alignment horizontal="center" vertical="center" wrapText="1"/>
      <protection locked="0"/>
    </xf>
    <xf numFmtId="4" fontId="89" fillId="0" borderId="0" xfId="59049" applyNumberFormat="1" applyFont="1" applyFill="1" applyBorder="1" applyAlignment="1" applyProtection="1">
      <alignment horizontal="center" vertical="center" wrapText="1"/>
      <protection locked="0"/>
    </xf>
    <xf numFmtId="14" fontId="86" fillId="0" borderId="0" xfId="0" applyNumberFormat="1" applyFont="1" applyBorder="1" applyAlignment="1">
      <alignment horizontal="center" vertical="center" wrapText="1"/>
    </xf>
    <xf numFmtId="0" fontId="86" fillId="75" borderId="0" xfId="0" applyFont="1" applyFill="1" applyBorder="1" applyAlignment="1">
      <alignment horizontal="center" vertical="center" wrapText="1"/>
    </xf>
    <xf numFmtId="4" fontId="86" fillId="0" borderId="0" xfId="0" applyNumberFormat="1" applyFont="1" applyBorder="1" applyAlignment="1">
      <alignment horizontal="center" vertical="center" wrapText="1"/>
    </xf>
    <xf numFmtId="166" fontId="89" fillId="0" borderId="1" xfId="59049" applyNumberFormat="1" applyFont="1" applyFill="1" applyBorder="1" applyAlignment="1" applyProtection="1">
      <alignment horizontal="center" vertical="center" wrapText="1"/>
      <protection locked="0"/>
    </xf>
    <xf numFmtId="0" fontId="79" fillId="0" borderId="0" xfId="0" applyFont="1" applyFill="1"/>
    <xf numFmtId="0" fontId="79" fillId="0" borderId="0" xfId="7" applyFont="1" applyFill="1"/>
    <xf numFmtId="0" fontId="90" fillId="0" borderId="1" xfId="0" applyFont="1" applyFill="1" applyBorder="1" applyAlignment="1">
      <alignment horizontal="center" vertical="center" wrapText="1"/>
    </xf>
    <xf numFmtId="14" fontId="89" fillId="0" borderId="1" xfId="59049" applyNumberFormat="1" applyFont="1" applyFill="1" applyBorder="1" applyAlignment="1" applyProtection="1">
      <alignment horizontal="center" vertical="center" wrapText="1"/>
      <protection locked="0"/>
    </xf>
    <xf numFmtId="49" fontId="85" fillId="0" borderId="1" xfId="0" applyNumberFormat="1" applyFont="1" applyFill="1" applyBorder="1" applyAlignment="1">
      <alignment horizontal="center" vertical="center" wrapText="1"/>
    </xf>
    <xf numFmtId="49" fontId="92" fillId="0" borderId="1" xfId="0" applyNumberFormat="1" applyFont="1" applyFill="1" applyBorder="1" applyAlignment="1">
      <alignment horizontal="center" vertical="center" wrapText="1"/>
    </xf>
    <xf numFmtId="166" fontId="86" fillId="0" borderId="1" xfId="0" applyNumberFormat="1" applyFont="1" applyFill="1" applyBorder="1" applyAlignment="1">
      <alignment horizontal="center" vertical="center" wrapText="1"/>
    </xf>
    <xf numFmtId="3" fontId="86" fillId="0" borderId="1" xfId="0" applyNumberFormat="1" applyFont="1" applyFill="1" applyBorder="1" applyAlignment="1">
      <alignment horizontal="center" vertical="center" wrapText="1"/>
    </xf>
    <xf numFmtId="49" fontId="86" fillId="0" borderId="1" xfId="7" applyNumberFormat="1" applyFont="1" applyFill="1" applyBorder="1" applyAlignment="1">
      <alignment horizontal="center" vertical="center" wrapText="1"/>
    </xf>
    <xf numFmtId="14" fontId="86" fillId="0" borderId="1" xfId="7" applyNumberFormat="1" applyFont="1" applyFill="1" applyBorder="1" applyAlignment="1">
      <alignment horizontal="center" vertical="center" wrapText="1"/>
    </xf>
    <xf numFmtId="186" fontId="91" fillId="0" borderId="1" xfId="0" applyNumberFormat="1" applyFont="1" applyFill="1" applyBorder="1" applyAlignment="1">
      <alignment horizontal="center" vertical="center" wrapText="1"/>
    </xf>
    <xf numFmtId="188" fontId="91" fillId="0" borderId="1" xfId="0" applyNumberFormat="1" applyFont="1" applyFill="1" applyBorder="1" applyAlignment="1">
      <alignment horizontal="center" vertical="center" wrapText="1"/>
    </xf>
    <xf numFmtId="4" fontId="86" fillId="0" borderId="1" xfId="7" applyNumberFormat="1" applyFont="1" applyFill="1" applyBorder="1" applyAlignment="1">
      <alignment horizontal="center" vertical="center" wrapText="1"/>
    </xf>
    <xf numFmtId="185" fontId="86" fillId="0" borderId="1" xfId="0" applyNumberFormat="1" applyFont="1" applyFill="1" applyBorder="1" applyAlignment="1">
      <alignment horizontal="center" vertical="center" wrapText="1"/>
    </xf>
    <xf numFmtId="189" fontId="89" fillId="0" borderId="1" xfId="59049" applyNumberFormat="1" applyFont="1" applyFill="1" applyBorder="1" applyAlignment="1" applyProtection="1">
      <alignment horizontal="center" vertical="center" wrapText="1"/>
      <protection locked="0"/>
    </xf>
    <xf numFmtId="189" fontId="86" fillId="0" borderId="1" xfId="0" applyNumberFormat="1" applyFont="1" applyFill="1" applyBorder="1" applyAlignment="1">
      <alignment horizontal="center" vertical="center" wrapText="1"/>
    </xf>
    <xf numFmtId="2" fontId="89" fillId="0" borderId="1" xfId="59049" applyNumberFormat="1" applyFont="1" applyFill="1" applyBorder="1" applyAlignment="1" applyProtection="1">
      <alignment horizontal="center" vertical="center" wrapText="1"/>
      <protection locked="0"/>
    </xf>
    <xf numFmtId="168" fontId="89" fillId="0" borderId="1" xfId="59049" applyNumberFormat="1" applyFont="1" applyFill="1" applyBorder="1" applyAlignment="1" applyProtection="1">
      <alignment horizontal="center" vertical="center" wrapText="1"/>
      <protection locked="0"/>
    </xf>
    <xf numFmtId="2" fontId="86" fillId="0" borderId="1" xfId="0" applyNumberFormat="1" applyFont="1" applyFill="1" applyBorder="1" applyAlignment="1">
      <alignment horizontal="center" vertical="center" wrapText="1"/>
    </xf>
    <xf numFmtId="187" fontId="91" fillId="0" borderId="1" xfId="0" applyNumberFormat="1" applyFont="1" applyFill="1" applyBorder="1" applyAlignment="1">
      <alignment horizontal="center" vertical="center" wrapText="1"/>
    </xf>
    <xf numFmtId="49" fontId="91" fillId="0" borderId="1" xfId="0" applyNumberFormat="1" applyFont="1" applyFill="1" applyBorder="1" applyAlignment="1">
      <alignment horizontal="center" vertical="center" wrapText="1"/>
    </xf>
    <xf numFmtId="0" fontId="91" fillId="0" borderId="1" xfId="0" applyFont="1" applyFill="1" applyBorder="1" applyAlignment="1">
      <alignment horizontal="center" vertical="center" wrapText="1"/>
    </xf>
    <xf numFmtId="1" fontId="86" fillId="0" borderId="1" xfId="0" applyNumberFormat="1" applyFont="1" applyFill="1" applyBorder="1" applyAlignment="1">
      <alignment horizontal="center" vertical="center" wrapText="1" shrinkToFit="1"/>
    </xf>
    <xf numFmtId="1" fontId="89" fillId="0" borderId="1" xfId="0" applyNumberFormat="1" applyFont="1" applyFill="1" applyBorder="1" applyAlignment="1">
      <alignment horizontal="center" vertical="center" wrapText="1"/>
    </xf>
    <xf numFmtId="49" fontId="91" fillId="0" borderId="31" xfId="0" applyNumberFormat="1" applyFont="1" applyFill="1" applyBorder="1" applyAlignment="1">
      <alignment vertical="center" wrapText="1"/>
    </xf>
    <xf numFmtId="0" fontId="86" fillId="0" borderId="31" xfId="0" applyFont="1" applyFill="1" applyBorder="1" applyAlignment="1">
      <alignment vertical="center" wrapText="1"/>
    </xf>
    <xf numFmtId="2" fontId="86" fillId="0" borderId="31" xfId="0" applyNumberFormat="1" applyFont="1" applyFill="1" applyBorder="1" applyAlignment="1">
      <alignment vertical="center" wrapText="1"/>
    </xf>
    <xf numFmtId="187" fontId="91" fillId="0" borderId="31" xfId="0" applyNumberFormat="1" applyFont="1" applyFill="1" applyBorder="1" applyAlignment="1">
      <alignment vertical="center" wrapText="1"/>
    </xf>
    <xf numFmtId="0" fontId="91" fillId="0" borderId="31" xfId="0" applyFont="1" applyFill="1" applyBorder="1" applyAlignment="1">
      <alignment vertical="center" wrapText="1"/>
    </xf>
    <xf numFmtId="1" fontId="93" fillId="0" borderId="1" xfId="59049" applyNumberFormat="1" applyFont="1" applyFill="1" applyBorder="1" applyAlignment="1" applyProtection="1">
      <alignment horizontal="center" vertical="center" wrapText="1"/>
      <protection locked="0"/>
    </xf>
    <xf numFmtId="0" fontId="93" fillId="0" borderId="1" xfId="59049" applyNumberFormat="1" applyFont="1" applyFill="1" applyBorder="1" applyAlignment="1" applyProtection="1">
      <alignment horizontal="center" vertical="center" wrapText="1"/>
      <protection locked="0"/>
    </xf>
    <xf numFmtId="4" fontId="93" fillId="0" borderId="1" xfId="59049" applyNumberFormat="1" applyFont="1" applyFill="1" applyBorder="1" applyAlignment="1" applyProtection="1">
      <alignment horizontal="center" vertical="center" wrapText="1"/>
      <protection locked="0"/>
    </xf>
    <xf numFmtId="0" fontId="80" fillId="0" borderId="1" xfId="0" applyFont="1" applyFill="1" applyBorder="1" applyAlignment="1">
      <alignment horizontal="center" vertical="center" wrapText="1"/>
    </xf>
    <xf numFmtId="14" fontId="80" fillId="0" borderId="1" xfId="0" applyNumberFormat="1" applyFont="1" applyFill="1" applyBorder="1" applyAlignment="1">
      <alignment horizontal="center" vertical="center" wrapText="1"/>
    </xf>
    <xf numFmtId="49" fontId="93" fillId="0" borderId="1" xfId="59049" applyNumberFormat="1" applyFont="1" applyFill="1" applyBorder="1" applyAlignment="1" applyProtection="1">
      <alignment horizontal="center" vertical="center" wrapText="1"/>
      <protection locked="0"/>
    </xf>
    <xf numFmtId="49" fontId="85" fillId="0" borderId="1" xfId="0" applyNumberFormat="1" applyFont="1" applyFill="1" applyBorder="1" applyAlignment="1">
      <alignment horizontal="center" vertical="center"/>
    </xf>
    <xf numFmtId="0" fontId="86" fillId="0" borderId="1" xfId="0" applyFont="1" applyFill="1" applyBorder="1" applyAlignment="1">
      <alignment horizontal="center" vertical="center"/>
    </xf>
    <xf numFmtId="0" fontId="86" fillId="0" borderId="1" xfId="0" applyFont="1" applyFill="1" applyBorder="1"/>
    <xf numFmtId="186" fontId="85" fillId="0" borderId="1" xfId="0" applyNumberFormat="1" applyFont="1" applyFill="1" applyBorder="1" applyAlignment="1">
      <alignment horizontal="center" vertical="center"/>
    </xf>
    <xf numFmtId="187" fontId="85" fillId="0" borderId="1" xfId="0" applyNumberFormat="1" applyFont="1" applyFill="1" applyBorder="1" applyAlignment="1">
      <alignment horizontal="center" vertical="center" wrapText="1"/>
    </xf>
    <xf numFmtId="187" fontId="85" fillId="0" borderId="1" xfId="0" applyNumberFormat="1" applyFont="1" applyFill="1" applyBorder="1" applyAlignment="1">
      <alignment horizontal="center" vertical="center"/>
    </xf>
    <xf numFmtId="0" fontId="86" fillId="0" borderId="0" xfId="0" applyFont="1" applyFill="1"/>
    <xf numFmtId="1" fontId="80" fillId="0" borderId="1" xfId="0" applyNumberFormat="1" applyFont="1" applyFill="1" applyBorder="1" applyAlignment="1">
      <alignment horizontal="center" vertical="center" wrapText="1"/>
    </xf>
    <xf numFmtId="4" fontId="80" fillId="0" borderId="1" xfId="0" applyNumberFormat="1" applyFont="1" applyFill="1" applyBorder="1" applyAlignment="1">
      <alignment horizontal="center" vertical="center" wrapText="1"/>
    </xf>
    <xf numFmtId="0" fontId="80" fillId="0" borderId="0" xfId="0" applyFont="1" applyFill="1" applyBorder="1" applyAlignment="1">
      <alignment horizontal="center" vertical="center" wrapText="1"/>
    </xf>
    <xf numFmtId="0" fontId="87" fillId="0" borderId="1" xfId="0" applyFont="1" applyFill="1" applyBorder="1" applyAlignment="1">
      <alignment horizontal="center" vertical="center" wrapText="1"/>
    </xf>
    <xf numFmtId="186" fontId="85" fillId="0" borderId="1" xfId="0" applyNumberFormat="1" applyFont="1" applyFill="1" applyBorder="1" applyAlignment="1">
      <alignment horizontal="center" vertical="center" wrapText="1"/>
    </xf>
    <xf numFmtId="187" fontId="85" fillId="0" borderId="37" xfId="0" applyNumberFormat="1" applyFont="1" applyFill="1" applyBorder="1" applyAlignment="1">
      <alignment horizontal="center" vertical="center"/>
    </xf>
    <xf numFmtId="49" fontId="85" fillId="0" borderId="37" xfId="0" applyNumberFormat="1" applyFont="1" applyFill="1" applyBorder="1" applyAlignment="1">
      <alignment horizontal="center" vertical="center"/>
    </xf>
    <xf numFmtId="0" fontId="83" fillId="0" borderId="0" xfId="0" applyFont="1" applyFill="1" applyAlignment="1">
      <alignment horizontal="center" vertical="center" wrapText="1"/>
    </xf>
    <xf numFmtId="186" fontId="89" fillId="0" borderId="1" xfId="0" applyNumberFormat="1" applyFont="1" applyFill="1" applyBorder="1" applyAlignment="1">
      <alignment horizontal="center" vertical="center" wrapText="1"/>
    </xf>
    <xf numFmtId="0" fontId="80" fillId="0" borderId="0" xfId="0" applyFont="1" applyFill="1" applyAlignment="1">
      <alignment horizontal="center" vertical="center" wrapText="1"/>
    </xf>
    <xf numFmtId="49" fontId="86" fillId="0" borderId="36" xfId="0" applyNumberFormat="1" applyFont="1" applyFill="1" applyBorder="1" applyAlignment="1">
      <alignment horizontal="center" vertical="center" wrapText="1"/>
    </xf>
    <xf numFmtId="1" fontId="15" fillId="0" borderId="1" xfId="59049" applyNumberFormat="1" applyFont="1" applyFill="1" applyBorder="1" applyAlignment="1" applyProtection="1">
      <alignment horizontal="center" vertical="center" wrapText="1"/>
      <protection locked="0"/>
    </xf>
    <xf numFmtId="16" fontId="93" fillId="0" borderId="1" xfId="59049" applyNumberFormat="1" applyFont="1" applyFill="1" applyBorder="1" applyAlignment="1" applyProtection="1">
      <alignment horizontal="center" vertical="center" wrapText="1"/>
      <protection locked="0"/>
    </xf>
    <xf numFmtId="49" fontId="89" fillId="0" borderId="1" xfId="0" applyNumberFormat="1" applyFont="1" applyFill="1" applyBorder="1" applyAlignment="1">
      <alignment horizontal="center" vertical="center" wrapText="1"/>
    </xf>
    <xf numFmtId="0" fontId="86" fillId="0" borderId="31" xfId="0" applyFont="1" applyFill="1" applyBorder="1" applyAlignment="1">
      <alignment horizontal="center" vertical="center" wrapText="1"/>
    </xf>
    <xf numFmtId="0" fontId="93" fillId="0" borderId="1" xfId="0" applyFont="1" applyFill="1" applyBorder="1" applyAlignment="1">
      <alignment horizontal="center" vertical="center" wrapText="1"/>
    </xf>
    <xf numFmtId="49" fontId="93" fillId="0" borderId="1" xfId="0" applyNumberFormat="1" applyFont="1" applyFill="1" applyBorder="1" applyAlignment="1">
      <alignment horizontal="center" vertical="center"/>
    </xf>
    <xf numFmtId="0" fontId="93" fillId="0" borderId="1" xfId="0" applyFont="1" applyFill="1" applyBorder="1" applyAlignment="1">
      <alignment vertical="center" wrapText="1"/>
    </xf>
    <xf numFmtId="4" fontId="93" fillId="0" borderId="1" xfId="0" applyNumberFormat="1" applyFont="1" applyFill="1" applyBorder="1" applyAlignment="1">
      <alignment horizontal="right" vertical="center"/>
    </xf>
    <xf numFmtId="166" fontId="80" fillId="0" borderId="1" xfId="0" applyNumberFormat="1" applyFont="1" applyFill="1" applyBorder="1" applyAlignment="1">
      <alignment horizontal="center" vertical="center" wrapText="1"/>
    </xf>
    <xf numFmtId="49" fontId="80" fillId="0" borderId="1" xfId="59049" applyNumberFormat="1" applyFont="1" applyFill="1" applyBorder="1" applyAlignment="1" applyProtection="1">
      <alignment horizontal="center" vertical="center" wrapText="1"/>
    </xf>
    <xf numFmtId="14" fontId="93" fillId="0" borderId="1" xfId="59049" applyNumberFormat="1" applyFont="1" applyFill="1" applyBorder="1" applyAlignment="1" applyProtection="1">
      <alignment horizontal="center" vertical="center" wrapText="1"/>
    </xf>
    <xf numFmtId="4" fontId="93" fillId="0" borderId="1" xfId="0" applyNumberFormat="1" applyFont="1" applyFill="1" applyBorder="1" applyAlignment="1">
      <alignment horizontal="center" vertical="center"/>
    </xf>
    <xf numFmtId="49" fontId="93" fillId="0" borderId="1" xfId="59049" applyNumberFormat="1" applyFont="1" applyFill="1" applyBorder="1" applyAlignment="1" applyProtection="1">
      <alignment horizontal="center" vertical="center" wrapText="1"/>
    </xf>
    <xf numFmtId="0" fontId="80" fillId="0" borderId="1" xfId="0" applyFont="1" applyFill="1" applyBorder="1" applyAlignment="1">
      <alignment horizontal="center" vertical="center" wrapText="1" shrinkToFit="1"/>
    </xf>
    <xf numFmtId="0" fontId="93" fillId="0" borderId="1" xfId="59049" applyNumberFormat="1" applyFont="1" applyFill="1" applyBorder="1" applyAlignment="1" applyProtection="1">
      <alignment horizontal="center" vertical="center" wrapText="1"/>
    </xf>
    <xf numFmtId="187" fontId="89" fillId="0" borderId="1" xfId="0" applyNumberFormat="1" applyFont="1" applyFill="1" applyBorder="1" applyAlignment="1">
      <alignment horizontal="center" vertical="center" wrapText="1"/>
    </xf>
    <xf numFmtId="49" fontId="86" fillId="0" borderId="1" xfId="0" applyNumberFormat="1" applyFont="1" applyFill="1" applyBorder="1" applyAlignment="1">
      <alignment horizontal="center" wrapText="1"/>
    </xf>
    <xf numFmtId="0" fontId="86" fillId="0" borderId="1" xfId="0" applyFont="1" applyFill="1" applyBorder="1" applyAlignment="1">
      <alignment horizontal="center" wrapText="1"/>
    </xf>
    <xf numFmtId="49" fontId="86" fillId="0" borderId="36" xfId="0" applyNumberFormat="1" applyFont="1" applyFill="1" applyBorder="1" applyAlignment="1">
      <alignment horizontal="center" wrapText="1"/>
    </xf>
    <xf numFmtId="166" fontId="86" fillId="0" borderId="1" xfId="0" applyNumberFormat="1" applyFont="1" applyFill="1" applyBorder="1" applyAlignment="1">
      <alignment horizontal="center" wrapText="1"/>
    </xf>
    <xf numFmtId="0" fontId="86" fillId="0" borderId="1" xfId="0" quotePrefix="1" applyFont="1" applyFill="1" applyBorder="1" applyAlignment="1">
      <alignment horizontal="center" vertical="center" wrapText="1"/>
    </xf>
    <xf numFmtId="0" fontId="86" fillId="0" borderId="1" xfId="0" applyNumberFormat="1" applyFont="1" applyFill="1" applyBorder="1" applyAlignment="1">
      <alignment horizontal="center" vertical="center" wrapText="1"/>
    </xf>
    <xf numFmtId="4" fontId="89" fillId="0" borderId="1" xfId="0" applyNumberFormat="1" applyFont="1" applyFill="1" applyBorder="1" applyAlignment="1">
      <alignment horizontal="center" vertical="center" wrapText="1"/>
    </xf>
    <xf numFmtId="49" fontId="15" fillId="0" borderId="1" xfId="0" applyNumberFormat="1" applyFont="1" applyFill="1" applyBorder="1" applyAlignment="1">
      <alignment horizontal="center" vertical="center" wrapText="1"/>
    </xf>
    <xf numFmtId="49" fontId="90" fillId="0" borderId="1" xfId="0" applyNumberFormat="1" applyFont="1" applyFill="1" applyBorder="1" applyAlignment="1">
      <alignment horizontal="center" vertical="center" wrapText="1"/>
    </xf>
    <xf numFmtId="49" fontId="80" fillId="0" borderId="1" xfId="0" applyNumberFormat="1" applyFont="1" applyFill="1" applyBorder="1" applyAlignment="1">
      <alignment horizontal="center" vertical="center" wrapText="1"/>
    </xf>
    <xf numFmtId="0" fontId="0" fillId="0" borderId="1" xfId="0" applyFont="1" applyFill="1" applyBorder="1" applyAlignment="1">
      <alignment horizontal="center" vertical="center"/>
    </xf>
    <xf numFmtId="0" fontId="96" fillId="0" borderId="0" xfId="0" applyFont="1" applyFill="1" applyAlignment="1">
      <alignment horizontal="center" vertical="center" wrapText="1"/>
    </xf>
    <xf numFmtId="0" fontId="86" fillId="0" borderId="1" xfId="0" applyFont="1" applyFill="1" applyBorder="1" applyAlignment="1">
      <alignment vertical="center"/>
    </xf>
    <xf numFmtId="0" fontId="86" fillId="0" borderId="1" xfId="0" applyFont="1" applyFill="1" applyBorder="1" applyAlignment="1">
      <alignment wrapText="1"/>
    </xf>
    <xf numFmtId="0" fontId="98" fillId="0" borderId="0" xfId="0" applyFont="1" applyFill="1" applyAlignment="1">
      <alignment horizontal="center" wrapText="1"/>
    </xf>
    <xf numFmtId="49" fontId="86" fillId="0" borderId="1" xfId="0" applyNumberFormat="1" applyFont="1" applyFill="1" applyBorder="1" applyAlignment="1">
      <alignment vertical="center" wrapText="1"/>
    </xf>
    <xf numFmtId="14" fontId="86" fillId="0" borderId="1" xfId="0" applyNumberFormat="1" applyFont="1" applyFill="1" applyBorder="1" applyAlignment="1">
      <alignment wrapText="1"/>
    </xf>
    <xf numFmtId="0" fontId="90" fillId="0" borderId="1" xfId="0" applyFont="1" applyFill="1" applyBorder="1" applyAlignment="1">
      <alignment horizontal="center" wrapText="1"/>
    </xf>
    <xf numFmtId="49" fontId="99" fillId="0" borderId="1" xfId="0" applyNumberFormat="1" applyFont="1" applyFill="1" applyBorder="1" applyAlignment="1">
      <alignment horizontal="center" wrapText="1"/>
    </xf>
    <xf numFmtId="17" fontId="86" fillId="0" borderId="1" xfId="0" applyNumberFormat="1" applyFont="1" applyFill="1" applyBorder="1"/>
    <xf numFmtId="0" fontId="98" fillId="0" borderId="0" xfId="0" applyFont="1" applyFill="1" applyAlignment="1">
      <alignment horizontal="center" vertical="center" wrapText="1"/>
    </xf>
    <xf numFmtId="49" fontId="86" fillId="0" borderId="1" xfId="0" applyNumberFormat="1" applyFont="1" applyFill="1" applyBorder="1" applyAlignment="1">
      <alignment wrapText="1"/>
    </xf>
    <xf numFmtId="0" fontId="0" fillId="0" borderId="0" xfId="0" applyFill="1"/>
    <xf numFmtId="4" fontId="85" fillId="0" borderId="1" xfId="0" applyNumberFormat="1" applyFont="1" applyFill="1" applyBorder="1" applyAlignment="1">
      <alignment horizontal="center" vertical="center" wrapText="1"/>
    </xf>
    <xf numFmtId="0" fontId="98" fillId="0" borderId="1" xfId="0" applyFont="1" applyFill="1" applyBorder="1" applyAlignment="1">
      <alignment horizontal="center" vertical="center" wrapText="1"/>
    </xf>
    <xf numFmtId="0" fontId="0" fillId="0" borderId="0" xfId="0" applyFill="1" applyAlignment="1">
      <alignment horizontal="left" vertical="top" wrapText="1"/>
    </xf>
    <xf numFmtId="14" fontId="89" fillId="0" borderId="1" xfId="0" applyNumberFormat="1" applyFont="1" applyFill="1" applyBorder="1" applyAlignment="1">
      <alignment horizontal="center" vertical="center" wrapText="1"/>
    </xf>
    <xf numFmtId="0" fontId="94" fillId="0" borderId="0" xfId="0" applyFont="1" applyFill="1"/>
    <xf numFmtId="0" fontId="95" fillId="0" borderId="0" xfId="0" applyFont="1" applyFill="1" applyAlignment="1">
      <alignment horizontal="left"/>
    </xf>
    <xf numFmtId="14" fontId="89" fillId="0" borderId="1" xfId="0" applyNumberFormat="1" applyFont="1" applyFill="1" applyBorder="1" applyAlignment="1">
      <alignment horizontal="center" vertical="center" wrapText="1" shrinkToFit="1"/>
    </xf>
    <xf numFmtId="49" fontId="91" fillId="0" borderId="1" xfId="14186" applyNumberFormat="1" applyFont="1" applyFill="1" applyBorder="1" applyAlignment="1">
      <alignment horizontal="center" vertical="center" wrapText="1"/>
    </xf>
    <xf numFmtId="0" fontId="15" fillId="0" borderId="0" xfId="0" applyFont="1" applyFill="1" applyAlignment="1">
      <alignment horizontal="center" vertical="center" wrapText="1"/>
    </xf>
    <xf numFmtId="0" fontId="0" fillId="0" borderId="0" xfId="0" applyFill="1" applyAlignment="1">
      <alignment wrapText="1"/>
    </xf>
    <xf numFmtId="0" fontId="96" fillId="0" borderId="1" xfId="0" applyFont="1" applyFill="1" applyBorder="1" applyAlignment="1">
      <alignment horizontal="center" vertical="center" wrapText="1"/>
    </xf>
    <xf numFmtId="0" fontId="85" fillId="0" borderId="1" xfId="0" applyFont="1" applyFill="1" applyBorder="1" applyAlignment="1">
      <alignment horizontal="center" vertical="center" wrapText="1"/>
    </xf>
    <xf numFmtId="0" fontId="97" fillId="0" borderId="0" xfId="0" applyFont="1" applyFill="1" applyAlignment="1">
      <alignment horizontal="center" wrapText="1"/>
    </xf>
    <xf numFmtId="4" fontId="89" fillId="0" borderId="1" xfId="59049" applyNumberFormat="1" applyFont="1" applyFill="1" applyBorder="1" applyAlignment="1" applyProtection="1">
      <alignment horizontal="center" vertical="center" wrapText="1"/>
      <protection locked="0"/>
    </xf>
    <xf numFmtId="0" fontId="86" fillId="0" borderId="1" xfId="0" applyFont="1" applyFill="1" applyBorder="1" applyAlignment="1">
      <alignment horizontal="center" vertical="center" wrapText="1"/>
    </xf>
    <xf numFmtId="0" fontId="86" fillId="0" borderId="1" xfId="7" applyFont="1" applyFill="1" applyBorder="1" applyAlignment="1">
      <alignment horizontal="center" vertical="center" wrapText="1"/>
    </xf>
    <xf numFmtId="49" fontId="86" fillId="0" borderId="1" xfId="0" applyNumberFormat="1" applyFont="1" applyFill="1" applyBorder="1" applyAlignment="1">
      <alignment horizontal="center" vertical="center" wrapText="1"/>
    </xf>
    <xf numFmtId="14" fontId="86" fillId="0" borderId="1" xfId="0" applyNumberFormat="1" applyFont="1" applyFill="1" applyBorder="1" applyAlignment="1">
      <alignment horizontal="center" vertical="center" wrapText="1"/>
    </xf>
    <xf numFmtId="4" fontId="86" fillId="0" borderId="1" xfId="0" applyNumberFormat="1" applyFont="1" applyFill="1" applyBorder="1" applyAlignment="1">
      <alignment horizontal="center" vertical="center" wrapText="1"/>
    </xf>
    <xf numFmtId="49" fontId="89" fillId="0" borderId="1" xfId="59049" applyNumberFormat="1" applyFont="1" applyFill="1" applyBorder="1" applyAlignment="1" applyProtection="1">
      <alignment horizontal="center" vertical="center" wrapText="1"/>
      <protection locked="0"/>
    </xf>
    <xf numFmtId="1" fontId="86" fillId="0" borderId="1" xfId="0" applyNumberFormat="1" applyFont="1" applyFill="1" applyBorder="1" applyAlignment="1">
      <alignment horizontal="center" vertical="center" wrapText="1"/>
    </xf>
    <xf numFmtId="14" fontId="86" fillId="0" borderId="1" xfId="0" applyNumberFormat="1" applyFont="1" applyFill="1" applyBorder="1" applyAlignment="1">
      <alignment horizontal="center" vertical="center" wrapText="1"/>
    </xf>
    <xf numFmtId="0" fontId="86" fillId="0" borderId="1" xfId="0" applyFont="1" applyFill="1" applyBorder="1" applyAlignment="1">
      <alignment horizontal="center" vertical="center" wrapText="1"/>
    </xf>
    <xf numFmtId="14" fontId="86" fillId="0" borderId="1" xfId="0" applyNumberFormat="1" applyFont="1" applyFill="1" applyBorder="1" applyAlignment="1">
      <alignment vertical="center" wrapText="1"/>
    </xf>
    <xf numFmtId="4" fontId="89" fillId="0" borderId="1" xfId="59049" applyNumberFormat="1" applyFont="1" applyFill="1" applyBorder="1" applyAlignment="1" applyProtection="1">
      <alignment vertical="center" wrapText="1"/>
      <protection locked="0"/>
    </xf>
    <xf numFmtId="0" fontId="96" fillId="0" borderId="0" xfId="0" applyFont="1" applyFill="1" applyAlignment="1">
      <alignment horizontal="center" wrapText="1"/>
    </xf>
    <xf numFmtId="0" fontId="96" fillId="0" borderId="1" xfId="0" applyFont="1" applyFill="1" applyBorder="1" applyAlignment="1">
      <alignment horizontal="center" wrapText="1"/>
    </xf>
    <xf numFmtId="0" fontId="15" fillId="0" borderId="1" xfId="14186" applyFont="1" applyFill="1" applyBorder="1" applyAlignment="1">
      <alignment horizontal="center" vertical="center" wrapText="1"/>
    </xf>
    <xf numFmtId="14" fontId="15" fillId="0" borderId="1" xfId="59049" applyNumberFormat="1" applyFont="1" applyFill="1" applyBorder="1" applyAlignment="1" applyProtection="1">
      <alignment horizontal="center" vertical="center" wrapText="1"/>
      <protection locked="0"/>
    </xf>
    <xf numFmtId="1" fontId="15" fillId="0" borderId="1" xfId="14186" applyNumberFormat="1" applyFont="1" applyFill="1" applyBorder="1" applyAlignment="1">
      <alignment horizontal="center" vertical="center" wrapText="1"/>
    </xf>
    <xf numFmtId="49" fontId="15" fillId="0" borderId="1" xfId="59049" applyNumberFormat="1" applyFont="1" applyFill="1" applyBorder="1" applyAlignment="1" applyProtection="1">
      <alignment horizontal="center" vertical="center" wrapText="1"/>
      <protection locked="0"/>
    </xf>
    <xf numFmtId="0" fontId="96" fillId="0" borderId="32" xfId="0" applyFont="1" applyFill="1" applyBorder="1" applyAlignment="1">
      <alignment horizontal="center" vertical="center" wrapText="1"/>
    </xf>
    <xf numFmtId="49" fontId="86" fillId="0" borderId="31" xfId="0" applyNumberFormat="1" applyFont="1" applyFill="1" applyBorder="1" applyAlignment="1">
      <alignment vertical="center" wrapText="1"/>
    </xf>
    <xf numFmtId="14" fontId="86" fillId="0" borderId="31" xfId="0" applyNumberFormat="1" applyFont="1" applyFill="1" applyBorder="1" applyAlignment="1">
      <alignment vertical="center" wrapText="1"/>
    </xf>
    <xf numFmtId="0" fontId="86" fillId="0" borderId="31" xfId="7" applyFont="1" applyFill="1" applyBorder="1" applyAlignment="1">
      <alignment vertical="center" wrapText="1"/>
    </xf>
    <xf numFmtId="1" fontId="86" fillId="0" borderId="31" xfId="0" applyNumberFormat="1" applyFont="1" applyFill="1" applyBorder="1" applyAlignment="1">
      <alignment vertical="center" wrapText="1"/>
    </xf>
    <xf numFmtId="4" fontId="86" fillId="0" borderId="31" xfId="0" applyNumberFormat="1" applyFont="1" applyFill="1" applyBorder="1" applyAlignment="1">
      <alignment vertical="center" wrapText="1"/>
    </xf>
    <xf numFmtId="0" fontId="86" fillId="0" borderId="38" xfId="0" applyFont="1" applyFill="1" applyBorder="1" applyAlignment="1">
      <alignment vertical="center" wrapText="1"/>
    </xf>
    <xf numFmtId="0" fontId="86" fillId="0" borderId="39" xfId="0" applyFont="1" applyFill="1" applyBorder="1" applyAlignment="1">
      <alignment vertical="center" wrapText="1"/>
    </xf>
    <xf numFmtId="0" fontId="86" fillId="0" borderId="40" xfId="0" applyFont="1" applyFill="1" applyBorder="1" applyAlignment="1">
      <alignment vertical="center" wrapText="1"/>
    </xf>
    <xf numFmtId="49" fontId="89" fillId="0" borderId="1" xfId="59049" applyNumberFormat="1" applyFont="1" applyFill="1" applyBorder="1" applyAlignment="1" applyProtection="1">
      <alignment horizontal="center" vertical="center" wrapText="1"/>
      <protection locked="0"/>
    </xf>
    <xf numFmtId="4" fontId="89" fillId="0" borderId="1" xfId="59049" applyNumberFormat="1" applyFont="1" applyFill="1" applyBorder="1" applyAlignment="1" applyProtection="1">
      <alignment horizontal="center" vertical="center" wrapText="1"/>
      <protection locked="0"/>
    </xf>
    <xf numFmtId="190" fontId="0" fillId="0" borderId="1" xfId="0" applyNumberFormat="1" applyFont="1" applyFill="1" applyBorder="1" applyAlignment="1">
      <alignment horizontal="center" vertical="center"/>
    </xf>
    <xf numFmtId="49" fontId="89" fillId="0" borderId="1" xfId="59049" applyNumberFormat="1" applyFont="1" applyFill="1" applyBorder="1" applyAlignment="1" applyProtection="1">
      <alignment horizontal="left" vertical="center" wrapText="1"/>
      <protection locked="0"/>
    </xf>
    <xf numFmtId="49" fontId="89" fillId="0" borderId="1" xfId="59049" applyNumberFormat="1" applyFont="1" applyFill="1" applyBorder="1" applyAlignment="1" applyProtection="1">
      <alignment horizontal="left" vertical="center"/>
      <protection locked="0"/>
    </xf>
    <xf numFmtId="3" fontId="89" fillId="0" borderId="1" xfId="59049" applyNumberFormat="1" applyFont="1" applyFill="1" applyBorder="1" applyAlignment="1" applyProtection="1">
      <alignment horizontal="center" vertical="center" wrapText="1"/>
      <protection locked="0"/>
    </xf>
    <xf numFmtId="0" fontId="86" fillId="0" borderId="0" xfId="0" applyFont="1" applyAlignment="1">
      <alignment horizontal="center" vertical="center"/>
    </xf>
    <xf numFmtId="0" fontId="88" fillId="0" borderId="0" xfId="0" applyFont="1" applyAlignment="1">
      <alignment horizontal="center" vertical="center"/>
    </xf>
    <xf numFmtId="49" fontId="89" fillId="0" borderId="31" xfId="59049" applyNumberFormat="1" applyFont="1" applyFill="1" applyBorder="1" applyAlignment="1" applyProtection="1">
      <alignment horizontal="center" vertical="center" wrapText="1"/>
      <protection locked="0"/>
    </xf>
    <xf numFmtId="49" fontId="89" fillId="0" borderId="33" xfId="59049" applyNumberFormat="1" applyFont="1" applyFill="1" applyBorder="1" applyAlignment="1" applyProtection="1">
      <alignment horizontal="center" vertical="center" wrapText="1"/>
      <protection locked="0"/>
    </xf>
    <xf numFmtId="49" fontId="89" fillId="0" borderId="32" xfId="59049" applyNumberFormat="1" applyFont="1" applyFill="1" applyBorder="1" applyAlignment="1" applyProtection="1">
      <alignment horizontal="center" vertical="center" wrapText="1"/>
      <protection locked="0"/>
    </xf>
    <xf numFmtId="49" fontId="89" fillId="0" borderId="34" xfId="0" applyNumberFormat="1" applyFont="1" applyFill="1" applyBorder="1" applyAlignment="1" applyProtection="1">
      <alignment horizontal="center" vertical="center" wrapText="1"/>
      <protection locked="0"/>
    </xf>
    <xf numFmtId="49" fontId="89" fillId="0" borderId="35" xfId="0" applyNumberFormat="1" applyFont="1" applyFill="1" applyBorder="1" applyAlignment="1" applyProtection="1">
      <alignment horizontal="center" vertical="center" wrapText="1"/>
      <protection locked="0"/>
    </xf>
    <xf numFmtId="49" fontId="89" fillId="0" borderId="36" xfId="0" applyNumberFormat="1" applyFont="1" applyFill="1" applyBorder="1" applyAlignment="1" applyProtection="1">
      <alignment horizontal="center" vertical="center" wrapText="1"/>
      <protection locked="0"/>
    </xf>
    <xf numFmtId="49" fontId="89" fillId="0" borderId="34" xfId="59049" applyNumberFormat="1" applyFont="1" applyFill="1" applyBorder="1" applyAlignment="1" applyProtection="1">
      <alignment horizontal="center" vertical="center" wrapText="1"/>
      <protection locked="0"/>
    </xf>
    <xf numFmtId="49" fontId="89" fillId="0" borderId="35" xfId="59049" applyNumberFormat="1" applyFont="1" applyFill="1" applyBorder="1" applyAlignment="1" applyProtection="1">
      <alignment horizontal="center" vertical="center" wrapText="1"/>
      <protection locked="0"/>
    </xf>
    <xf numFmtId="49" fontId="89" fillId="0" borderId="36" xfId="59049" applyNumberFormat="1" applyFont="1" applyFill="1" applyBorder="1" applyAlignment="1" applyProtection="1">
      <alignment horizontal="center" vertical="center" wrapText="1"/>
      <protection locked="0"/>
    </xf>
    <xf numFmtId="4" fontId="89" fillId="0" borderId="31" xfId="28" applyNumberFormat="1" applyFont="1" applyFill="1" applyBorder="1" applyAlignment="1" applyProtection="1">
      <alignment horizontal="center" vertical="center" wrapText="1"/>
      <protection locked="0"/>
    </xf>
    <xf numFmtId="4" fontId="89" fillId="0" borderId="32" xfId="28" applyNumberFormat="1" applyFont="1" applyFill="1" applyBorder="1" applyAlignment="1" applyProtection="1">
      <alignment horizontal="center" vertical="center" wrapText="1"/>
      <protection locked="0"/>
    </xf>
    <xf numFmtId="0" fontId="89" fillId="0" borderId="34" xfId="0" applyFont="1" applyFill="1" applyBorder="1" applyAlignment="1" applyProtection="1">
      <alignment horizontal="center" vertical="center" wrapText="1"/>
      <protection locked="0"/>
    </xf>
    <xf numFmtId="0" fontId="89" fillId="0" borderId="36" xfId="0" applyFont="1" applyFill="1" applyBorder="1" applyAlignment="1" applyProtection="1">
      <alignment horizontal="center" vertical="center" wrapText="1"/>
      <protection locked="0"/>
    </xf>
    <xf numFmtId="184" fontId="89" fillId="0" borderId="31" xfId="0" applyNumberFormat="1" applyFont="1" applyFill="1" applyBorder="1" applyAlignment="1" applyProtection="1">
      <alignment horizontal="center" vertical="center" wrapText="1"/>
      <protection locked="0"/>
    </xf>
    <xf numFmtId="184" fontId="89" fillId="0" borderId="32" xfId="0" applyNumberFormat="1" applyFont="1" applyFill="1" applyBorder="1" applyAlignment="1" applyProtection="1">
      <alignment horizontal="center" vertical="center" wrapText="1"/>
      <protection locked="0"/>
    </xf>
    <xf numFmtId="14" fontId="89" fillId="0" borderId="31" xfId="59049" applyNumberFormat="1" applyFont="1" applyFill="1" applyBorder="1" applyAlignment="1" applyProtection="1">
      <alignment horizontal="center" vertical="center" wrapText="1"/>
      <protection locked="0"/>
    </xf>
    <xf numFmtId="14" fontId="89" fillId="0" borderId="32" xfId="59049" applyNumberFormat="1" applyFont="1" applyFill="1" applyBorder="1" applyAlignment="1" applyProtection="1">
      <alignment horizontal="center" vertical="center" wrapText="1"/>
      <protection locked="0"/>
    </xf>
    <xf numFmtId="184" fontId="89" fillId="0" borderId="1" xfId="0" applyNumberFormat="1" applyFont="1" applyFill="1" applyBorder="1" applyAlignment="1" applyProtection="1">
      <alignment horizontal="center" vertical="center" wrapText="1"/>
      <protection locked="0"/>
    </xf>
    <xf numFmtId="3" fontId="89" fillId="0" borderId="31" xfId="0" applyNumberFormat="1" applyFont="1" applyFill="1" applyBorder="1" applyAlignment="1" applyProtection="1">
      <alignment horizontal="center" vertical="center" wrapText="1"/>
      <protection locked="0"/>
    </xf>
    <xf numFmtId="3" fontId="89" fillId="0" borderId="32" xfId="0" applyNumberFormat="1" applyFont="1" applyFill="1" applyBorder="1" applyAlignment="1" applyProtection="1">
      <alignment horizontal="center" vertical="center" wrapText="1"/>
      <protection locked="0"/>
    </xf>
    <xf numFmtId="49" fontId="89" fillId="75" borderId="31" xfId="59049" applyNumberFormat="1" applyFont="1" applyFill="1" applyBorder="1" applyAlignment="1" applyProtection="1">
      <alignment horizontal="center" vertical="center" wrapText="1"/>
      <protection locked="0"/>
    </xf>
    <xf numFmtId="49" fontId="89" fillId="75" borderId="33" xfId="59049" applyNumberFormat="1" applyFont="1" applyFill="1" applyBorder="1" applyAlignment="1" applyProtection="1">
      <alignment horizontal="center" vertical="center" wrapText="1"/>
      <protection locked="0"/>
    </xf>
    <xf numFmtId="49" fontId="89" fillId="75" borderId="32" xfId="59049" applyNumberFormat="1" applyFont="1" applyFill="1" applyBorder="1" applyAlignment="1" applyProtection="1">
      <alignment horizontal="center" vertical="center" wrapText="1"/>
      <protection locked="0"/>
    </xf>
    <xf numFmtId="49" fontId="89" fillId="0" borderId="1" xfId="59049" applyNumberFormat="1" applyFont="1" applyFill="1" applyBorder="1" applyAlignment="1" applyProtection="1">
      <alignment horizontal="center" vertical="center" wrapText="1"/>
      <protection locked="0"/>
    </xf>
    <xf numFmtId="4" fontId="89" fillId="0" borderId="1" xfId="59049" applyNumberFormat="1" applyFont="1" applyFill="1" applyBorder="1" applyAlignment="1" applyProtection="1">
      <alignment horizontal="center" vertical="center" wrapText="1"/>
      <protection locked="0"/>
    </xf>
    <xf numFmtId="0" fontId="87" fillId="0" borderId="0" xfId="0" applyFont="1" applyAlignment="1">
      <alignment horizontal="left" vertical="center" wrapText="1"/>
    </xf>
    <xf numFmtId="4" fontId="89" fillId="0" borderId="31" xfId="59049" applyNumberFormat="1" applyFont="1" applyFill="1" applyBorder="1" applyAlignment="1" applyProtection="1">
      <alignment horizontal="center" vertical="center" wrapText="1"/>
      <protection locked="0"/>
    </xf>
    <xf numFmtId="4" fontId="89" fillId="0" borderId="33" xfId="59049" applyNumberFormat="1" applyFont="1" applyFill="1" applyBorder="1" applyAlignment="1" applyProtection="1">
      <alignment horizontal="center" vertical="center" wrapText="1"/>
      <protection locked="0"/>
    </xf>
    <xf numFmtId="4" fontId="89" fillId="0" borderId="32" xfId="59049" applyNumberFormat="1" applyFont="1" applyFill="1" applyBorder="1" applyAlignment="1" applyProtection="1">
      <alignment horizontal="center" vertical="center" wrapText="1"/>
      <protection locked="0"/>
    </xf>
    <xf numFmtId="0" fontId="86" fillId="0" borderId="0" xfId="0" applyFont="1" applyAlignment="1">
      <alignment horizontal="left" vertical="center" wrapText="1"/>
    </xf>
  </cellXfs>
  <cellStyles count="60311">
    <cellStyle name=" 1" xfId="1"/>
    <cellStyle name=" 1 2" xfId="2"/>
    <cellStyle name="_149_942 - Отчет об исполнении ГКПЗ ОАО АЭК Комиэнерго за 2006 год" xfId="41"/>
    <cellStyle name="_149_942 - Отчет об исполнении ГКПЗ ОАО АЭК Комиэнерго за 2006 год 2" xfId="42"/>
    <cellStyle name="_149_942 - Отчет об исполнении ГКПЗ ОАО АЭК Комиэнерго за 2006 год 2 2" xfId="30553"/>
    <cellStyle name="_149_942 - Отчет об исполнении ГКПЗ ОАО АЭК Комиэнерго за 2006 год 3" xfId="30554"/>
    <cellStyle name="_Альбом  от 25.08.06 недействующая редакция" xfId="43"/>
    <cellStyle name="_Альбом  от 25.08.06 недействующая редакция 2" xfId="30555"/>
    <cellStyle name="_Альбом бюджетных форм   от 23.08.05" xfId="44"/>
    <cellStyle name="_Альбом бюджетных форм   от 23.08.05 2" xfId="30556"/>
    <cellStyle name="_Альбом бюджетных форм   от 25.08.05" xfId="45"/>
    <cellStyle name="_Альбом бюджетных форм   от 25.08.05 2" xfId="30557"/>
    <cellStyle name="_Альбом бюджетных форм от 18.07.06" xfId="46"/>
    <cellStyle name="_Альбом бюджетных форм от 18.07.06 2" xfId="30558"/>
    <cellStyle name="_АРМ_БП_РСК_V6.1.unprotec" xfId="47"/>
    <cellStyle name="_АРМ_БП_РСК_V6.1.unprotec 2" xfId="30559"/>
    <cellStyle name="_Бюджетные формы.Расходы v.3.1" xfId="48"/>
    <cellStyle name="_Бюджетные формы.Расходы v.3.1 2" xfId="30560"/>
    <cellStyle name="_Инвест ТЗ" xfId="49"/>
    <cellStyle name="_Инвест ТЗ 2" xfId="30561"/>
    <cellStyle name="_Инвест ТЗ АВТОМАТИЗАЦИЯ  1.06.06   Ф" xfId="50"/>
    <cellStyle name="_Инвест ТЗ АВТОМАТИЗАЦИЯ  1.06.06   Ф 2" xfId="30562"/>
    <cellStyle name="_Инвест ТЗ АВТОМАТИЗАЦИЯ  31.05.06   Ф нов" xfId="51"/>
    <cellStyle name="_Инвест ТЗ АВТОМАТИЗАЦИЯ  31.05.06   Ф нов 2" xfId="30563"/>
    <cellStyle name="_ИСП 2006 свод" xfId="52"/>
    <cellStyle name="_ИСП 2006 свод 2" xfId="53"/>
    <cellStyle name="_ИСП 2006 свод 2 2" xfId="30564"/>
    <cellStyle name="_ИСП 2006 свод 3" xfId="30565"/>
    <cellStyle name="_Классификаторы" xfId="54"/>
    <cellStyle name="_Классификаторы 2" xfId="30566"/>
    <cellStyle name="_классификаторы УБМ (изменения)" xfId="55"/>
    <cellStyle name="_классификаторы УБМ (изменения) 2" xfId="30567"/>
    <cellStyle name="_Книга1" xfId="59050"/>
    <cellStyle name="_Книга1_Копия АРМ_БП_РСК_V10 0_20100213" xfId="59051"/>
    <cellStyle name="_Книга3 (8)" xfId="56"/>
    <cellStyle name="_Книга3 (8) 2" xfId="30568"/>
    <cellStyle name="_Книга5" xfId="57"/>
    <cellStyle name="_Книга5 2" xfId="30569"/>
    <cellStyle name="_МОЭСК корректировка ГКПЗ 2006 обраб" xfId="58"/>
    <cellStyle name="_МОЭСК корректировка ГКПЗ 2006 обраб 2" xfId="59"/>
    <cellStyle name="_МОЭСК корректировка ГКПЗ 2006 обраб 2 2" xfId="30570"/>
    <cellStyle name="_МОЭСК корректировка ГКПЗ 2006 обраб 3" xfId="30571"/>
    <cellStyle name="_МОЭСК отчет ГД за 2006" xfId="60"/>
    <cellStyle name="_МОЭСК отчет ГД за 2006 2" xfId="61"/>
    <cellStyle name="_МОЭСК отчет ГД за 2006 2 2" xfId="30572"/>
    <cellStyle name="_МОЭСК отчет ГД за 2006 3" xfId="30573"/>
    <cellStyle name="_МРСК Сибири отчет за 2006" xfId="62"/>
    <cellStyle name="_МРСК Сибири отчет за 2006 2" xfId="63"/>
    <cellStyle name="_МРСК Сибири отчет за 2006 2 2" xfId="30574"/>
    <cellStyle name="_МРСК Сибири отчет за 2006 3" xfId="30575"/>
    <cellStyle name="_МРСК ЦиСК отчет за 2006" xfId="64"/>
    <cellStyle name="_МРСК ЦиСК отчет за 2006 2" xfId="65"/>
    <cellStyle name="_МРСК ЦиСК отчет за 2006 2 2" xfId="30576"/>
    <cellStyle name="_МРСК ЦиСК отчет за 2006 3" xfId="30577"/>
    <cellStyle name="_Отчет в МРСК_1149_2006_Псковэнерго (V.3)" xfId="66"/>
    <cellStyle name="_Отчет в МРСК_1149_2006_Псковэнерго (V.3) 2" xfId="67"/>
    <cellStyle name="_Отчет в МРСК_1149_2006_Псковэнерго (V.3) 2 2" xfId="30578"/>
    <cellStyle name="_Отчет в МРСК_1149_2006_Псковэнерго (V.3) 3" xfId="30579"/>
    <cellStyle name="_Отчет исполнения ГКПЗ за 2006г" xfId="68"/>
    <cellStyle name="_Отчет исполнения ГКПЗ за 2006г 2" xfId="69"/>
    <cellStyle name="_Отчет исполнения ГКПЗ за 2006г 2 2" xfId="30580"/>
    <cellStyle name="_Отчет исполнения ГКПЗ за 2006г 3" xfId="30581"/>
    <cellStyle name="_Отчет ЛЭ_2006_по форме МРСК" xfId="70"/>
    <cellStyle name="_Отчет ЛЭ_2006_по форме МРСК 2" xfId="71"/>
    <cellStyle name="_Отчет ЛЭ_2006_по форме МРСК 2 2" xfId="30582"/>
    <cellStyle name="_Отчет ЛЭ_2006_по форме МРСК 3" xfId="30583"/>
    <cellStyle name="_Отчет МРСК С-З за 2006 год" xfId="72"/>
    <cellStyle name="_Отчет МРСК С-З за 2006 год 2" xfId="73"/>
    <cellStyle name="_Отчет МРСК С-З за 2006 год 2 2" xfId="30584"/>
    <cellStyle name="_Отчет МРСК С-З за 2006 год 3" xfId="30585"/>
    <cellStyle name="_Отчет о выполнении ГКПЗ за 2006" xfId="74"/>
    <cellStyle name="_Отчет о выполнении ГКПЗ за 2006 2" xfId="75"/>
    <cellStyle name="_Отчет о выполнении ГКПЗ за 2006 2 2" xfId="30586"/>
    <cellStyle name="_Отчет о выполнении ГКПЗ за 2006 3" xfId="30587"/>
    <cellStyle name="_отчет об исполнении ГКПЗ ОАО Колэнерго(МРСК) 2006г." xfId="76"/>
    <cellStyle name="_отчет об исполнении ГКПЗ ОАО Колэнерго(МРСК) 2006г. 2" xfId="77"/>
    <cellStyle name="_отчет об исполнении ГКПЗ ОАО Колэнерго(МРСК) 2006г. 2 2" xfId="30588"/>
    <cellStyle name="_отчет об исполнении ГКПЗ ОАО Колэнерго(МРСК) 2006г. 3" xfId="30589"/>
    <cellStyle name="_Прил 4_Формат-РСК_29.11.06_new finalприм" xfId="78"/>
    <cellStyle name="_Прил 4_Формат-РСК_29.11.06_new finalприм 2" xfId="30590"/>
    <cellStyle name="_Формат ДПН (предложения ФСК) 01.02.08г. Сравнение" xfId="79"/>
    <cellStyle name="_Формат ДПН (предложения ФСК) 01.02.08г. Сравнение 2" xfId="30591"/>
    <cellStyle name="_Формат-РСК_2007_12 02 06_м" xfId="80"/>
    <cellStyle name="_Формат-РСК_2007_12 02 06_м 2" xfId="30592"/>
    <cellStyle name="_ЮСК отчет за 2006" xfId="81"/>
    <cellStyle name="_ЮСК отчет за 2006 2" xfId="82"/>
    <cellStyle name="_ЮСК отчет за 2006 2 2" xfId="30593"/>
    <cellStyle name="_ЮСК отчет за 2006 3" xfId="30594"/>
    <cellStyle name="”ќђќ‘ћ‚›‰" xfId="83"/>
    <cellStyle name="”љ‘ђћ‚ђќќ›‰" xfId="84"/>
    <cellStyle name="„…ќ…†ќ›‰" xfId="85"/>
    <cellStyle name="‡ђѓћ‹ћ‚ћљ1" xfId="86"/>
    <cellStyle name="‡ђѓћ‹ћ‚ћљ1 2" xfId="30595"/>
    <cellStyle name="‡ђѓћ‹ћ‚ћљ2" xfId="87"/>
    <cellStyle name="‡ђѓћ‹ћ‚ћљ2 2" xfId="30596"/>
    <cellStyle name="’ћѓћ‚›‰" xfId="88"/>
    <cellStyle name="’ћѓћ‚›‰ 2" xfId="30597"/>
    <cellStyle name="1Normal" xfId="89"/>
    <cellStyle name="1Normal 2" xfId="30598"/>
    <cellStyle name="20% - Accent1 10" xfId="90"/>
    <cellStyle name="20% - Accent1 10 2" xfId="30599"/>
    <cellStyle name="20% - Accent1 11" xfId="91"/>
    <cellStyle name="20% - Accent1 11 2" xfId="30600"/>
    <cellStyle name="20% - Accent1 12" xfId="92"/>
    <cellStyle name="20% - Accent1 12 2" xfId="30601"/>
    <cellStyle name="20% - Accent1 13" xfId="93"/>
    <cellStyle name="20% - Accent1 13 2" xfId="30602"/>
    <cellStyle name="20% - Accent1 2" xfId="94"/>
    <cellStyle name="20% - Accent1 2 2" xfId="30603"/>
    <cellStyle name="20% - Accent1 3" xfId="95"/>
    <cellStyle name="20% - Accent1 3 2" xfId="30604"/>
    <cellStyle name="20% - Accent1 4" xfId="96"/>
    <cellStyle name="20% - Accent1 4 2" xfId="30605"/>
    <cellStyle name="20% - Accent1 5" xfId="97"/>
    <cellStyle name="20% - Accent1 5 2" xfId="30606"/>
    <cellStyle name="20% - Accent1 6" xfId="98"/>
    <cellStyle name="20% - Accent1 6 2" xfId="30607"/>
    <cellStyle name="20% - Accent1 7" xfId="99"/>
    <cellStyle name="20% - Accent1 7 2" xfId="30608"/>
    <cellStyle name="20% - Accent1 8" xfId="100"/>
    <cellStyle name="20% - Accent1 8 2" xfId="30609"/>
    <cellStyle name="20% - Accent1 9" xfId="101"/>
    <cellStyle name="20% - Accent1 9 2" xfId="30610"/>
    <cellStyle name="20% - Accent2 10" xfId="102"/>
    <cellStyle name="20% - Accent2 10 2" xfId="30611"/>
    <cellStyle name="20% - Accent2 11" xfId="103"/>
    <cellStyle name="20% - Accent2 11 2" xfId="30612"/>
    <cellStyle name="20% - Accent2 12" xfId="104"/>
    <cellStyle name="20% - Accent2 12 2" xfId="30613"/>
    <cellStyle name="20% - Accent2 13" xfId="105"/>
    <cellStyle name="20% - Accent2 13 2" xfId="30614"/>
    <cellStyle name="20% - Accent2 2" xfId="106"/>
    <cellStyle name="20% - Accent2 2 2" xfId="30615"/>
    <cellStyle name="20% - Accent2 3" xfId="107"/>
    <cellStyle name="20% - Accent2 3 2" xfId="30616"/>
    <cellStyle name="20% - Accent2 4" xfId="108"/>
    <cellStyle name="20% - Accent2 4 2" xfId="30617"/>
    <cellStyle name="20% - Accent2 5" xfId="109"/>
    <cellStyle name="20% - Accent2 5 2" xfId="30618"/>
    <cellStyle name="20% - Accent2 6" xfId="110"/>
    <cellStyle name="20% - Accent2 6 2" xfId="30619"/>
    <cellStyle name="20% - Accent2 7" xfId="111"/>
    <cellStyle name="20% - Accent2 7 2" xfId="30620"/>
    <cellStyle name="20% - Accent2 8" xfId="112"/>
    <cellStyle name="20% - Accent2 8 2" xfId="30621"/>
    <cellStyle name="20% - Accent2 9" xfId="113"/>
    <cellStyle name="20% - Accent2 9 2" xfId="30622"/>
    <cellStyle name="20% - Accent3 10" xfId="114"/>
    <cellStyle name="20% - Accent3 10 2" xfId="30623"/>
    <cellStyle name="20% - Accent3 11" xfId="115"/>
    <cellStyle name="20% - Accent3 11 2" xfId="30624"/>
    <cellStyle name="20% - Accent3 12" xfId="116"/>
    <cellStyle name="20% - Accent3 12 2" xfId="30625"/>
    <cellStyle name="20% - Accent3 13" xfId="117"/>
    <cellStyle name="20% - Accent3 13 2" xfId="30626"/>
    <cellStyle name="20% - Accent3 2" xfId="118"/>
    <cellStyle name="20% - Accent3 2 2" xfId="30627"/>
    <cellStyle name="20% - Accent3 3" xfId="119"/>
    <cellStyle name="20% - Accent3 3 2" xfId="30628"/>
    <cellStyle name="20% - Accent3 4" xfId="120"/>
    <cellStyle name="20% - Accent3 4 2" xfId="30629"/>
    <cellStyle name="20% - Accent3 5" xfId="121"/>
    <cellStyle name="20% - Accent3 5 2" xfId="30630"/>
    <cellStyle name="20% - Accent3 6" xfId="122"/>
    <cellStyle name="20% - Accent3 6 2" xfId="30631"/>
    <cellStyle name="20% - Accent3 7" xfId="123"/>
    <cellStyle name="20% - Accent3 7 2" xfId="30632"/>
    <cellStyle name="20% - Accent3 8" xfId="124"/>
    <cellStyle name="20% - Accent3 8 2" xfId="30633"/>
    <cellStyle name="20% - Accent3 9" xfId="125"/>
    <cellStyle name="20% - Accent3 9 2" xfId="30634"/>
    <cellStyle name="20% - Accent4 10" xfId="126"/>
    <cellStyle name="20% - Accent4 10 2" xfId="30635"/>
    <cellStyle name="20% - Accent4 11" xfId="127"/>
    <cellStyle name="20% - Accent4 11 2" xfId="30636"/>
    <cellStyle name="20% - Accent4 12" xfId="128"/>
    <cellStyle name="20% - Accent4 12 2" xfId="30637"/>
    <cellStyle name="20% - Accent4 13" xfId="129"/>
    <cellStyle name="20% - Accent4 13 2" xfId="30638"/>
    <cellStyle name="20% - Accent4 2" xfId="130"/>
    <cellStyle name="20% - Accent4 2 2" xfId="30639"/>
    <cellStyle name="20% - Accent4 3" xfId="131"/>
    <cellStyle name="20% - Accent4 3 2" xfId="30640"/>
    <cellStyle name="20% - Accent4 4" xfId="132"/>
    <cellStyle name="20% - Accent4 4 2" xfId="30641"/>
    <cellStyle name="20% - Accent4 5" xfId="133"/>
    <cellStyle name="20% - Accent4 5 2" xfId="30642"/>
    <cellStyle name="20% - Accent4 6" xfId="134"/>
    <cellStyle name="20% - Accent4 6 2" xfId="30643"/>
    <cellStyle name="20% - Accent4 7" xfId="135"/>
    <cellStyle name="20% - Accent4 7 2" xfId="30644"/>
    <cellStyle name="20% - Accent4 8" xfId="136"/>
    <cellStyle name="20% - Accent4 8 2" xfId="30645"/>
    <cellStyle name="20% - Accent4 9" xfId="137"/>
    <cellStyle name="20% - Accent4 9 2" xfId="30646"/>
    <cellStyle name="20% - Accent5 10" xfId="138"/>
    <cellStyle name="20% - Accent5 10 2" xfId="30647"/>
    <cellStyle name="20% - Accent5 11" xfId="139"/>
    <cellStyle name="20% - Accent5 11 2" xfId="30648"/>
    <cellStyle name="20% - Accent5 12" xfId="140"/>
    <cellStyle name="20% - Accent5 12 2" xfId="30649"/>
    <cellStyle name="20% - Accent5 13" xfId="141"/>
    <cellStyle name="20% - Accent5 13 2" xfId="30650"/>
    <cellStyle name="20% - Accent5 2" xfId="142"/>
    <cellStyle name="20% - Accent5 2 2" xfId="30651"/>
    <cellStyle name="20% - Accent5 3" xfId="143"/>
    <cellStyle name="20% - Accent5 3 2" xfId="30652"/>
    <cellStyle name="20% - Accent5 4" xfId="144"/>
    <cellStyle name="20% - Accent5 4 2" xfId="30653"/>
    <cellStyle name="20% - Accent5 5" xfId="145"/>
    <cellStyle name="20% - Accent5 5 2" xfId="30654"/>
    <cellStyle name="20% - Accent5 6" xfId="146"/>
    <cellStyle name="20% - Accent5 6 2" xfId="30655"/>
    <cellStyle name="20% - Accent5 7" xfId="147"/>
    <cellStyle name="20% - Accent5 7 2" xfId="30656"/>
    <cellStyle name="20% - Accent5 8" xfId="148"/>
    <cellStyle name="20% - Accent5 8 2" xfId="30657"/>
    <cellStyle name="20% - Accent5 9" xfId="149"/>
    <cellStyle name="20% - Accent5 9 2" xfId="30658"/>
    <cellStyle name="20% - Accent6 10" xfId="150"/>
    <cellStyle name="20% - Accent6 10 2" xfId="30659"/>
    <cellStyle name="20% - Accent6 11" xfId="151"/>
    <cellStyle name="20% - Accent6 11 2" xfId="30660"/>
    <cellStyle name="20% - Accent6 12" xfId="152"/>
    <cellStyle name="20% - Accent6 12 2" xfId="30661"/>
    <cellStyle name="20% - Accent6 13" xfId="153"/>
    <cellStyle name="20% - Accent6 13 2" xfId="30662"/>
    <cellStyle name="20% - Accent6 2" xfId="154"/>
    <cellStyle name="20% - Accent6 2 2" xfId="30663"/>
    <cellStyle name="20% - Accent6 3" xfId="155"/>
    <cellStyle name="20% - Accent6 3 2" xfId="30664"/>
    <cellStyle name="20% - Accent6 4" xfId="156"/>
    <cellStyle name="20% - Accent6 4 2" xfId="30665"/>
    <cellStyle name="20% - Accent6 5" xfId="157"/>
    <cellStyle name="20% - Accent6 5 2" xfId="30666"/>
    <cellStyle name="20% - Accent6 6" xfId="158"/>
    <cellStyle name="20% - Accent6 6 2" xfId="30667"/>
    <cellStyle name="20% - Accent6 7" xfId="159"/>
    <cellStyle name="20% - Accent6 7 2" xfId="30668"/>
    <cellStyle name="20% - Accent6 8" xfId="160"/>
    <cellStyle name="20% - Accent6 8 2" xfId="30669"/>
    <cellStyle name="20% - Accent6 9" xfId="161"/>
    <cellStyle name="20% - Accent6 9 2" xfId="30670"/>
    <cellStyle name="20% - Акцент1 10" xfId="162"/>
    <cellStyle name="20% - Акцент1 10 2" xfId="163"/>
    <cellStyle name="20% - Акцент1 10 2 2" xfId="164"/>
    <cellStyle name="20% - Акцент1 10 2 2 2" xfId="30671"/>
    <cellStyle name="20% - Акцент1 10 2 3" xfId="30672"/>
    <cellStyle name="20% - Акцент1 10 3" xfId="165"/>
    <cellStyle name="20% - Акцент1 10 3 2" xfId="30673"/>
    <cellStyle name="20% - Акцент1 10 4" xfId="30674"/>
    <cellStyle name="20% - Акцент1 11" xfId="166"/>
    <cellStyle name="20% - Акцент1 11 2" xfId="167"/>
    <cellStyle name="20% - Акцент1 11 2 2" xfId="168"/>
    <cellStyle name="20% - Акцент1 11 2 2 2" xfId="30675"/>
    <cellStyle name="20% - Акцент1 11 2 3" xfId="30676"/>
    <cellStyle name="20% - Акцент1 11 3" xfId="169"/>
    <cellStyle name="20% - Акцент1 11 3 2" xfId="30677"/>
    <cellStyle name="20% - Акцент1 11 4" xfId="30678"/>
    <cellStyle name="20% - Акцент1 12" xfId="170"/>
    <cellStyle name="20% - Акцент1 12 2" xfId="171"/>
    <cellStyle name="20% - Акцент1 12 2 2" xfId="172"/>
    <cellStyle name="20% - Акцент1 12 2 2 2" xfId="30679"/>
    <cellStyle name="20% - Акцент1 12 2 3" xfId="30680"/>
    <cellStyle name="20% - Акцент1 12 3" xfId="173"/>
    <cellStyle name="20% - Акцент1 12 3 2" xfId="30681"/>
    <cellStyle name="20% - Акцент1 12 4" xfId="30682"/>
    <cellStyle name="20% - Акцент1 13" xfId="174"/>
    <cellStyle name="20% - Акцент1 13 2" xfId="175"/>
    <cellStyle name="20% - Акцент1 13 2 2" xfId="176"/>
    <cellStyle name="20% - Акцент1 13 2 2 2" xfId="30683"/>
    <cellStyle name="20% - Акцент1 13 2 3" xfId="30684"/>
    <cellStyle name="20% - Акцент1 13 3" xfId="177"/>
    <cellStyle name="20% - Акцент1 13 3 2" xfId="30685"/>
    <cellStyle name="20% - Акцент1 13 4" xfId="30686"/>
    <cellStyle name="20% - Акцент1 14" xfId="178"/>
    <cellStyle name="20% - Акцент1 14 2" xfId="179"/>
    <cellStyle name="20% - Акцент1 14 2 2" xfId="180"/>
    <cellStyle name="20% - Акцент1 14 2 2 2" xfId="30687"/>
    <cellStyle name="20% - Акцент1 14 2 3" xfId="30688"/>
    <cellStyle name="20% - Акцент1 14 3" xfId="181"/>
    <cellStyle name="20% - Акцент1 14 3 2" xfId="30689"/>
    <cellStyle name="20% - Акцент1 14 4" xfId="30690"/>
    <cellStyle name="20% - Акцент1 15" xfId="182"/>
    <cellStyle name="20% - Акцент1 15 2" xfId="183"/>
    <cellStyle name="20% - Акцент1 15 2 2" xfId="184"/>
    <cellStyle name="20% - Акцент1 15 2 2 2" xfId="30691"/>
    <cellStyle name="20% - Акцент1 15 2 3" xfId="30692"/>
    <cellStyle name="20% - Акцент1 15 3" xfId="185"/>
    <cellStyle name="20% - Акцент1 15 3 2" xfId="30693"/>
    <cellStyle name="20% - Акцент1 15 4" xfId="30694"/>
    <cellStyle name="20% - Акцент1 16" xfId="186"/>
    <cellStyle name="20% - Акцент1 16 2" xfId="187"/>
    <cellStyle name="20% - Акцент1 16 2 2" xfId="188"/>
    <cellStyle name="20% - Акцент1 16 2 2 2" xfId="30695"/>
    <cellStyle name="20% - Акцент1 16 2 3" xfId="30696"/>
    <cellStyle name="20% - Акцент1 16 3" xfId="189"/>
    <cellStyle name="20% - Акцент1 16 3 2" xfId="30697"/>
    <cellStyle name="20% - Акцент1 16 4" xfId="30698"/>
    <cellStyle name="20% - Акцент1 17" xfId="190"/>
    <cellStyle name="20% - Акцент1 17 2" xfId="191"/>
    <cellStyle name="20% - Акцент1 17 2 2" xfId="192"/>
    <cellStyle name="20% - Акцент1 17 2 2 2" xfId="30699"/>
    <cellStyle name="20% - Акцент1 17 2 3" xfId="30700"/>
    <cellStyle name="20% - Акцент1 17 3" xfId="193"/>
    <cellStyle name="20% - Акцент1 17 3 2" xfId="30701"/>
    <cellStyle name="20% - Акцент1 17 4" xfId="30702"/>
    <cellStyle name="20% - Акцент1 18" xfId="194"/>
    <cellStyle name="20% - Акцент1 18 2" xfId="195"/>
    <cellStyle name="20% - Акцент1 18 2 2" xfId="30703"/>
    <cellStyle name="20% - Акцент1 18 3" xfId="30704"/>
    <cellStyle name="20% - Акцент1 19" xfId="196"/>
    <cellStyle name="20% - Акцент1 19 2" xfId="30705"/>
    <cellStyle name="20% - Акцент1 2" xfId="197"/>
    <cellStyle name="20% - Акцент1 2 10" xfId="198"/>
    <cellStyle name="20% - Акцент1 2 10 2" xfId="199"/>
    <cellStyle name="20% - Акцент1 2 10 2 2" xfId="200"/>
    <cellStyle name="20% - Акцент1 2 10 2 2 2" xfId="30706"/>
    <cellStyle name="20% - Акцент1 2 10 2 3" xfId="30707"/>
    <cellStyle name="20% - Акцент1 2 10 3" xfId="201"/>
    <cellStyle name="20% - Акцент1 2 10 3 2" xfId="30708"/>
    <cellStyle name="20% - Акцент1 2 10 4" xfId="30709"/>
    <cellStyle name="20% - Акцент1 2 11" xfId="202"/>
    <cellStyle name="20% - Акцент1 2 11 2" xfId="203"/>
    <cellStyle name="20% - Акцент1 2 11 2 2" xfId="204"/>
    <cellStyle name="20% - Акцент1 2 11 2 2 2" xfId="30710"/>
    <cellStyle name="20% - Акцент1 2 11 2 3" xfId="30711"/>
    <cellStyle name="20% - Акцент1 2 11 3" xfId="205"/>
    <cellStyle name="20% - Акцент1 2 11 3 2" xfId="30712"/>
    <cellStyle name="20% - Акцент1 2 11 4" xfId="30713"/>
    <cellStyle name="20% - Акцент1 2 12" xfId="206"/>
    <cellStyle name="20% - Акцент1 2 12 2" xfId="207"/>
    <cellStyle name="20% - Акцент1 2 12 2 2" xfId="208"/>
    <cellStyle name="20% - Акцент1 2 12 2 2 2" xfId="30714"/>
    <cellStyle name="20% - Акцент1 2 12 2 3" xfId="30715"/>
    <cellStyle name="20% - Акцент1 2 12 3" xfId="209"/>
    <cellStyle name="20% - Акцент1 2 12 3 2" xfId="30716"/>
    <cellStyle name="20% - Акцент1 2 12 4" xfId="30717"/>
    <cellStyle name="20% - Акцент1 2 13" xfId="210"/>
    <cellStyle name="20% - Акцент1 2 13 2" xfId="211"/>
    <cellStyle name="20% - Акцент1 2 13 2 2" xfId="212"/>
    <cellStyle name="20% - Акцент1 2 13 2 2 2" xfId="30718"/>
    <cellStyle name="20% - Акцент1 2 13 2 3" xfId="30719"/>
    <cellStyle name="20% - Акцент1 2 13 3" xfId="213"/>
    <cellStyle name="20% - Акцент1 2 13 3 2" xfId="30720"/>
    <cellStyle name="20% - Акцент1 2 13 4" xfId="30721"/>
    <cellStyle name="20% - Акцент1 2 14" xfId="214"/>
    <cellStyle name="20% - Акцент1 2 14 2" xfId="215"/>
    <cellStyle name="20% - Акцент1 2 14 2 2" xfId="216"/>
    <cellStyle name="20% - Акцент1 2 14 2 2 2" xfId="30722"/>
    <cellStyle name="20% - Акцент1 2 14 2 3" xfId="30723"/>
    <cellStyle name="20% - Акцент1 2 14 3" xfId="217"/>
    <cellStyle name="20% - Акцент1 2 14 3 2" xfId="30724"/>
    <cellStyle name="20% - Акцент1 2 14 4" xfId="30725"/>
    <cellStyle name="20% - Акцент1 2 15" xfId="218"/>
    <cellStyle name="20% - Акцент1 2 15 2" xfId="219"/>
    <cellStyle name="20% - Акцент1 2 15 2 2" xfId="220"/>
    <cellStyle name="20% - Акцент1 2 15 2 2 2" xfId="30726"/>
    <cellStyle name="20% - Акцент1 2 15 2 3" xfId="30727"/>
    <cellStyle name="20% - Акцент1 2 15 3" xfId="221"/>
    <cellStyle name="20% - Акцент1 2 15 3 2" xfId="30728"/>
    <cellStyle name="20% - Акцент1 2 15 4" xfId="30729"/>
    <cellStyle name="20% - Акцент1 2 16" xfId="222"/>
    <cellStyle name="20% - Акцент1 2 16 2" xfId="223"/>
    <cellStyle name="20% - Акцент1 2 16 2 2" xfId="224"/>
    <cellStyle name="20% - Акцент1 2 16 2 2 2" xfId="30730"/>
    <cellStyle name="20% - Акцент1 2 16 2 3" xfId="30731"/>
    <cellStyle name="20% - Акцент1 2 16 3" xfId="225"/>
    <cellStyle name="20% - Акцент1 2 16 3 2" xfId="30732"/>
    <cellStyle name="20% - Акцент1 2 16 4" xfId="30733"/>
    <cellStyle name="20% - Акцент1 2 17" xfId="226"/>
    <cellStyle name="20% - Акцент1 2 17 2" xfId="227"/>
    <cellStyle name="20% - Акцент1 2 17 2 2" xfId="228"/>
    <cellStyle name="20% - Акцент1 2 17 2 2 2" xfId="30734"/>
    <cellStyle name="20% - Акцент1 2 17 2 3" xfId="30735"/>
    <cellStyle name="20% - Акцент1 2 17 3" xfId="229"/>
    <cellStyle name="20% - Акцент1 2 17 3 2" xfId="30736"/>
    <cellStyle name="20% - Акцент1 2 17 4" xfId="30737"/>
    <cellStyle name="20% - Акцент1 2 18" xfId="230"/>
    <cellStyle name="20% - Акцент1 2 18 2" xfId="231"/>
    <cellStyle name="20% - Акцент1 2 18 2 2" xfId="232"/>
    <cellStyle name="20% - Акцент1 2 18 2 2 2" xfId="30738"/>
    <cellStyle name="20% - Акцент1 2 18 2 3" xfId="30739"/>
    <cellStyle name="20% - Акцент1 2 18 3" xfId="233"/>
    <cellStyle name="20% - Акцент1 2 18 3 2" xfId="30740"/>
    <cellStyle name="20% - Акцент1 2 18 4" xfId="30741"/>
    <cellStyle name="20% - Акцент1 2 19" xfId="234"/>
    <cellStyle name="20% - Акцент1 2 19 2" xfId="235"/>
    <cellStyle name="20% - Акцент1 2 19 2 2" xfId="236"/>
    <cellStyle name="20% - Акцент1 2 19 2 2 2" xfId="30742"/>
    <cellStyle name="20% - Акцент1 2 19 2 3" xfId="30743"/>
    <cellStyle name="20% - Акцент1 2 19 3" xfId="237"/>
    <cellStyle name="20% - Акцент1 2 19 3 2" xfId="30744"/>
    <cellStyle name="20% - Акцент1 2 19 4" xfId="30745"/>
    <cellStyle name="20% - Акцент1 2 2" xfId="238"/>
    <cellStyle name="20% - Акцент1 2 2 2" xfId="30746"/>
    <cellStyle name="20% - Акцент1 2 20" xfId="239"/>
    <cellStyle name="20% - Акцент1 2 20 2" xfId="240"/>
    <cellStyle name="20% - Акцент1 2 20 2 2" xfId="241"/>
    <cellStyle name="20% - Акцент1 2 20 2 2 2" xfId="30747"/>
    <cellStyle name="20% - Акцент1 2 20 2 3" xfId="30748"/>
    <cellStyle name="20% - Акцент1 2 20 3" xfId="242"/>
    <cellStyle name="20% - Акцент1 2 20 3 2" xfId="30749"/>
    <cellStyle name="20% - Акцент1 2 20 4" xfId="30750"/>
    <cellStyle name="20% - Акцент1 2 21" xfId="243"/>
    <cellStyle name="20% - Акцент1 2 21 2" xfId="244"/>
    <cellStyle name="20% - Акцент1 2 21 2 2" xfId="245"/>
    <cellStyle name="20% - Акцент1 2 21 2 2 2" xfId="30751"/>
    <cellStyle name="20% - Акцент1 2 21 2 3" xfId="30752"/>
    <cellStyle name="20% - Акцент1 2 21 3" xfId="246"/>
    <cellStyle name="20% - Акцент1 2 21 3 2" xfId="30753"/>
    <cellStyle name="20% - Акцент1 2 21 4" xfId="30754"/>
    <cellStyle name="20% - Акцент1 2 22" xfId="247"/>
    <cellStyle name="20% - Акцент1 2 22 2" xfId="248"/>
    <cellStyle name="20% - Акцент1 2 22 2 2" xfId="249"/>
    <cellStyle name="20% - Акцент1 2 22 2 2 2" xfId="30755"/>
    <cellStyle name="20% - Акцент1 2 22 2 3" xfId="30756"/>
    <cellStyle name="20% - Акцент1 2 22 3" xfId="250"/>
    <cellStyle name="20% - Акцент1 2 22 3 2" xfId="30757"/>
    <cellStyle name="20% - Акцент1 2 22 4" xfId="30758"/>
    <cellStyle name="20% - Акцент1 2 23" xfId="251"/>
    <cellStyle name="20% - Акцент1 2 23 2" xfId="252"/>
    <cellStyle name="20% - Акцент1 2 23 2 2" xfId="253"/>
    <cellStyle name="20% - Акцент1 2 23 2 2 2" xfId="30759"/>
    <cellStyle name="20% - Акцент1 2 23 2 3" xfId="30760"/>
    <cellStyle name="20% - Акцент1 2 23 3" xfId="254"/>
    <cellStyle name="20% - Акцент1 2 23 3 2" xfId="30761"/>
    <cellStyle name="20% - Акцент1 2 23 4" xfId="30762"/>
    <cellStyle name="20% - Акцент1 2 24" xfId="255"/>
    <cellStyle name="20% - Акцент1 2 24 2" xfId="256"/>
    <cellStyle name="20% - Акцент1 2 24 2 2" xfId="257"/>
    <cellStyle name="20% - Акцент1 2 24 2 2 2" xfId="30763"/>
    <cellStyle name="20% - Акцент1 2 24 2 3" xfId="30764"/>
    <cellStyle name="20% - Акцент1 2 24 3" xfId="258"/>
    <cellStyle name="20% - Акцент1 2 24 3 2" xfId="30765"/>
    <cellStyle name="20% - Акцент1 2 24 4" xfId="30766"/>
    <cellStyle name="20% - Акцент1 2 25" xfId="30767"/>
    <cellStyle name="20% - Акцент1 2 3" xfId="259"/>
    <cellStyle name="20% - Акцент1 2 3 2" xfId="260"/>
    <cellStyle name="20% - Акцент1 2 3 2 2" xfId="261"/>
    <cellStyle name="20% - Акцент1 2 3 2 2 2" xfId="30768"/>
    <cellStyle name="20% - Акцент1 2 3 2 3" xfId="30769"/>
    <cellStyle name="20% - Акцент1 2 3 3" xfId="262"/>
    <cellStyle name="20% - Акцент1 2 3 3 2" xfId="30770"/>
    <cellStyle name="20% - Акцент1 2 3 4" xfId="30771"/>
    <cellStyle name="20% - Акцент1 2 4" xfId="263"/>
    <cellStyle name="20% - Акцент1 2 4 2" xfId="264"/>
    <cellStyle name="20% - Акцент1 2 4 2 2" xfId="265"/>
    <cellStyle name="20% - Акцент1 2 4 2 2 2" xfId="30772"/>
    <cellStyle name="20% - Акцент1 2 4 2 3" xfId="30773"/>
    <cellStyle name="20% - Акцент1 2 4 3" xfId="266"/>
    <cellStyle name="20% - Акцент1 2 4 3 2" xfId="30774"/>
    <cellStyle name="20% - Акцент1 2 4 4" xfId="30775"/>
    <cellStyle name="20% - Акцент1 2 5" xfId="267"/>
    <cellStyle name="20% - Акцент1 2 5 2" xfId="268"/>
    <cellStyle name="20% - Акцент1 2 5 2 2" xfId="269"/>
    <cellStyle name="20% - Акцент1 2 5 2 2 2" xfId="30776"/>
    <cellStyle name="20% - Акцент1 2 5 2 3" xfId="30777"/>
    <cellStyle name="20% - Акцент1 2 5 3" xfId="270"/>
    <cellStyle name="20% - Акцент1 2 5 3 2" xfId="30778"/>
    <cellStyle name="20% - Акцент1 2 5 4" xfId="30779"/>
    <cellStyle name="20% - Акцент1 2 6" xfId="271"/>
    <cellStyle name="20% - Акцент1 2 6 2" xfId="272"/>
    <cellStyle name="20% - Акцент1 2 6 2 2" xfId="273"/>
    <cellStyle name="20% - Акцент1 2 6 2 2 2" xfId="30780"/>
    <cellStyle name="20% - Акцент1 2 6 2 3" xfId="30781"/>
    <cellStyle name="20% - Акцент1 2 6 3" xfId="274"/>
    <cellStyle name="20% - Акцент1 2 6 3 2" xfId="30782"/>
    <cellStyle name="20% - Акцент1 2 6 4" xfId="30783"/>
    <cellStyle name="20% - Акцент1 2 7" xfId="275"/>
    <cellStyle name="20% - Акцент1 2 7 2" xfId="276"/>
    <cellStyle name="20% - Акцент1 2 7 2 2" xfId="277"/>
    <cellStyle name="20% - Акцент1 2 7 2 2 2" xfId="30784"/>
    <cellStyle name="20% - Акцент1 2 7 2 3" xfId="30785"/>
    <cellStyle name="20% - Акцент1 2 7 3" xfId="278"/>
    <cellStyle name="20% - Акцент1 2 7 3 2" xfId="30786"/>
    <cellStyle name="20% - Акцент1 2 7 4" xfId="30787"/>
    <cellStyle name="20% - Акцент1 2 8" xfId="279"/>
    <cellStyle name="20% - Акцент1 2 8 2" xfId="280"/>
    <cellStyle name="20% - Акцент1 2 8 2 2" xfId="281"/>
    <cellStyle name="20% - Акцент1 2 8 2 2 2" xfId="30788"/>
    <cellStyle name="20% - Акцент1 2 8 2 3" xfId="30789"/>
    <cellStyle name="20% - Акцент1 2 8 3" xfId="282"/>
    <cellStyle name="20% - Акцент1 2 8 3 2" xfId="30790"/>
    <cellStyle name="20% - Акцент1 2 8 4" xfId="30791"/>
    <cellStyle name="20% - Акцент1 2 9" xfId="283"/>
    <cellStyle name="20% - Акцент1 2 9 2" xfId="284"/>
    <cellStyle name="20% - Акцент1 2 9 2 2" xfId="285"/>
    <cellStyle name="20% - Акцент1 2 9 2 2 2" xfId="30792"/>
    <cellStyle name="20% - Акцент1 2 9 2 3" xfId="30793"/>
    <cellStyle name="20% - Акцент1 2 9 3" xfId="286"/>
    <cellStyle name="20% - Акцент1 2 9 3 2" xfId="30794"/>
    <cellStyle name="20% - Акцент1 2 9 4" xfId="30795"/>
    <cellStyle name="20% - Акцент1 3" xfId="287"/>
    <cellStyle name="20% - Акцент1 3 10" xfId="288"/>
    <cellStyle name="20% - Акцент1 3 10 2" xfId="289"/>
    <cellStyle name="20% - Акцент1 3 10 2 2" xfId="290"/>
    <cellStyle name="20% - Акцент1 3 10 2 2 2" xfId="30796"/>
    <cellStyle name="20% - Акцент1 3 10 2 3" xfId="30797"/>
    <cellStyle name="20% - Акцент1 3 10 3" xfId="291"/>
    <cellStyle name="20% - Акцент1 3 10 3 2" xfId="30798"/>
    <cellStyle name="20% - Акцент1 3 10 4" xfId="30799"/>
    <cellStyle name="20% - Акцент1 3 11" xfId="292"/>
    <cellStyle name="20% - Акцент1 3 11 2" xfId="293"/>
    <cellStyle name="20% - Акцент1 3 11 2 2" xfId="294"/>
    <cellStyle name="20% - Акцент1 3 11 2 2 2" xfId="30800"/>
    <cellStyle name="20% - Акцент1 3 11 2 3" xfId="30801"/>
    <cellStyle name="20% - Акцент1 3 11 3" xfId="295"/>
    <cellStyle name="20% - Акцент1 3 11 3 2" xfId="30802"/>
    <cellStyle name="20% - Акцент1 3 11 4" xfId="30803"/>
    <cellStyle name="20% - Акцент1 3 12" xfId="296"/>
    <cellStyle name="20% - Акцент1 3 12 2" xfId="297"/>
    <cellStyle name="20% - Акцент1 3 12 2 2" xfId="298"/>
    <cellStyle name="20% - Акцент1 3 12 2 2 2" xfId="30804"/>
    <cellStyle name="20% - Акцент1 3 12 2 3" xfId="30805"/>
    <cellStyle name="20% - Акцент1 3 12 3" xfId="299"/>
    <cellStyle name="20% - Акцент1 3 12 3 2" xfId="30806"/>
    <cellStyle name="20% - Акцент1 3 12 4" xfId="30807"/>
    <cellStyle name="20% - Акцент1 3 13" xfId="300"/>
    <cellStyle name="20% - Акцент1 3 13 2" xfId="301"/>
    <cellStyle name="20% - Акцент1 3 13 2 2" xfId="302"/>
    <cellStyle name="20% - Акцент1 3 13 2 2 2" xfId="30808"/>
    <cellStyle name="20% - Акцент1 3 13 2 3" xfId="30809"/>
    <cellStyle name="20% - Акцент1 3 13 3" xfId="303"/>
    <cellStyle name="20% - Акцент1 3 13 3 2" xfId="30810"/>
    <cellStyle name="20% - Акцент1 3 13 4" xfId="30811"/>
    <cellStyle name="20% - Акцент1 3 14" xfId="304"/>
    <cellStyle name="20% - Акцент1 3 14 2" xfId="305"/>
    <cellStyle name="20% - Акцент1 3 14 2 2" xfId="306"/>
    <cellStyle name="20% - Акцент1 3 14 2 2 2" xfId="30812"/>
    <cellStyle name="20% - Акцент1 3 14 2 3" xfId="30813"/>
    <cellStyle name="20% - Акцент1 3 14 3" xfId="307"/>
    <cellStyle name="20% - Акцент1 3 14 3 2" xfId="30814"/>
    <cellStyle name="20% - Акцент1 3 14 4" xfId="30815"/>
    <cellStyle name="20% - Акцент1 3 15" xfId="308"/>
    <cellStyle name="20% - Акцент1 3 15 2" xfId="309"/>
    <cellStyle name="20% - Акцент1 3 15 2 2" xfId="310"/>
    <cellStyle name="20% - Акцент1 3 15 2 2 2" xfId="30816"/>
    <cellStyle name="20% - Акцент1 3 15 2 3" xfId="30817"/>
    <cellStyle name="20% - Акцент1 3 15 3" xfId="311"/>
    <cellStyle name="20% - Акцент1 3 15 3 2" xfId="30818"/>
    <cellStyle name="20% - Акцент1 3 15 4" xfId="30819"/>
    <cellStyle name="20% - Акцент1 3 16" xfId="312"/>
    <cellStyle name="20% - Акцент1 3 16 2" xfId="313"/>
    <cellStyle name="20% - Акцент1 3 16 2 2" xfId="314"/>
    <cellStyle name="20% - Акцент1 3 16 2 2 2" xfId="30820"/>
    <cellStyle name="20% - Акцент1 3 16 2 3" xfId="30821"/>
    <cellStyle name="20% - Акцент1 3 16 3" xfId="315"/>
    <cellStyle name="20% - Акцент1 3 16 3 2" xfId="30822"/>
    <cellStyle name="20% - Акцент1 3 16 4" xfId="30823"/>
    <cellStyle name="20% - Акцент1 3 17" xfId="316"/>
    <cellStyle name="20% - Акцент1 3 17 2" xfId="317"/>
    <cellStyle name="20% - Акцент1 3 17 2 2" xfId="318"/>
    <cellStyle name="20% - Акцент1 3 17 2 2 2" xfId="30824"/>
    <cellStyle name="20% - Акцент1 3 17 2 3" xfId="30825"/>
    <cellStyle name="20% - Акцент1 3 17 3" xfId="319"/>
    <cellStyle name="20% - Акцент1 3 17 3 2" xfId="30826"/>
    <cellStyle name="20% - Акцент1 3 17 4" xfId="30827"/>
    <cellStyle name="20% - Акцент1 3 18" xfId="320"/>
    <cellStyle name="20% - Акцент1 3 18 2" xfId="321"/>
    <cellStyle name="20% - Акцент1 3 18 2 2" xfId="322"/>
    <cellStyle name="20% - Акцент1 3 18 2 2 2" xfId="30828"/>
    <cellStyle name="20% - Акцент1 3 18 2 3" xfId="30829"/>
    <cellStyle name="20% - Акцент1 3 18 3" xfId="323"/>
    <cellStyle name="20% - Акцент1 3 18 3 2" xfId="30830"/>
    <cellStyle name="20% - Акцент1 3 18 4" xfId="30831"/>
    <cellStyle name="20% - Акцент1 3 19" xfId="324"/>
    <cellStyle name="20% - Акцент1 3 19 2" xfId="325"/>
    <cellStyle name="20% - Акцент1 3 19 2 2" xfId="326"/>
    <cellStyle name="20% - Акцент1 3 19 2 2 2" xfId="30832"/>
    <cellStyle name="20% - Акцент1 3 19 2 3" xfId="30833"/>
    <cellStyle name="20% - Акцент1 3 19 3" xfId="327"/>
    <cellStyle name="20% - Акцент1 3 19 3 2" xfId="30834"/>
    <cellStyle name="20% - Акцент1 3 19 4" xfId="30835"/>
    <cellStyle name="20% - Акцент1 3 2" xfId="328"/>
    <cellStyle name="20% - Акцент1 3 2 2" xfId="30836"/>
    <cellStyle name="20% - Акцент1 3 20" xfId="329"/>
    <cellStyle name="20% - Акцент1 3 20 2" xfId="330"/>
    <cellStyle name="20% - Акцент1 3 20 2 2" xfId="331"/>
    <cellStyle name="20% - Акцент1 3 20 2 2 2" xfId="30837"/>
    <cellStyle name="20% - Акцент1 3 20 2 3" xfId="30838"/>
    <cellStyle name="20% - Акцент1 3 20 3" xfId="332"/>
    <cellStyle name="20% - Акцент1 3 20 3 2" xfId="30839"/>
    <cellStyle name="20% - Акцент1 3 20 4" xfId="30840"/>
    <cellStyle name="20% - Акцент1 3 21" xfId="333"/>
    <cellStyle name="20% - Акцент1 3 21 2" xfId="334"/>
    <cellStyle name="20% - Акцент1 3 21 2 2" xfId="335"/>
    <cellStyle name="20% - Акцент1 3 21 2 2 2" xfId="30841"/>
    <cellStyle name="20% - Акцент1 3 21 2 3" xfId="30842"/>
    <cellStyle name="20% - Акцент1 3 21 3" xfId="336"/>
    <cellStyle name="20% - Акцент1 3 21 3 2" xfId="30843"/>
    <cellStyle name="20% - Акцент1 3 21 4" xfId="30844"/>
    <cellStyle name="20% - Акцент1 3 22" xfId="337"/>
    <cellStyle name="20% - Акцент1 3 22 2" xfId="338"/>
    <cellStyle name="20% - Акцент1 3 22 2 2" xfId="339"/>
    <cellStyle name="20% - Акцент1 3 22 2 2 2" xfId="30845"/>
    <cellStyle name="20% - Акцент1 3 22 2 3" xfId="30846"/>
    <cellStyle name="20% - Акцент1 3 22 3" xfId="340"/>
    <cellStyle name="20% - Акцент1 3 22 3 2" xfId="30847"/>
    <cellStyle name="20% - Акцент1 3 22 4" xfId="30848"/>
    <cellStyle name="20% - Акцент1 3 23" xfId="341"/>
    <cellStyle name="20% - Акцент1 3 23 2" xfId="342"/>
    <cellStyle name="20% - Акцент1 3 23 2 2" xfId="343"/>
    <cellStyle name="20% - Акцент1 3 23 2 2 2" xfId="30849"/>
    <cellStyle name="20% - Акцент1 3 23 2 3" xfId="30850"/>
    <cellStyle name="20% - Акцент1 3 23 3" xfId="344"/>
    <cellStyle name="20% - Акцент1 3 23 3 2" xfId="30851"/>
    <cellStyle name="20% - Акцент1 3 23 4" xfId="30852"/>
    <cellStyle name="20% - Акцент1 3 24" xfId="345"/>
    <cellStyle name="20% - Акцент1 3 24 2" xfId="346"/>
    <cellStyle name="20% - Акцент1 3 24 2 2" xfId="347"/>
    <cellStyle name="20% - Акцент1 3 24 2 2 2" xfId="30853"/>
    <cellStyle name="20% - Акцент1 3 24 2 3" xfId="30854"/>
    <cellStyle name="20% - Акцент1 3 24 3" xfId="348"/>
    <cellStyle name="20% - Акцент1 3 24 3 2" xfId="30855"/>
    <cellStyle name="20% - Акцент1 3 24 4" xfId="30856"/>
    <cellStyle name="20% - Акцент1 3 25" xfId="30857"/>
    <cellStyle name="20% - Акцент1 3 3" xfId="349"/>
    <cellStyle name="20% - Акцент1 3 3 2" xfId="350"/>
    <cellStyle name="20% - Акцент1 3 3 2 2" xfId="351"/>
    <cellStyle name="20% - Акцент1 3 3 2 2 2" xfId="30858"/>
    <cellStyle name="20% - Акцент1 3 3 2 3" xfId="30859"/>
    <cellStyle name="20% - Акцент1 3 3 3" xfId="352"/>
    <cellStyle name="20% - Акцент1 3 3 3 2" xfId="30860"/>
    <cellStyle name="20% - Акцент1 3 3 4" xfId="30861"/>
    <cellStyle name="20% - Акцент1 3 4" xfId="353"/>
    <cellStyle name="20% - Акцент1 3 4 2" xfId="354"/>
    <cellStyle name="20% - Акцент1 3 4 2 2" xfId="355"/>
    <cellStyle name="20% - Акцент1 3 4 2 2 2" xfId="30862"/>
    <cellStyle name="20% - Акцент1 3 4 2 3" xfId="30863"/>
    <cellStyle name="20% - Акцент1 3 4 3" xfId="356"/>
    <cellStyle name="20% - Акцент1 3 4 3 2" xfId="30864"/>
    <cellStyle name="20% - Акцент1 3 4 4" xfId="30865"/>
    <cellStyle name="20% - Акцент1 3 5" xfId="357"/>
    <cellStyle name="20% - Акцент1 3 5 2" xfId="358"/>
    <cellStyle name="20% - Акцент1 3 5 2 2" xfId="359"/>
    <cellStyle name="20% - Акцент1 3 5 2 2 2" xfId="30866"/>
    <cellStyle name="20% - Акцент1 3 5 2 3" xfId="30867"/>
    <cellStyle name="20% - Акцент1 3 5 3" xfId="360"/>
    <cellStyle name="20% - Акцент1 3 5 3 2" xfId="30868"/>
    <cellStyle name="20% - Акцент1 3 5 4" xfId="30869"/>
    <cellStyle name="20% - Акцент1 3 6" xfId="361"/>
    <cellStyle name="20% - Акцент1 3 6 2" xfId="362"/>
    <cellStyle name="20% - Акцент1 3 6 2 2" xfId="363"/>
    <cellStyle name="20% - Акцент1 3 6 2 2 2" xfId="30870"/>
    <cellStyle name="20% - Акцент1 3 6 2 3" xfId="30871"/>
    <cellStyle name="20% - Акцент1 3 6 3" xfId="364"/>
    <cellStyle name="20% - Акцент1 3 6 3 2" xfId="30872"/>
    <cellStyle name="20% - Акцент1 3 6 4" xfId="30873"/>
    <cellStyle name="20% - Акцент1 3 7" xfId="365"/>
    <cellStyle name="20% - Акцент1 3 7 2" xfId="366"/>
    <cellStyle name="20% - Акцент1 3 7 2 2" xfId="367"/>
    <cellStyle name="20% - Акцент1 3 7 2 2 2" xfId="30874"/>
    <cellStyle name="20% - Акцент1 3 7 2 3" xfId="30875"/>
    <cellStyle name="20% - Акцент1 3 7 3" xfId="368"/>
    <cellStyle name="20% - Акцент1 3 7 3 2" xfId="30876"/>
    <cellStyle name="20% - Акцент1 3 7 4" xfId="30877"/>
    <cellStyle name="20% - Акцент1 3 8" xfId="369"/>
    <cellStyle name="20% - Акцент1 3 8 2" xfId="370"/>
    <cellStyle name="20% - Акцент1 3 8 2 2" xfId="371"/>
    <cellStyle name="20% - Акцент1 3 8 2 2 2" xfId="30878"/>
    <cellStyle name="20% - Акцент1 3 8 2 3" xfId="30879"/>
    <cellStyle name="20% - Акцент1 3 8 3" xfId="372"/>
    <cellStyle name="20% - Акцент1 3 8 3 2" xfId="30880"/>
    <cellStyle name="20% - Акцент1 3 8 4" xfId="30881"/>
    <cellStyle name="20% - Акцент1 3 9" xfId="373"/>
    <cellStyle name="20% - Акцент1 3 9 2" xfId="374"/>
    <cellStyle name="20% - Акцент1 3 9 2 2" xfId="375"/>
    <cellStyle name="20% - Акцент1 3 9 2 2 2" xfId="30882"/>
    <cellStyle name="20% - Акцент1 3 9 2 3" xfId="30883"/>
    <cellStyle name="20% - Акцент1 3 9 3" xfId="376"/>
    <cellStyle name="20% - Акцент1 3 9 3 2" xfId="30884"/>
    <cellStyle name="20% - Акцент1 3 9 4" xfId="30885"/>
    <cellStyle name="20% - Акцент1 4" xfId="377"/>
    <cellStyle name="20% - Акцент1 4 10" xfId="378"/>
    <cellStyle name="20% - Акцент1 4 10 2" xfId="379"/>
    <cellStyle name="20% - Акцент1 4 10 2 2" xfId="380"/>
    <cellStyle name="20% - Акцент1 4 10 2 2 2" xfId="30886"/>
    <cellStyle name="20% - Акцент1 4 10 2 3" xfId="30887"/>
    <cellStyle name="20% - Акцент1 4 10 3" xfId="381"/>
    <cellStyle name="20% - Акцент1 4 10 3 2" xfId="30888"/>
    <cellStyle name="20% - Акцент1 4 10 4" xfId="30889"/>
    <cellStyle name="20% - Акцент1 4 11" xfId="382"/>
    <cellStyle name="20% - Акцент1 4 11 2" xfId="383"/>
    <cellStyle name="20% - Акцент1 4 11 2 2" xfId="384"/>
    <cellStyle name="20% - Акцент1 4 11 2 2 2" xfId="30890"/>
    <cellStyle name="20% - Акцент1 4 11 2 3" xfId="30891"/>
    <cellStyle name="20% - Акцент1 4 11 3" xfId="385"/>
    <cellStyle name="20% - Акцент1 4 11 3 2" xfId="30892"/>
    <cellStyle name="20% - Акцент1 4 11 4" xfId="30893"/>
    <cellStyle name="20% - Акцент1 4 12" xfId="386"/>
    <cellStyle name="20% - Акцент1 4 12 2" xfId="387"/>
    <cellStyle name="20% - Акцент1 4 12 2 2" xfId="388"/>
    <cellStyle name="20% - Акцент1 4 12 2 2 2" xfId="30894"/>
    <cellStyle name="20% - Акцент1 4 12 2 3" xfId="30895"/>
    <cellStyle name="20% - Акцент1 4 12 3" xfId="389"/>
    <cellStyle name="20% - Акцент1 4 12 3 2" xfId="30896"/>
    <cellStyle name="20% - Акцент1 4 12 4" xfId="30897"/>
    <cellStyle name="20% - Акцент1 4 13" xfId="390"/>
    <cellStyle name="20% - Акцент1 4 13 2" xfId="391"/>
    <cellStyle name="20% - Акцент1 4 13 2 2" xfId="392"/>
    <cellStyle name="20% - Акцент1 4 13 2 2 2" xfId="30898"/>
    <cellStyle name="20% - Акцент1 4 13 2 3" xfId="30899"/>
    <cellStyle name="20% - Акцент1 4 13 3" xfId="393"/>
    <cellStyle name="20% - Акцент1 4 13 3 2" xfId="30900"/>
    <cellStyle name="20% - Акцент1 4 13 4" xfId="30901"/>
    <cellStyle name="20% - Акцент1 4 14" xfId="394"/>
    <cellStyle name="20% - Акцент1 4 14 2" xfId="395"/>
    <cellStyle name="20% - Акцент1 4 14 2 2" xfId="396"/>
    <cellStyle name="20% - Акцент1 4 14 2 2 2" xfId="30902"/>
    <cellStyle name="20% - Акцент1 4 14 2 3" xfId="30903"/>
    <cellStyle name="20% - Акцент1 4 14 3" xfId="397"/>
    <cellStyle name="20% - Акцент1 4 14 3 2" xfId="30904"/>
    <cellStyle name="20% - Акцент1 4 14 4" xfId="30905"/>
    <cellStyle name="20% - Акцент1 4 15" xfId="398"/>
    <cellStyle name="20% - Акцент1 4 15 2" xfId="399"/>
    <cellStyle name="20% - Акцент1 4 15 2 2" xfId="400"/>
    <cellStyle name="20% - Акцент1 4 15 2 2 2" xfId="30906"/>
    <cellStyle name="20% - Акцент1 4 15 2 3" xfId="30907"/>
    <cellStyle name="20% - Акцент1 4 15 3" xfId="401"/>
    <cellStyle name="20% - Акцент1 4 15 3 2" xfId="30908"/>
    <cellStyle name="20% - Акцент1 4 15 4" xfId="30909"/>
    <cellStyle name="20% - Акцент1 4 16" xfId="402"/>
    <cellStyle name="20% - Акцент1 4 16 2" xfId="403"/>
    <cellStyle name="20% - Акцент1 4 16 2 2" xfId="404"/>
    <cellStyle name="20% - Акцент1 4 16 2 2 2" xfId="30910"/>
    <cellStyle name="20% - Акцент1 4 16 2 3" xfId="30911"/>
    <cellStyle name="20% - Акцент1 4 16 3" xfId="405"/>
    <cellStyle name="20% - Акцент1 4 16 3 2" xfId="30912"/>
    <cellStyle name="20% - Акцент1 4 16 4" xfId="30913"/>
    <cellStyle name="20% - Акцент1 4 17" xfId="406"/>
    <cellStyle name="20% - Акцент1 4 17 2" xfId="407"/>
    <cellStyle name="20% - Акцент1 4 17 2 2" xfId="408"/>
    <cellStyle name="20% - Акцент1 4 17 2 2 2" xfId="30914"/>
    <cellStyle name="20% - Акцент1 4 17 2 3" xfId="30915"/>
    <cellStyle name="20% - Акцент1 4 17 3" xfId="409"/>
    <cellStyle name="20% - Акцент1 4 17 3 2" xfId="30916"/>
    <cellStyle name="20% - Акцент1 4 17 4" xfId="30917"/>
    <cellStyle name="20% - Акцент1 4 18" xfId="410"/>
    <cellStyle name="20% - Акцент1 4 18 2" xfId="411"/>
    <cellStyle name="20% - Акцент1 4 18 2 2" xfId="412"/>
    <cellStyle name="20% - Акцент1 4 18 2 2 2" xfId="30918"/>
    <cellStyle name="20% - Акцент1 4 18 2 3" xfId="30919"/>
    <cellStyle name="20% - Акцент1 4 18 3" xfId="413"/>
    <cellStyle name="20% - Акцент1 4 18 3 2" xfId="30920"/>
    <cellStyle name="20% - Акцент1 4 18 4" xfId="30921"/>
    <cellStyle name="20% - Акцент1 4 19" xfId="414"/>
    <cellStyle name="20% - Акцент1 4 19 2" xfId="415"/>
    <cellStyle name="20% - Акцент1 4 19 2 2" xfId="416"/>
    <cellStyle name="20% - Акцент1 4 19 2 2 2" xfId="30922"/>
    <cellStyle name="20% - Акцент1 4 19 2 3" xfId="30923"/>
    <cellStyle name="20% - Акцент1 4 19 3" xfId="417"/>
    <cellStyle name="20% - Акцент1 4 19 3 2" xfId="30924"/>
    <cellStyle name="20% - Акцент1 4 19 4" xfId="30925"/>
    <cellStyle name="20% - Акцент1 4 2" xfId="418"/>
    <cellStyle name="20% - Акцент1 4 2 2" xfId="30926"/>
    <cellStyle name="20% - Акцент1 4 20" xfId="419"/>
    <cellStyle name="20% - Акцент1 4 20 2" xfId="420"/>
    <cellStyle name="20% - Акцент1 4 20 2 2" xfId="421"/>
    <cellStyle name="20% - Акцент1 4 20 2 2 2" xfId="30927"/>
    <cellStyle name="20% - Акцент1 4 20 2 3" xfId="30928"/>
    <cellStyle name="20% - Акцент1 4 20 3" xfId="422"/>
    <cellStyle name="20% - Акцент1 4 20 3 2" xfId="30929"/>
    <cellStyle name="20% - Акцент1 4 20 4" xfId="30930"/>
    <cellStyle name="20% - Акцент1 4 21" xfId="423"/>
    <cellStyle name="20% - Акцент1 4 21 2" xfId="424"/>
    <cellStyle name="20% - Акцент1 4 21 2 2" xfId="425"/>
    <cellStyle name="20% - Акцент1 4 21 2 2 2" xfId="30931"/>
    <cellStyle name="20% - Акцент1 4 21 2 3" xfId="30932"/>
    <cellStyle name="20% - Акцент1 4 21 3" xfId="426"/>
    <cellStyle name="20% - Акцент1 4 21 3 2" xfId="30933"/>
    <cellStyle name="20% - Акцент1 4 21 4" xfId="30934"/>
    <cellStyle name="20% - Акцент1 4 22" xfId="427"/>
    <cellStyle name="20% - Акцент1 4 22 2" xfId="428"/>
    <cellStyle name="20% - Акцент1 4 22 2 2" xfId="429"/>
    <cellStyle name="20% - Акцент1 4 22 2 2 2" xfId="30935"/>
    <cellStyle name="20% - Акцент1 4 22 2 3" xfId="30936"/>
    <cellStyle name="20% - Акцент1 4 22 3" xfId="430"/>
    <cellStyle name="20% - Акцент1 4 22 3 2" xfId="30937"/>
    <cellStyle name="20% - Акцент1 4 22 4" xfId="30938"/>
    <cellStyle name="20% - Акцент1 4 23" xfId="431"/>
    <cellStyle name="20% - Акцент1 4 23 2" xfId="432"/>
    <cellStyle name="20% - Акцент1 4 23 2 2" xfId="433"/>
    <cellStyle name="20% - Акцент1 4 23 2 2 2" xfId="30939"/>
    <cellStyle name="20% - Акцент1 4 23 2 3" xfId="30940"/>
    <cellStyle name="20% - Акцент1 4 23 3" xfId="434"/>
    <cellStyle name="20% - Акцент1 4 23 3 2" xfId="30941"/>
    <cellStyle name="20% - Акцент1 4 23 4" xfId="30942"/>
    <cellStyle name="20% - Акцент1 4 24" xfId="435"/>
    <cellStyle name="20% - Акцент1 4 24 2" xfId="436"/>
    <cellStyle name="20% - Акцент1 4 24 2 2" xfId="437"/>
    <cellStyle name="20% - Акцент1 4 24 2 2 2" xfId="30943"/>
    <cellStyle name="20% - Акцент1 4 24 2 3" xfId="30944"/>
    <cellStyle name="20% - Акцент1 4 24 3" xfId="438"/>
    <cellStyle name="20% - Акцент1 4 24 3 2" xfId="30945"/>
    <cellStyle name="20% - Акцент1 4 24 4" xfId="30946"/>
    <cellStyle name="20% - Акцент1 4 25" xfId="30947"/>
    <cellStyle name="20% - Акцент1 4 3" xfId="439"/>
    <cellStyle name="20% - Акцент1 4 3 2" xfId="440"/>
    <cellStyle name="20% - Акцент1 4 3 2 2" xfId="441"/>
    <cellStyle name="20% - Акцент1 4 3 2 2 2" xfId="30948"/>
    <cellStyle name="20% - Акцент1 4 3 2 3" xfId="30949"/>
    <cellStyle name="20% - Акцент1 4 3 3" xfId="442"/>
    <cellStyle name="20% - Акцент1 4 3 3 2" xfId="30950"/>
    <cellStyle name="20% - Акцент1 4 3 4" xfId="30951"/>
    <cellStyle name="20% - Акцент1 4 4" xfId="443"/>
    <cellStyle name="20% - Акцент1 4 4 2" xfId="444"/>
    <cellStyle name="20% - Акцент1 4 4 2 2" xfId="445"/>
    <cellStyle name="20% - Акцент1 4 4 2 2 2" xfId="30952"/>
    <cellStyle name="20% - Акцент1 4 4 2 3" xfId="30953"/>
    <cellStyle name="20% - Акцент1 4 4 3" xfId="446"/>
    <cellStyle name="20% - Акцент1 4 4 3 2" xfId="30954"/>
    <cellStyle name="20% - Акцент1 4 4 4" xfId="30955"/>
    <cellStyle name="20% - Акцент1 4 5" xfId="447"/>
    <cellStyle name="20% - Акцент1 4 5 2" xfId="448"/>
    <cellStyle name="20% - Акцент1 4 5 2 2" xfId="449"/>
    <cellStyle name="20% - Акцент1 4 5 2 2 2" xfId="30956"/>
    <cellStyle name="20% - Акцент1 4 5 2 3" xfId="30957"/>
    <cellStyle name="20% - Акцент1 4 5 3" xfId="450"/>
    <cellStyle name="20% - Акцент1 4 5 3 2" xfId="30958"/>
    <cellStyle name="20% - Акцент1 4 5 4" xfId="30959"/>
    <cellStyle name="20% - Акцент1 4 6" xfId="451"/>
    <cellStyle name="20% - Акцент1 4 6 2" xfId="452"/>
    <cellStyle name="20% - Акцент1 4 6 2 2" xfId="453"/>
    <cellStyle name="20% - Акцент1 4 6 2 2 2" xfId="30960"/>
    <cellStyle name="20% - Акцент1 4 6 2 3" xfId="30961"/>
    <cellStyle name="20% - Акцент1 4 6 3" xfId="454"/>
    <cellStyle name="20% - Акцент1 4 6 3 2" xfId="30962"/>
    <cellStyle name="20% - Акцент1 4 6 4" xfId="30963"/>
    <cellStyle name="20% - Акцент1 4 7" xfId="455"/>
    <cellStyle name="20% - Акцент1 4 7 2" xfId="456"/>
    <cellStyle name="20% - Акцент1 4 7 2 2" xfId="457"/>
    <cellStyle name="20% - Акцент1 4 7 2 2 2" xfId="30964"/>
    <cellStyle name="20% - Акцент1 4 7 2 3" xfId="30965"/>
    <cellStyle name="20% - Акцент1 4 7 3" xfId="458"/>
    <cellStyle name="20% - Акцент1 4 7 3 2" xfId="30966"/>
    <cellStyle name="20% - Акцент1 4 7 4" xfId="30967"/>
    <cellStyle name="20% - Акцент1 4 8" xfId="459"/>
    <cellStyle name="20% - Акцент1 4 8 2" xfId="460"/>
    <cellStyle name="20% - Акцент1 4 8 2 2" xfId="461"/>
    <cellStyle name="20% - Акцент1 4 8 2 2 2" xfId="30968"/>
    <cellStyle name="20% - Акцент1 4 8 2 3" xfId="30969"/>
    <cellStyle name="20% - Акцент1 4 8 3" xfId="462"/>
    <cellStyle name="20% - Акцент1 4 8 3 2" xfId="30970"/>
    <cellStyle name="20% - Акцент1 4 8 4" xfId="30971"/>
    <cellStyle name="20% - Акцент1 4 9" xfId="463"/>
    <cellStyle name="20% - Акцент1 4 9 2" xfId="464"/>
    <cellStyle name="20% - Акцент1 4 9 2 2" xfId="465"/>
    <cellStyle name="20% - Акцент1 4 9 2 2 2" xfId="30972"/>
    <cellStyle name="20% - Акцент1 4 9 2 3" xfId="30973"/>
    <cellStyle name="20% - Акцент1 4 9 3" xfId="466"/>
    <cellStyle name="20% - Акцент1 4 9 3 2" xfId="30974"/>
    <cellStyle name="20% - Акцент1 4 9 4" xfId="30975"/>
    <cellStyle name="20% - Акцент1 5" xfId="467"/>
    <cellStyle name="20% - Акцент1 5 2" xfId="468"/>
    <cellStyle name="20% - Акцент1 5 2 2" xfId="30976"/>
    <cellStyle name="20% - Акцент1 5 3" xfId="30977"/>
    <cellStyle name="20% - Акцент1 6" xfId="469"/>
    <cellStyle name="20% - Акцент1 6 2" xfId="30978"/>
    <cellStyle name="20% - Акцент1 7" xfId="470"/>
    <cellStyle name="20% - Акцент1 7 2" xfId="471"/>
    <cellStyle name="20% - Акцент1 7 2 2" xfId="472"/>
    <cellStyle name="20% - Акцент1 7 2 2 2" xfId="30979"/>
    <cellStyle name="20% - Акцент1 7 2 3" xfId="30980"/>
    <cellStyle name="20% - Акцент1 7 3" xfId="473"/>
    <cellStyle name="20% - Акцент1 7 3 2" xfId="30981"/>
    <cellStyle name="20% - Акцент1 7 4" xfId="30982"/>
    <cellStyle name="20% - Акцент1 8" xfId="474"/>
    <cellStyle name="20% - Акцент1 8 2" xfId="475"/>
    <cellStyle name="20% - Акцент1 8 2 2" xfId="476"/>
    <cellStyle name="20% - Акцент1 8 2 2 2" xfId="30983"/>
    <cellStyle name="20% - Акцент1 8 2 3" xfId="30984"/>
    <cellStyle name="20% - Акцент1 8 3" xfId="477"/>
    <cellStyle name="20% - Акцент1 8 3 2" xfId="30985"/>
    <cellStyle name="20% - Акцент1 8 4" xfId="30986"/>
    <cellStyle name="20% - Акцент1 9" xfId="478"/>
    <cellStyle name="20% - Акцент1 9 2" xfId="479"/>
    <cellStyle name="20% - Акцент1 9 2 2" xfId="480"/>
    <cellStyle name="20% - Акцент1 9 2 2 2" xfId="30987"/>
    <cellStyle name="20% - Акцент1 9 2 3" xfId="30988"/>
    <cellStyle name="20% - Акцент1 9 3" xfId="481"/>
    <cellStyle name="20% - Акцент1 9 3 2" xfId="30989"/>
    <cellStyle name="20% - Акцент1 9 4" xfId="30990"/>
    <cellStyle name="20% - Акцент2 10" xfId="482"/>
    <cellStyle name="20% - Акцент2 10 2" xfId="483"/>
    <cellStyle name="20% - Акцент2 10 2 2" xfId="484"/>
    <cellStyle name="20% - Акцент2 10 2 2 2" xfId="30991"/>
    <cellStyle name="20% - Акцент2 10 2 3" xfId="30992"/>
    <cellStyle name="20% - Акцент2 10 3" xfId="485"/>
    <cellStyle name="20% - Акцент2 10 3 2" xfId="30993"/>
    <cellStyle name="20% - Акцент2 10 4" xfId="30994"/>
    <cellStyle name="20% - Акцент2 11" xfId="486"/>
    <cellStyle name="20% - Акцент2 11 2" xfId="487"/>
    <cellStyle name="20% - Акцент2 11 2 2" xfId="488"/>
    <cellStyle name="20% - Акцент2 11 2 2 2" xfId="30995"/>
    <cellStyle name="20% - Акцент2 11 2 3" xfId="30996"/>
    <cellStyle name="20% - Акцент2 11 3" xfId="489"/>
    <cellStyle name="20% - Акцент2 11 3 2" xfId="30997"/>
    <cellStyle name="20% - Акцент2 11 4" xfId="30998"/>
    <cellStyle name="20% - Акцент2 12" xfId="490"/>
    <cellStyle name="20% - Акцент2 12 2" xfId="491"/>
    <cellStyle name="20% - Акцент2 12 2 2" xfId="492"/>
    <cellStyle name="20% - Акцент2 12 2 2 2" xfId="30999"/>
    <cellStyle name="20% - Акцент2 12 2 3" xfId="31000"/>
    <cellStyle name="20% - Акцент2 12 3" xfId="493"/>
    <cellStyle name="20% - Акцент2 12 3 2" xfId="31001"/>
    <cellStyle name="20% - Акцент2 12 4" xfId="31002"/>
    <cellStyle name="20% - Акцент2 13" xfId="494"/>
    <cellStyle name="20% - Акцент2 13 2" xfId="495"/>
    <cellStyle name="20% - Акцент2 13 2 2" xfId="496"/>
    <cellStyle name="20% - Акцент2 13 2 2 2" xfId="31003"/>
    <cellStyle name="20% - Акцент2 13 2 3" xfId="31004"/>
    <cellStyle name="20% - Акцент2 13 3" xfId="497"/>
    <cellStyle name="20% - Акцент2 13 3 2" xfId="31005"/>
    <cellStyle name="20% - Акцент2 13 4" xfId="31006"/>
    <cellStyle name="20% - Акцент2 14" xfId="498"/>
    <cellStyle name="20% - Акцент2 14 2" xfId="499"/>
    <cellStyle name="20% - Акцент2 14 2 2" xfId="500"/>
    <cellStyle name="20% - Акцент2 14 2 2 2" xfId="31007"/>
    <cellStyle name="20% - Акцент2 14 2 3" xfId="31008"/>
    <cellStyle name="20% - Акцент2 14 3" xfId="501"/>
    <cellStyle name="20% - Акцент2 14 3 2" xfId="31009"/>
    <cellStyle name="20% - Акцент2 14 4" xfId="31010"/>
    <cellStyle name="20% - Акцент2 15" xfId="502"/>
    <cellStyle name="20% - Акцент2 15 2" xfId="503"/>
    <cellStyle name="20% - Акцент2 15 2 2" xfId="504"/>
    <cellStyle name="20% - Акцент2 15 2 2 2" xfId="31011"/>
    <cellStyle name="20% - Акцент2 15 2 3" xfId="31012"/>
    <cellStyle name="20% - Акцент2 15 3" xfId="505"/>
    <cellStyle name="20% - Акцент2 15 3 2" xfId="31013"/>
    <cellStyle name="20% - Акцент2 15 4" xfId="31014"/>
    <cellStyle name="20% - Акцент2 16" xfId="506"/>
    <cellStyle name="20% - Акцент2 16 2" xfId="507"/>
    <cellStyle name="20% - Акцент2 16 2 2" xfId="508"/>
    <cellStyle name="20% - Акцент2 16 2 2 2" xfId="31015"/>
    <cellStyle name="20% - Акцент2 16 2 3" xfId="31016"/>
    <cellStyle name="20% - Акцент2 16 3" xfId="509"/>
    <cellStyle name="20% - Акцент2 16 3 2" xfId="31017"/>
    <cellStyle name="20% - Акцент2 16 4" xfId="31018"/>
    <cellStyle name="20% - Акцент2 17" xfId="510"/>
    <cellStyle name="20% - Акцент2 17 2" xfId="511"/>
    <cellStyle name="20% - Акцент2 17 2 2" xfId="512"/>
    <cellStyle name="20% - Акцент2 17 2 2 2" xfId="31019"/>
    <cellStyle name="20% - Акцент2 17 2 3" xfId="31020"/>
    <cellStyle name="20% - Акцент2 17 3" xfId="513"/>
    <cellStyle name="20% - Акцент2 17 3 2" xfId="31021"/>
    <cellStyle name="20% - Акцент2 17 4" xfId="31022"/>
    <cellStyle name="20% - Акцент2 18" xfId="514"/>
    <cellStyle name="20% - Акцент2 18 2" xfId="515"/>
    <cellStyle name="20% - Акцент2 18 2 2" xfId="31023"/>
    <cellStyle name="20% - Акцент2 18 3" xfId="31024"/>
    <cellStyle name="20% - Акцент2 19" xfId="516"/>
    <cellStyle name="20% - Акцент2 19 2" xfId="31025"/>
    <cellStyle name="20% - Акцент2 2" xfId="517"/>
    <cellStyle name="20% - Акцент2 2 10" xfId="518"/>
    <cellStyle name="20% - Акцент2 2 10 2" xfId="519"/>
    <cellStyle name="20% - Акцент2 2 10 2 2" xfId="520"/>
    <cellStyle name="20% - Акцент2 2 10 2 2 2" xfId="31026"/>
    <cellStyle name="20% - Акцент2 2 10 2 3" xfId="31027"/>
    <cellStyle name="20% - Акцент2 2 10 3" xfId="521"/>
    <cellStyle name="20% - Акцент2 2 10 3 2" xfId="31028"/>
    <cellStyle name="20% - Акцент2 2 10 4" xfId="31029"/>
    <cellStyle name="20% - Акцент2 2 11" xfId="522"/>
    <cellStyle name="20% - Акцент2 2 11 2" xfId="523"/>
    <cellStyle name="20% - Акцент2 2 11 2 2" xfId="524"/>
    <cellStyle name="20% - Акцент2 2 11 2 2 2" xfId="31030"/>
    <cellStyle name="20% - Акцент2 2 11 2 3" xfId="31031"/>
    <cellStyle name="20% - Акцент2 2 11 3" xfId="525"/>
    <cellStyle name="20% - Акцент2 2 11 3 2" xfId="31032"/>
    <cellStyle name="20% - Акцент2 2 11 4" xfId="31033"/>
    <cellStyle name="20% - Акцент2 2 12" xfId="526"/>
    <cellStyle name="20% - Акцент2 2 12 2" xfId="527"/>
    <cellStyle name="20% - Акцент2 2 12 2 2" xfId="528"/>
    <cellStyle name="20% - Акцент2 2 12 2 2 2" xfId="31034"/>
    <cellStyle name="20% - Акцент2 2 12 2 3" xfId="31035"/>
    <cellStyle name="20% - Акцент2 2 12 3" xfId="529"/>
    <cellStyle name="20% - Акцент2 2 12 3 2" xfId="31036"/>
    <cellStyle name="20% - Акцент2 2 12 4" xfId="31037"/>
    <cellStyle name="20% - Акцент2 2 13" xfId="530"/>
    <cellStyle name="20% - Акцент2 2 13 2" xfId="531"/>
    <cellStyle name="20% - Акцент2 2 13 2 2" xfId="532"/>
    <cellStyle name="20% - Акцент2 2 13 2 2 2" xfId="31038"/>
    <cellStyle name="20% - Акцент2 2 13 2 3" xfId="31039"/>
    <cellStyle name="20% - Акцент2 2 13 3" xfId="533"/>
    <cellStyle name="20% - Акцент2 2 13 3 2" xfId="31040"/>
    <cellStyle name="20% - Акцент2 2 13 4" xfId="31041"/>
    <cellStyle name="20% - Акцент2 2 14" xfId="534"/>
    <cellStyle name="20% - Акцент2 2 14 2" xfId="535"/>
    <cellStyle name="20% - Акцент2 2 14 2 2" xfId="536"/>
    <cellStyle name="20% - Акцент2 2 14 2 2 2" xfId="31042"/>
    <cellStyle name="20% - Акцент2 2 14 2 3" xfId="31043"/>
    <cellStyle name="20% - Акцент2 2 14 3" xfId="537"/>
    <cellStyle name="20% - Акцент2 2 14 3 2" xfId="31044"/>
    <cellStyle name="20% - Акцент2 2 14 4" xfId="31045"/>
    <cellStyle name="20% - Акцент2 2 15" xfId="538"/>
    <cellStyle name="20% - Акцент2 2 15 2" xfId="539"/>
    <cellStyle name="20% - Акцент2 2 15 2 2" xfId="540"/>
    <cellStyle name="20% - Акцент2 2 15 2 2 2" xfId="31046"/>
    <cellStyle name="20% - Акцент2 2 15 2 3" xfId="31047"/>
    <cellStyle name="20% - Акцент2 2 15 3" xfId="541"/>
    <cellStyle name="20% - Акцент2 2 15 3 2" xfId="31048"/>
    <cellStyle name="20% - Акцент2 2 15 4" xfId="31049"/>
    <cellStyle name="20% - Акцент2 2 16" xfId="542"/>
    <cellStyle name="20% - Акцент2 2 16 2" xfId="543"/>
    <cellStyle name="20% - Акцент2 2 16 2 2" xfId="544"/>
    <cellStyle name="20% - Акцент2 2 16 2 2 2" xfId="31050"/>
    <cellStyle name="20% - Акцент2 2 16 2 3" xfId="31051"/>
    <cellStyle name="20% - Акцент2 2 16 3" xfId="545"/>
    <cellStyle name="20% - Акцент2 2 16 3 2" xfId="31052"/>
    <cellStyle name="20% - Акцент2 2 16 4" xfId="31053"/>
    <cellStyle name="20% - Акцент2 2 17" xfId="546"/>
    <cellStyle name="20% - Акцент2 2 17 2" xfId="547"/>
    <cellStyle name="20% - Акцент2 2 17 2 2" xfId="548"/>
    <cellStyle name="20% - Акцент2 2 17 2 2 2" xfId="31054"/>
    <cellStyle name="20% - Акцент2 2 17 2 3" xfId="31055"/>
    <cellStyle name="20% - Акцент2 2 17 3" xfId="549"/>
    <cellStyle name="20% - Акцент2 2 17 3 2" xfId="31056"/>
    <cellStyle name="20% - Акцент2 2 17 4" xfId="31057"/>
    <cellStyle name="20% - Акцент2 2 18" xfId="550"/>
    <cellStyle name="20% - Акцент2 2 18 2" xfId="551"/>
    <cellStyle name="20% - Акцент2 2 18 2 2" xfId="552"/>
    <cellStyle name="20% - Акцент2 2 18 2 2 2" xfId="31058"/>
    <cellStyle name="20% - Акцент2 2 18 2 3" xfId="31059"/>
    <cellStyle name="20% - Акцент2 2 18 3" xfId="553"/>
    <cellStyle name="20% - Акцент2 2 18 3 2" xfId="31060"/>
    <cellStyle name="20% - Акцент2 2 18 4" xfId="31061"/>
    <cellStyle name="20% - Акцент2 2 19" xfId="554"/>
    <cellStyle name="20% - Акцент2 2 19 2" xfId="555"/>
    <cellStyle name="20% - Акцент2 2 19 2 2" xfId="556"/>
    <cellStyle name="20% - Акцент2 2 19 2 2 2" xfId="31062"/>
    <cellStyle name="20% - Акцент2 2 19 2 3" xfId="31063"/>
    <cellStyle name="20% - Акцент2 2 19 3" xfId="557"/>
    <cellStyle name="20% - Акцент2 2 19 3 2" xfId="31064"/>
    <cellStyle name="20% - Акцент2 2 19 4" xfId="31065"/>
    <cellStyle name="20% - Акцент2 2 2" xfId="558"/>
    <cellStyle name="20% - Акцент2 2 2 2" xfId="31066"/>
    <cellStyle name="20% - Акцент2 2 20" xfId="559"/>
    <cellStyle name="20% - Акцент2 2 20 2" xfId="560"/>
    <cellStyle name="20% - Акцент2 2 20 2 2" xfId="561"/>
    <cellStyle name="20% - Акцент2 2 20 2 2 2" xfId="31067"/>
    <cellStyle name="20% - Акцент2 2 20 2 3" xfId="31068"/>
    <cellStyle name="20% - Акцент2 2 20 3" xfId="562"/>
    <cellStyle name="20% - Акцент2 2 20 3 2" xfId="31069"/>
    <cellStyle name="20% - Акцент2 2 20 4" xfId="31070"/>
    <cellStyle name="20% - Акцент2 2 21" xfId="563"/>
    <cellStyle name="20% - Акцент2 2 21 2" xfId="564"/>
    <cellStyle name="20% - Акцент2 2 21 2 2" xfId="565"/>
    <cellStyle name="20% - Акцент2 2 21 2 2 2" xfId="31071"/>
    <cellStyle name="20% - Акцент2 2 21 2 3" xfId="31072"/>
    <cellStyle name="20% - Акцент2 2 21 3" xfId="566"/>
    <cellStyle name="20% - Акцент2 2 21 3 2" xfId="31073"/>
    <cellStyle name="20% - Акцент2 2 21 4" xfId="31074"/>
    <cellStyle name="20% - Акцент2 2 22" xfId="567"/>
    <cellStyle name="20% - Акцент2 2 22 2" xfId="568"/>
    <cellStyle name="20% - Акцент2 2 22 2 2" xfId="569"/>
    <cellStyle name="20% - Акцент2 2 22 2 2 2" xfId="31075"/>
    <cellStyle name="20% - Акцент2 2 22 2 3" xfId="31076"/>
    <cellStyle name="20% - Акцент2 2 22 3" xfId="570"/>
    <cellStyle name="20% - Акцент2 2 22 3 2" xfId="31077"/>
    <cellStyle name="20% - Акцент2 2 22 4" xfId="31078"/>
    <cellStyle name="20% - Акцент2 2 23" xfId="571"/>
    <cellStyle name="20% - Акцент2 2 23 2" xfId="572"/>
    <cellStyle name="20% - Акцент2 2 23 2 2" xfId="573"/>
    <cellStyle name="20% - Акцент2 2 23 2 2 2" xfId="31079"/>
    <cellStyle name="20% - Акцент2 2 23 2 3" xfId="31080"/>
    <cellStyle name="20% - Акцент2 2 23 3" xfId="574"/>
    <cellStyle name="20% - Акцент2 2 23 3 2" xfId="31081"/>
    <cellStyle name="20% - Акцент2 2 23 4" xfId="31082"/>
    <cellStyle name="20% - Акцент2 2 24" xfId="575"/>
    <cellStyle name="20% - Акцент2 2 24 2" xfId="576"/>
    <cellStyle name="20% - Акцент2 2 24 2 2" xfId="577"/>
    <cellStyle name="20% - Акцент2 2 24 2 2 2" xfId="31083"/>
    <cellStyle name="20% - Акцент2 2 24 2 3" xfId="31084"/>
    <cellStyle name="20% - Акцент2 2 24 3" xfId="578"/>
    <cellStyle name="20% - Акцент2 2 24 3 2" xfId="31085"/>
    <cellStyle name="20% - Акцент2 2 24 4" xfId="31086"/>
    <cellStyle name="20% - Акцент2 2 25" xfId="31087"/>
    <cellStyle name="20% - Акцент2 2 3" xfId="579"/>
    <cellStyle name="20% - Акцент2 2 3 2" xfId="580"/>
    <cellStyle name="20% - Акцент2 2 3 2 2" xfId="581"/>
    <cellStyle name="20% - Акцент2 2 3 2 2 2" xfId="31088"/>
    <cellStyle name="20% - Акцент2 2 3 2 3" xfId="31089"/>
    <cellStyle name="20% - Акцент2 2 3 3" xfId="582"/>
    <cellStyle name="20% - Акцент2 2 3 3 2" xfId="31090"/>
    <cellStyle name="20% - Акцент2 2 3 4" xfId="31091"/>
    <cellStyle name="20% - Акцент2 2 4" xfId="583"/>
    <cellStyle name="20% - Акцент2 2 4 2" xfId="584"/>
    <cellStyle name="20% - Акцент2 2 4 2 2" xfId="585"/>
    <cellStyle name="20% - Акцент2 2 4 2 2 2" xfId="31092"/>
    <cellStyle name="20% - Акцент2 2 4 2 3" xfId="31093"/>
    <cellStyle name="20% - Акцент2 2 4 3" xfId="586"/>
    <cellStyle name="20% - Акцент2 2 4 3 2" xfId="31094"/>
    <cellStyle name="20% - Акцент2 2 4 4" xfId="31095"/>
    <cellStyle name="20% - Акцент2 2 5" xfId="587"/>
    <cellStyle name="20% - Акцент2 2 5 2" xfId="588"/>
    <cellStyle name="20% - Акцент2 2 5 2 2" xfId="589"/>
    <cellStyle name="20% - Акцент2 2 5 2 2 2" xfId="31096"/>
    <cellStyle name="20% - Акцент2 2 5 2 3" xfId="31097"/>
    <cellStyle name="20% - Акцент2 2 5 3" xfId="590"/>
    <cellStyle name="20% - Акцент2 2 5 3 2" xfId="31098"/>
    <cellStyle name="20% - Акцент2 2 5 4" xfId="31099"/>
    <cellStyle name="20% - Акцент2 2 6" xfId="591"/>
    <cellStyle name="20% - Акцент2 2 6 2" xfId="592"/>
    <cellStyle name="20% - Акцент2 2 6 2 2" xfId="593"/>
    <cellStyle name="20% - Акцент2 2 6 2 2 2" xfId="31100"/>
    <cellStyle name="20% - Акцент2 2 6 2 3" xfId="31101"/>
    <cellStyle name="20% - Акцент2 2 6 3" xfId="594"/>
    <cellStyle name="20% - Акцент2 2 6 3 2" xfId="31102"/>
    <cellStyle name="20% - Акцент2 2 6 4" xfId="31103"/>
    <cellStyle name="20% - Акцент2 2 7" xfId="595"/>
    <cellStyle name="20% - Акцент2 2 7 2" xfId="596"/>
    <cellStyle name="20% - Акцент2 2 7 2 2" xfId="597"/>
    <cellStyle name="20% - Акцент2 2 7 2 2 2" xfId="31104"/>
    <cellStyle name="20% - Акцент2 2 7 2 3" xfId="31105"/>
    <cellStyle name="20% - Акцент2 2 7 3" xfId="598"/>
    <cellStyle name="20% - Акцент2 2 7 3 2" xfId="31106"/>
    <cellStyle name="20% - Акцент2 2 7 4" xfId="31107"/>
    <cellStyle name="20% - Акцент2 2 8" xfId="599"/>
    <cellStyle name="20% - Акцент2 2 8 2" xfId="600"/>
    <cellStyle name="20% - Акцент2 2 8 2 2" xfId="601"/>
    <cellStyle name="20% - Акцент2 2 8 2 2 2" xfId="31108"/>
    <cellStyle name="20% - Акцент2 2 8 2 3" xfId="31109"/>
    <cellStyle name="20% - Акцент2 2 8 3" xfId="602"/>
    <cellStyle name="20% - Акцент2 2 8 3 2" xfId="31110"/>
    <cellStyle name="20% - Акцент2 2 8 4" xfId="31111"/>
    <cellStyle name="20% - Акцент2 2 9" xfId="603"/>
    <cellStyle name="20% - Акцент2 2 9 2" xfId="604"/>
    <cellStyle name="20% - Акцент2 2 9 2 2" xfId="605"/>
    <cellStyle name="20% - Акцент2 2 9 2 2 2" xfId="31112"/>
    <cellStyle name="20% - Акцент2 2 9 2 3" xfId="31113"/>
    <cellStyle name="20% - Акцент2 2 9 3" xfId="606"/>
    <cellStyle name="20% - Акцент2 2 9 3 2" xfId="31114"/>
    <cellStyle name="20% - Акцент2 2 9 4" xfId="31115"/>
    <cellStyle name="20% - Акцент2 3" xfId="607"/>
    <cellStyle name="20% - Акцент2 3 10" xfId="608"/>
    <cellStyle name="20% - Акцент2 3 10 2" xfId="609"/>
    <cellStyle name="20% - Акцент2 3 10 2 2" xfId="610"/>
    <cellStyle name="20% - Акцент2 3 10 2 2 2" xfId="31116"/>
    <cellStyle name="20% - Акцент2 3 10 2 3" xfId="31117"/>
    <cellStyle name="20% - Акцент2 3 10 3" xfId="611"/>
    <cellStyle name="20% - Акцент2 3 10 3 2" xfId="31118"/>
    <cellStyle name="20% - Акцент2 3 10 4" xfId="31119"/>
    <cellStyle name="20% - Акцент2 3 11" xfId="612"/>
    <cellStyle name="20% - Акцент2 3 11 2" xfId="613"/>
    <cellStyle name="20% - Акцент2 3 11 2 2" xfId="614"/>
    <cellStyle name="20% - Акцент2 3 11 2 2 2" xfId="31120"/>
    <cellStyle name="20% - Акцент2 3 11 2 3" xfId="31121"/>
    <cellStyle name="20% - Акцент2 3 11 3" xfId="615"/>
    <cellStyle name="20% - Акцент2 3 11 3 2" xfId="31122"/>
    <cellStyle name="20% - Акцент2 3 11 4" xfId="31123"/>
    <cellStyle name="20% - Акцент2 3 12" xfId="616"/>
    <cellStyle name="20% - Акцент2 3 12 2" xfId="617"/>
    <cellStyle name="20% - Акцент2 3 12 2 2" xfId="618"/>
    <cellStyle name="20% - Акцент2 3 12 2 2 2" xfId="31124"/>
    <cellStyle name="20% - Акцент2 3 12 2 3" xfId="31125"/>
    <cellStyle name="20% - Акцент2 3 12 3" xfId="619"/>
    <cellStyle name="20% - Акцент2 3 12 3 2" xfId="31126"/>
    <cellStyle name="20% - Акцент2 3 12 4" xfId="31127"/>
    <cellStyle name="20% - Акцент2 3 13" xfId="620"/>
    <cellStyle name="20% - Акцент2 3 13 2" xfId="621"/>
    <cellStyle name="20% - Акцент2 3 13 2 2" xfId="622"/>
    <cellStyle name="20% - Акцент2 3 13 2 2 2" xfId="31128"/>
    <cellStyle name="20% - Акцент2 3 13 2 3" xfId="31129"/>
    <cellStyle name="20% - Акцент2 3 13 3" xfId="623"/>
    <cellStyle name="20% - Акцент2 3 13 3 2" xfId="31130"/>
    <cellStyle name="20% - Акцент2 3 13 4" xfId="31131"/>
    <cellStyle name="20% - Акцент2 3 14" xfId="624"/>
    <cellStyle name="20% - Акцент2 3 14 2" xfId="625"/>
    <cellStyle name="20% - Акцент2 3 14 2 2" xfId="626"/>
    <cellStyle name="20% - Акцент2 3 14 2 2 2" xfId="31132"/>
    <cellStyle name="20% - Акцент2 3 14 2 3" xfId="31133"/>
    <cellStyle name="20% - Акцент2 3 14 3" xfId="627"/>
    <cellStyle name="20% - Акцент2 3 14 3 2" xfId="31134"/>
    <cellStyle name="20% - Акцент2 3 14 4" xfId="31135"/>
    <cellStyle name="20% - Акцент2 3 15" xfId="628"/>
    <cellStyle name="20% - Акцент2 3 15 2" xfId="629"/>
    <cellStyle name="20% - Акцент2 3 15 2 2" xfId="630"/>
    <cellStyle name="20% - Акцент2 3 15 2 2 2" xfId="31136"/>
    <cellStyle name="20% - Акцент2 3 15 2 3" xfId="31137"/>
    <cellStyle name="20% - Акцент2 3 15 3" xfId="631"/>
    <cellStyle name="20% - Акцент2 3 15 3 2" xfId="31138"/>
    <cellStyle name="20% - Акцент2 3 15 4" xfId="31139"/>
    <cellStyle name="20% - Акцент2 3 16" xfId="632"/>
    <cellStyle name="20% - Акцент2 3 16 2" xfId="633"/>
    <cellStyle name="20% - Акцент2 3 16 2 2" xfId="634"/>
    <cellStyle name="20% - Акцент2 3 16 2 2 2" xfId="31140"/>
    <cellStyle name="20% - Акцент2 3 16 2 3" xfId="31141"/>
    <cellStyle name="20% - Акцент2 3 16 3" xfId="635"/>
    <cellStyle name="20% - Акцент2 3 16 3 2" xfId="31142"/>
    <cellStyle name="20% - Акцент2 3 16 4" xfId="31143"/>
    <cellStyle name="20% - Акцент2 3 17" xfId="636"/>
    <cellStyle name="20% - Акцент2 3 17 2" xfId="637"/>
    <cellStyle name="20% - Акцент2 3 17 2 2" xfId="638"/>
    <cellStyle name="20% - Акцент2 3 17 2 2 2" xfId="31144"/>
    <cellStyle name="20% - Акцент2 3 17 2 3" xfId="31145"/>
    <cellStyle name="20% - Акцент2 3 17 3" xfId="639"/>
    <cellStyle name="20% - Акцент2 3 17 3 2" xfId="31146"/>
    <cellStyle name="20% - Акцент2 3 17 4" xfId="31147"/>
    <cellStyle name="20% - Акцент2 3 18" xfId="640"/>
    <cellStyle name="20% - Акцент2 3 18 2" xfId="641"/>
    <cellStyle name="20% - Акцент2 3 18 2 2" xfId="642"/>
    <cellStyle name="20% - Акцент2 3 18 2 2 2" xfId="31148"/>
    <cellStyle name="20% - Акцент2 3 18 2 3" xfId="31149"/>
    <cellStyle name="20% - Акцент2 3 18 3" xfId="643"/>
    <cellStyle name="20% - Акцент2 3 18 3 2" xfId="31150"/>
    <cellStyle name="20% - Акцент2 3 18 4" xfId="31151"/>
    <cellStyle name="20% - Акцент2 3 19" xfId="644"/>
    <cellStyle name="20% - Акцент2 3 19 2" xfId="645"/>
    <cellStyle name="20% - Акцент2 3 19 2 2" xfId="646"/>
    <cellStyle name="20% - Акцент2 3 19 2 2 2" xfId="31152"/>
    <cellStyle name="20% - Акцент2 3 19 2 3" xfId="31153"/>
    <cellStyle name="20% - Акцент2 3 19 3" xfId="647"/>
    <cellStyle name="20% - Акцент2 3 19 3 2" xfId="31154"/>
    <cellStyle name="20% - Акцент2 3 19 4" xfId="31155"/>
    <cellStyle name="20% - Акцент2 3 2" xfId="648"/>
    <cellStyle name="20% - Акцент2 3 2 2" xfId="31156"/>
    <cellStyle name="20% - Акцент2 3 20" xfId="649"/>
    <cellStyle name="20% - Акцент2 3 20 2" xfId="650"/>
    <cellStyle name="20% - Акцент2 3 20 2 2" xfId="651"/>
    <cellStyle name="20% - Акцент2 3 20 2 2 2" xfId="31157"/>
    <cellStyle name="20% - Акцент2 3 20 2 3" xfId="31158"/>
    <cellStyle name="20% - Акцент2 3 20 3" xfId="652"/>
    <cellStyle name="20% - Акцент2 3 20 3 2" xfId="31159"/>
    <cellStyle name="20% - Акцент2 3 20 4" xfId="31160"/>
    <cellStyle name="20% - Акцент2 3 21" xfId="653"/>
    <cellStyle name="20% - Акцент2 3 21 2" xfId="654"/>
    <cellStyle name="20% - Акцент2 3 21 2 2" xfId="655"/>
    <cellStyle name="20% - Акцент2 3 21 2 2 2" xfId="31161"/>
    <cellStyle name="20% - Акцент2 3 21 2 3" xfId="31162"/>
    <cellStyle name="20% - Акцент2 3 21 3" xfId="656"/>
    <cellStyle name="20% - Акцент2 3 21 3 2" xfId="31163"/>
    <cellStyle name="20% - Акцент2 3 21 4" xfId="31164"/>
    <cellStyle name="20% - Акцент2 3 22" xfId="657"/>
    <cellStyle name="20% - Акцент2 3 22 2" xfId="658"/>
    <cellStyle name="20% - Акцент2 3 22 2 2" xfId="659"/>
    <cellStyle name="20% - Акцент2 3 22 2 2 2" xfId="31165"/>
    <cellStyle name="20% - Акцент2 3 22 2 3" xfId="31166"/>
    <cellStyle name="20% - Акцент2 3 22 3" xfId="660"/>
    <cellStyle name="20% - Акцент2 3 22 3 2" xfId="31167"/>
    <cellStyle name="20% - Акцент2 3 22 4" xfId="31168"/>
    <cellStyle name="20% - Акцент2 3 23" xfId="661"/>
    <cellStyle name="20% - Акцент2 3 23 2" xfId="662"/>
    <cellStyle name="20% - Акцент2 3 23 2 2" xfId="663"/>
    <cellStyle name="20% - Акцент2 3 23 2 2 2" xfId="31169"/>
    <cellStyle name="20% - Акцент2 3 23 2 3" xfId="31170"/>
    <cellStyle name="20% - Акцент2 3 23 3" xfId="664"/>
    <cellStyle name="20% - Акцент2 3 23 3 2" xfId="31171"/>
    <cellStyle name="20% - Акцент2 3 23 4" xfId="31172"/>
    <cellStyle name="20% - Акцент2 3 24" xfId="665"/>
    <cellStyle name="20% - Акцент2 3 24 2" xfId="666"/>
    <cellStyle name="20% - Акцент2 3 24 2 2" xfId="667"/>
    <cellStyle name="20% - Акцент2 3 24 2 2 2" xfId="31173"/>
    <cellStyle name="20% - Акцент2 3 24 2 3" xfId="31174"/>
    <cellStyle name="20% - Акцент2 3 24 3" xfId="668"/>
    <cellStyle name="20% - Акцент2 3 24 3 2" xfId="31175"/>
    <cellStyle name="20% - Акцент2 3 24 4" xfId="31176"/>
    <cellStyle name="20% - Акцент2 3 25" xfId="31177"/>
    <cellStyle name="20% - Акцент2 3 3" xfId="669"/>
    <cellStyle name="20% - Акцент2 3 3 2" xfId="670"/>
    <cellStyle name="20% - Акцент2 3 3 2 2" xfId="671"/>
    <cellStyle name="20% - Акцент2 3 3 2 2 2" xfId="31178"/>
    <cellStyle name="20% - Акцент2 3 3 2 3" xfId="31179"/>
    <cellStyle name="20% - Акцент2 3 3 3" xfId="672"/>
    <cellStyle name="20% - Акцент2 3 3 3 2" xfId="31180"/>
    <cellStyle name="20% - Акцент2 3 3 4" xfId="31181"/>
    <cellStyle name="20% - Акцент2 3 4" xfId="673"/>
    <cellStyle name="20% - Акцент2 3 4 2" xfId="674"/>
    <cellStyle name="20% - Акцент2 3 4 2 2" xfId="675"/>
    <cellStyle name="20% - Акцент2 3 4 2 2 2" xfId="31182"/>
    <cellStyle name="20% - Акцент2 3 4 2 3" xfId="31183"/>
    <cellStyle name="20% - Акцент2 3 4 3" xfId="676"/>
    <cellStyle name="20% - Акцент2 3 4 3 2" xfId="31184"/>
    <cellStyle name="20% - Акцент2 3 4 4" xfId="31185"/>
    <cellStyle name="20% - Акцент2 3 5" xfId="677"/>
    <cellStyle name="20% - Акцент2 3 5 2" xfId="678"/>
    <cellStyle name="20% - Акцент2 3 5 2 2" xfId="679"/>
    <cellStyle name="20% - Акцент2 3 5 2 2 2" xfId="31186"/>
    <cellStyle name="20% - Акцент2 3 5 2 3" xfId="31187"/>
    <cellStyle name="20% - Акцент2 3 5 3" xfId="680"/>
    <cellStyle name="20% - Акцент2 3 5 3 2" xfId="31188"/>
    <cellStyle name="20% - Акцент2 3 5 4" xfId="31189"/>
    <cellStyle name="20% - Акцент2 3 6" xfId="681"/>
    <cellStyle name="20% - Акцент2 3 6 2" xfId="682"/>
    <cellStyle name="20% - Акцент2 3 6 2 2" xfId="683"/>
    <cellStyle name="20% - Акцент2 3 6 2 2 2" xfId="31190"/>
    <cellStyle name="20% - Акцент2 3 6 2 3" xfId="31191"/>
    <cellStyle name="20% - Акцент2 3 6 3" xfId="684"/>
    <cellStyle name="20% - Акцент2 3 6 3 2" xfId="31192"/>
    <cellStyle name="20% - Акцент2 3 6 4" xfId="31193"/>
    <cellStyle name="20% - Акцент2 3 7" xfId="685"/>
    <cellStyle name="20% - Акцент2 3 7 2" xfId="686"/>
    <cellStyle name="20% - Акцент2 3 7 2 2" xfId="687"/>
    <cellStyle name="20% - Акцент2 3 7 2 2 2" xfId="31194"/>
    <cellStyle name="20% - Акцент2 3 7 2 3" xfId="31195"/>
    <cellStyle name="20% - Акцент2 3 7 3" xfId="688"/>
    <cellStyle name="20% - Акцент2 3 7 3 2" xfId="31196"/>
    <cellStyle name="20% - Акцент2 3 7 4" xfId="31197"/>
    <cellStyle name="20% - Акцент2 3 8" xfId="689"/>
    <cellStyle name="20% - Акцент2 3 8 2" xfId="690"/>
    <cellStyle name="20% - Акцент2 3 8 2 2" xfId="691"/>
    <cellStyle name="20% - Акцент2 3 8 2 2 2" xfId="31198"/>
    <cellStyle name="20% - Акцент2 3 8 2 3" xfId="31199"/>
    <cellStyle name="20% - Акцент2 3 8 3" xfId="692"/>
    <cellStyle name="20% - Акцент2 3 8 3 2" xfId="31200"/>
    <cellStyle name="20% - Акцент2 3 8 4" xfId="31201"/>
    <cellStyle name="20% - Акцент2 3 9" xfId="693"/>
    <cellStyle name="20% - Акцент2 3 9 2" xfId="694"/>
    <cellStyle name="20% - Акцент2 3 9 2 2" xfId="695"/>
    <cellStyle name="20% - Акцент2 3 9 2 2 2" xfId="31202"/>
    <cellStyle name="20% - Акцент2 3 9 2 3" xfId="31203"/>
    <cellStyle name="20% - Акцент2 3 9 3" xfId="696"/>
    <cellStyle name="20% - Акцент2 3 9 3 2" xfId="31204"/>
    <cellStyle name="20% - Акцент2 3 9 4" xfId="31205"/>
    <cellStyle name="20% - Акцент2 4" xfId="697"/>
    <cellStyle name="20% - Акцент2 4 10" xfId="698"/>
    <cellStyle name="20% - Акцент2 4 10 2" xfId="699"/>
    <cellStyle name="20% - Акцент2 4 10 2 2" xfId="700"/>
    <cellStyle name="20% - Акцент2 4 10 2 2 2" xfId="31206"/>
    <cellStyle name="20% - Акцент2 4 10 2 3" xfId="31207"/>
    <cellStyle name="20% - Акцент2 4 10 3" xfId="701"/>
    <cellStyle name="20% - Акцент2 4 10 3 2" xfId="31208"/>
    <cellStyle name="20% - Акцент2 4 10 4" xfId="31209"/>
    <cellStyle name="20% - Акцент2 4 11" xfId="702"/>
    <cellStyle name="20% - Акцент2 4 11 2" xfId="703"/>
    <cellStyle name="20% - Акцент2 4 11 2 2" xfId="704"/>
    <cellStyle name="20% - Акцент2 4 11 2 2 2" xfId="31210"/>
    <cellStyle name="20% - Акцент2 4 11 2 3" xfId="31211"/>
    <cellStyle name="20% - Акцент2 4 11 3" xfId="705"/>
    <cellStyle name="20% - Акцент2 4 11 3 2" xfId="31212"/>
    <cellStyle name="20% - Акцент2 4 11 4" xfId="31213"/>
    <cellStyle name="20% - Акцент2 4 12" xfId="706"/>
    <cellStyle name="20% - Акцент2 4 12 2" xfId="707"/>
    <cellStyle name="20% - Акцент2 4 12 2 2" xfId="708"/>
    <cellStyle name="20% - Акцент2 4 12 2 2 2" xfId="31214"/>
    <cellStyle name="20% - Акцент2 4 12 2 3" xfId="31215"/>
    <cellStyle name="20% - Акцент2 4 12 3" xfId="709"/>
    <cellStyle name="20% - Акцент2 4 12 3 2" xfId="31216"/>
    <cellStyle name="20% - Акцент2 4 12 4" xfId="31217"/>
    <cellStyle name="20% - Акцент2 4 13" xfId="710"/>
    <cellStyle name="20% - Акцент2 4 13 2" xfId="711"/>
    <cellStyle name="20% - Акцент2 4 13 2 2" xfId="712"/>
    <cellStyle name="20% - Акцент2 4 13 2 2 2" xfId="31218"/>
    <cellStyle name="20% - Акцент2 4 13 2 3" xfId="31219"/>
    <cellStyle name="20% - Акцент2 4 13 3" xfId="713"/>
    <cellStyle name="20% - Акцент2 4 13 3 2" xfId="31220"/>
    <cellStyle name="20% - Акцент2 4 13 4" xfId="31221"/>
    <cellStyle name="20% - Акцент2 4 14" xfId="714"/>
    <cellStyle name="20% - Акцент2 4 14 2" xfId="715"/>
    <cellStyle name="20% - Акцент2 4 14 2 2" xfId="716"/>
    <cellStyle name="20% - Акцент2 4 14 2 2 2" xfId="31222"/>
    <cellStyle name="20% - Акцент2 4 14 2 3" xfId="31223"/>
    <cellStyle name="20% - Акцент2 4 14 3" xfId="717"/>
    <cellStyle name="20% - Акцент2 4 14 3 2" xfId="31224"/>
    <cellStyle name="20% - Акцент2 4 14 4" xfId="31225"/>
    <cellStyle name="20% - Акцент2 4 15" xfId="718"/>
    <cellStyle name="20% - Акцент2 4 15 2" xfId="719"/>
    <cellStyle name="20% - Акцент2 4 15 2 2" xfId="720"/>
    <cellStyle name="20% - Акцент2 4 15 2 2 2" xfId="31226"/>
    <cellStyle name="20% - Акцент2 4 15 2 3" xfId="31227"/>
    <cellStyle name="20% - Акцент2 4 15 3" xfId="721"/>
    <cellStyle name="20% - Акцент2 4 15 3 2" xfId="31228"/>
    <cellStyle name="20% - Акцент2 4 15 4" xfId="31229"/>
    <cellStyle name="20% - Акцент2 4 16" xfId="722"/>
    <cellStyle name="20% - Акцент2 4 16 2" xfId="723"/>
    <cellStyle name="20% - Акцент2 4 16 2 2" xfId="724"/>
    <cellStyle name="20% - Акцент2 4 16 2 2 2" xfId="31230"/>
    <cellStyle name="20% - Акцент2 4 16 2 3" xfId="31231"/>
    <cellStyle name="20% - Акцент2 4 16 3" xfId="725"/>
    <cellStyle name="20% - Акцент2 4 16 3 2" xfId="31232"/>
    <cellStyle name="20% - Акцент2 4 16 4" xfId="31233"/>
    <cellStyle name="20% - Акцент2 4 17" xfId="726"/>
    <cellStyle name="20% - Акцент2 4 17 2" xfId="727"/>
    <cellStyle name="20% - Акцент2 4 17 2 2" xfId="728"/>
    <cellStyle name="20% - Акцент2 4 17 2 2 2" xfId="31234"/>
    <cellStyle name="20% - Акцент2 4 17 2 3" xfId="31235"/>
    <cellStyle name="20% - Акцент2 4 17 3" xfId="729"/>
    <cellStyle name="20% - Акцент2 4 17 3 2" xfId="31236"/>
    <cellStyle name="20% - Акцент2 4 17 4" xfId="31237"/>
    <cellStyle name="20% - Акцент2 4 18" xfId="730"/>
    <cellStyle name="20% - Акцент2 4 18 2" xfId="731"/>
    <cellStyle name="20% - Акцент2 4 18 2 2" xfId="732"/>
    <cellStyle name="20% - Акцент2 4 18 2 2 2" xfId="31238"/>
    <cellStyle name="20% - Акцент2 4 18 2 3" xfId="31239"/>
    <cellStyle name="20% - Акцент2 4 18 3" xfId="733"/>
    <cellStyle name="20% - Акцент2 4 18 3 2" xfId="31240"/>
    <cellStyle name="20% - Акцент2 4 18 4" xfId="31241"/>
    <cellStyle name="20% - Акцент2 4 19" xfId="734"/>
    <cellStyle name="20% - Акцент2 4 19 2" xfId="735"/>
    <cellStyle name="20% - Акцент2 4 19 2 2" xfId="736"/>
    <cellStyle name="20% - Акцент2 4 19 2 2 2" xfId="31242"/>
    <cellStyle name="20% - Акцент2 4 19 2 3" xfId="31243"/>
    <cellStyle name="20% - Акцент2 4 19 3" xfId="737"/>
    <cellStyle name="20% - Акцент2 4 19 3 2" xfId="31244"/>
    <cellStyle name="20% - Акцент2 4 19 4" xfId="31245"/>
    <cellStyle name="20% - Акцент2 4 2" xfId="738"/>
    <cellStyle name="20% - Акцент2 4 2 2" xfId="31246"/>
    <cellStyle name="20% - Акцент2 4 20" xfId="739"/>
    <cellStyle name="20% - Акцент2 4 20 2" xfId="740"/>
    <cellStyle name="20% - Акцент2 4 20 2 2" xfId="741"/>
    <cellStyle name="20% - Акцент2 4 20 2 2 2" xfId="31247"/>
    <cellStyle name="20% - Акцент2 4 20 2 3" xfId="31248"/>
    <cellStyle name="20% - Акцент2 4 20 3" xfId="742"/>
    <cellStyle name="20% - Акцент2 4 20 3 2" xfId="31249"/>
    <cellStyle name="20% - Акцент2 4 20 4" xfId="31250"/>
    <cellStyle name="20% - Акцент2 4 21" xfId="743"/>
    <cellStyle name="20% - Акцент2 4 21 2" xfId="744"/>
    <cellStyle name="20% - Акцент2 4 21 2 2" xfId="745"/>
    <cellStyle name="20% - Акцент2 4 21 2 2 2" xfId="31251"/>
    <cellStyle name="20% - Акцент2 4 21 2 3" xfId="31252"/>
    <cellStyle name="20% - Акцент2 4 21 3" xfId="746"/>
    <cellStyle name="20% - Акцент2 4 21 3 2" xfId="31253"/>
    <cellStyle name="20% - Акцент2 4 21 4" xfId="31254"/>
    <cellStyle name="20% - Акцент2 4 22" xfId="747"/>
    <cellStyle name="20% - Акцент2 4 22 2" xfId="748"/>
    <cellStyle name="20% - Акцент2 4 22 2 2" xfId="749"/>
    <cellStyle name="20% - Акцент2 4 22 2 2 2" xfId="31255"/>
    <cellStyle name="20% - Акцент2 4 22 2 3" xfId="31256"/>
    <cellStyle name="20% - Акцент2 4 22 3" xfId="750"/>
    <cellStyle name="20% - Акцент2 4 22 3 2" xfId="31257"/>
    <cellStyle name="20% - Акцент2 4 22 4" xfId="31258"/>
    <cellStyle name="20% - Акцент2 4 23" xfId="751"/>
    <cellStyle name="20% - Акцент2 4 23 2" xfId="752"/>
    <cellStyle name="20% - Акцент2 4 23 2 2" xfId="753"/>
    <cellStyle name="20% - Акцент2 4 23 2 2 2" xfId="31259"/>
    <cellStyle name="20% - Акцент2 4 23 2 3" xfId="31260"/>
    <cellStyle name="20% - Акцент2 4 23 3" xfId="754"/>
    <cellStyle name="20% - Акцент2 4 23 3 2" xfId="31261"/>
    <cellStyle name="20% - Акцент2 4 23 4" xfId="31262"/>
    <cellStyle name="20% - Акцент2 4 24" xfId="755"/>
    <cellStyle name="20% - Акцент2 4 24 2" xfId="756"/>
    <cellStyle name="20% - Акцент2 4 24 2 2" xfId="757"/>
    <cellStyle name="20% - Акцент2 4 24 2 2 2" xfId="31263"/>
    <cellStyle name="20% - Акцент2 4 24 2 3" xfId="31264"/>
    <cellStyle name="20% - Акцент2 4 24 3" xfId="758"/>
    <cellStyle name="20% - Акцент2 4 24 3 2" xfId="31265"/>
    <cellStyle name="20% - Акцент2 4 24 4" xfId="31266"/>
    <cellStyle name="20% - Акцент2 4 25" xfId="31267"/>
    <cellStyle name="20% - Акцент2 4 3" xfId="759"/>
    <cellStyle name="20% - Акцент2 4 3 2" xfId="760"/>
    <cellStyle name="20% - Акцент2 4 3 2 2" xfId="761"/>
    <cellStyle name="20% - Акцент2 4 3 2 2 2" xfId="31268"/>
    <cellStyle name="20% - Акцент2 4 3 2 3" xfId="31269"/>
    <cellStyle name="20% - Акцент2 4 3 3" xfId="762"/>
    <cellStyle name="20% - Акцент2 4 3 3 2" xfId="31270"/>
    <cellStyle name="20% - Акцент2 4 3 4" xfId="31271"/>
    <cellStyle name="20% - Акцент2 4 4" xfId="763"/>
    <cellStyle name="20% - Акцент2 4 4 2" xfId="764"/>
    <cellStyle name="20% - Акцент2 4 4 2 2" xfId="765"/>
    <cellStyle name="20% - Акцент2 4 4 2 2 2" xfId="31272"/>
    <cellStyle name="20% - Акцент2 4 4 2 3" xfId="31273"/>
    <cellStyle name="20% - Акцент2 4 4 3" xfId="766"/>
    <cellStyle name="20% - Акцент2 4 4 3 2" xfId="31274"/>
    <cellStyle name="20% - Акцент2 4 4 4" xfId="31275"/>
    <cellStyle name="20% - Акцент2 4 5" xfId="767"/>
    <cellStyle name="20% - Акцент2 4 5 2" xfId="768"/>
    <cellStyle name="20% - Акцент2 4 5 2 2" xfId="769"/>
    <cellStyle name="20% - Акцент2 4 5 2 2 2" xfId="31276"/>
    <cellStyle name="20% - Акцент2 4 5 2 3" xfId="31277"/>
    <cellStyle name="20% - Акцент2 4 5 3" xfId="770"/>
    <cellStyle name="20% - Акцент2 4 5 3 2" xfId="31278"/>
    <cellStyle name="20% - Акцент2 4 5 4" xfId="31279"/>
    <cellStyle name="20% - Акцент2 4 6" xfId="771"/>
    <cellStyle name="20% - Акцент2 4 6 2" xfId="772"/>
    <cellStyle name="20% - Акцент2 4 6 2 2" xfId="773"/>
    <cellStyle name="20% - Акцент2 4 6 2 2 2" xfId="31280"/>
    <cellStyle name="20% - Акцент2 4 6 2 3" xfId="31281"/>
    <cellStyle name="20% - Акцент2 4 6 3" xfId="774"/>
    <cellStyle name="20% - Акцент2 4 6 3 2" xfId="31282"/>
    <cellStyle name="20% - Акцент2 4 6 4" xfId="31283"/>
    <cellStyle name="20% - Акцент2 4 7" xfId="775"/>
    <cellStyle name="20% - Акцент2 4 7 2" xfId="776"/>
    <cellStyle name="20% - Акцент2 4 7 2 2" xfId="777"/>
    <cellStyle name="20% - Акцент2 4 7 2 2 2" xfId="31284"/>
    <cellStyle name="20% - Акцент2 4 7 2 3" xfId="31285"/>
    <cellStyle name="20% - Акцент2 4 7 3" xfId="778"/>
    <cellStyle name="20% - Акцент2 4 7 3 2" xfId="31286"/>
    <cellStyle name="20% - Акцент2 4 7 4" xfId="31287"/>
    <cellStyle name="20% - Акцент2 4 8" xfId="779"/>
    <cellStyle name="20% - Акцент2 4 8 2" xfId="780"/>
    <cellStyle name="20% - Акцент2 4 8 2 2" xfId="781"/>
    <cellStyle name="20% - Акцент2 4 8 2 2 2" xfId="31288"/>
    <cellStyle name="20% - Акцент2 4 8 2 3" xfId="31289"/>
    <cellStyle name="20% - Акцент2 4 8 3" xfId="782"/>
    <cellStyle name="20% - Акцент2 4 8 3 2" xfId="31290"/>
    <cellStyle name="20% - Акцент2 4 8 4" xfId="31291"/>
    <cellStyle name="20% - Акцент2 4 9" xfId="783"/>
    <cellStyle name="20% - Акцент2 4 9 2" xfId="784"/>
    <cellStyle name="20% - Акцент2 4 9 2 2" xfId="785"/>
    <cellStyle name="20% - Акцент2 4 9 2 2 2" xfId="31292"/>
    <cellStyle name="20% - Акцент2 4 9 2 3" xfId="31293"/>
    <cellStyle name="20% - Акцент2 4 9 3" xfId="786"/>
    <cellStyle name="20% - Акцент2 4 9 3 2" xfId="31294"/>
    <cellStyle name="20% - Акцент2 4 9 4" xfId="31295"/>
    <cellStyle name="20% - Акцент2 5" xfId="787"/>
    <cellStyle name="20% - Акцент2 5 2" xfId="788"/>
    <cellStyle name="20% - Акцент2 5 2 2" xfId="31296"/>
    <cellStyle name="20% - Акцент2 5 3" xfId="31297"/>
    <cellStyle name="20% - Акцент2 6" xfId="789"/>
    <cellStyle name="20% - Акцент2 6 2" xfId="31298"/>
    <cellStyle name="20% - Акцент2 7" xfId="790"/>
    <cellStyle name="20% - Акцент2 7 2" xfId="791"/>
    <cellStyle name="20% - Акцент2 7 2 2" xfId="792"/>
    <cellStyle name="20% - Акцент2 7 2 2 2" xfId="31299"/>
    <cellStyle name="20% - Акцент2 7 2 3" xfId="31300"/>
    <cellStyle name="20% - Акцент2 7 3" xfId="793"/>
    <cellStyle name="20% - Акцент2 7 3 2" xfId="31301"/>
    <cellStyle name="20% - Акцент2 7 4" xfId="31302"/>
    <cellStyle name="20% - Акцент2 8" xfId="794"/>
    <cellStyle name="20% - Акцент2 8 2" xfId="795"/>
    <cellStyle name="20% - Акцент2 8 2 2" xfId="796"/>
    <cellStyle name="20% - Акцент2 8 2 2 2" xfId="31303"/>
    <cellStyle name="20% - Акцент2 8 2 3" xfId="31304"/>
    <cellStyle name="20% - Акцент2 8 3" xfId="797"/>
    <cellStyle name="20% - Акцент2 8 3 2" xfId="31305"/>
    <cellStyle name="20% - Акцент2 8 4" xfId="31306"/>
    <cellStyle name="20% - Акцент2 9" xfId="798"/>
    <cellStyle name="20% - Акцент2 9 2" xfId="799"/>
    <cellStyle name="20% - Акцент2 9 2 2" xfId="800"/>
    <cellStyle name="20% - Акцент2 9 2 2 2" xfId="31307"/>
    <cellStyle name="20% - Акцент2 9 2 3" xfId="31308"/>
    <cellStyle name="20% - Акцент2 9 3" xfId="801"/>
    <cellStyle name="20% - Акцент2 9 3 2" xfId="31309"/>
    <cellStyle name="20% - Акцент2 9 4" xfId="31310"/>
    <cellStyle name="20% - Акцент3 10" xfId="802"/>
    <cellStyle name="20% - Акцент3 10 2" xfId="803"/>
    <cellStyle name="20% - Акцент3 10 2 2" xfId="804"/>
    <cellStyle name="20% - Акцент3 10 2 2 2" xfId="31311"/>
    <cellStyle name="20% - Акцент3 10 2 3" xfId="31312"/>
    <cellStyle name="20% - Акцент3 10 3" xfId="805"/>
    <cellStyle name="20% - Акцент3 10 3 2" xfId="31313"/>
    <cellStyle name="20% - Акцент3 10 4" xfId="31314"/>
    <cellStyle name="20% - Акцент3 11" xfId="806"/>
    <cellStyle name="20% - Акцент3 11 2" xfId="807"/>
    <cellStyle name="20% - Акцент3 11 2 2" xfId="808"/>
    <cellStyle name="20% - Акцент3 11 2 2 2" xfId="31315"/>
    <cellStyle name="20% - Акцент3 11 2 3" xfId="31316"/>
    <cellStyle name="20% - Акцент3 11 3" xfId="809"/>
    <cellStyle name="20% - Акцент3 11 3 2" xfId="31317"/>
    <cellStyle name="20% - Акцент3 11 4" xfId="31318"/>
    <cellStyle name="20% - Акцент3 12" xfId="810"/>
    <cellStyle name="20% - Акцент3 12 2" xfId="811"/>
    <cellStyle name="20% - Акцент3 12 2 2" xfId="812"/>
    <cellStyle name="20% - Акцент3 12 2 2 2" xfId="31319"/>
    <cellStyle name="20% - Акцент3 12 2 3" xfId="31320"/>
    <cellStyle name="20% - Акцент3 12 3" xfId="813"/>
    <cellStyle name="20% - Акцент3 12 3 2" xfId="31321"/>
    <cellStyle name="20% - Акцент3 12 4" xfId="31322"/>
    <cellStyle name="20% - Акцент3 13" xfId="814"/>
    <cellStyle name="20% - Акцент3 13 2" xfId="815"/>
    <cellStyle name="20% - Акцент3 13 2 2" xfId="816"/>
    <cellStyle name="20% - Акцент3 13 2 2 2" xfId="31323"/>
    <cellStyle name="20% - Акцент3 13 2 3" xfId="31324"/>
    <cellStyle name="20% - Акцент3 13 3" xfId="817"/>
    <cellStyle name="20% - Акцент3 13 3 2" xfId="31325"/>
    <cellStyle name="20% - Акцент3 13 4" xfId="31326"/>
    <cellStyle name="20% - Акцент3 14" xfId="818"/>
    <cellStyle name="20% - Акцент3 14 2" xfId="819"/>
    <cellStyle name="20% - Акцент3 14 2 2" xfId="820"/>
    <cellStyle name="20% - Акцент3 14 2 2 2" xfId="31327"/>
    <cellStyle name="20% - Акцент3 14 2 3" xfId="31328"/>
    <cellStyle name="20% - Акцент3 14 3" xfId="821"/>
    <cellStyle name="20% - Акцент3 14 3 2" xfId="31329"/>
    <cellStyle name="20% - Акцент3 14 4" xfId="31330"/>
    <cellStyle name="20% - Акцент3 15" xfId="822"/>
    <cellStyle name="20% - Акцент3 15 2" xfId="823"/>
    <cellStyle name="20% - Акцент3 15 2 2" xfId="824"/>
    <cellStyle name="20% - Акцент3 15 2 2 2" xfId="31331"/>
    <cellStyle name="20% - Акцент3 15 2 3" xfId="31332"/>
    <cellStyle name="20% - Акцент3 15 3" xfId="825"/>
    <cellStyle name="20% - Акцент3 15 3 2" xfId="31333"/>
    <cellStyle name="20% - Акцент3 15 4" xfId="31334"/>
    <cellStyle name="20% - Акцент3 16" xfId="826"/>
    <cellStyle name="20% - Акцент3 16 2" xfId="827"/>
    <cellStyle name="20% - Акцент3 16 2 2" xfId="828"/>
    <cellStyle name="20% - Акцент3 16 2 2 2" xfId="31335"/>
    <cellStyle name="20% - Акцент3 16 2 3" xfId="31336"/>
    <cellStyle name="20% - Акцент3 16 3" xfId="829"/>
    <cellStyle name="20% - Акцент3 16 3 2" xfId="31337"/>
    <cellStyle name="20% - Акцент3 16 4" xfId="31338"/>
    <cellStyle name="20% - Акцент3 17" xfId="830"/>
    <cellStyle name="20% - Акцент3 17 2" xfId="831"/>
    <cellStyle name="20% - Акцент3 17 2 2" xfId="832"/>
    <cellStyle name="20% - Акцент3 17 2 2 2" xfId="31339"/>
    <cellStyle name="20% - Акцент3 17 2 3" xfId="31340"/>
    <cellStyle name="20% - Акцент3 17 3" xfId="833"/>
    <cellStyle name="20% - Акцент3 17 3 2" xfId="31341"/>
    <cellStyle name="20% - Акцент3 17 4" xfId="31342"/>
    <cellStyle name="20% - Акцент3 18" xfId="834"/>
    <cellStyle name="20% - Акцент3 18 2" xfId="835"/>
    <cellStyle name="20% - Акцент3 18 2 2" xfId="31343"/>
    <cellStyle name="20% - Акцент3 18 3" xfId="31344"/>
    <cellStyle name="20% - Акцент3 19" xfId="836"/>
    <cellStyle name="20% - Акцент3 19 2" xfId="31345"/>
    <cellStyle name="20% - Акцент3 2" xfId="837"/>
    <cellStyle name="20% - Акцент3 2 10" xfId="838"/>
    <cellStyle name="20% - Акцент3 2 10 2" xfId="839"/>
    <cellStyle name="20% - Акцент3 2 10 2 2" xfId="840"/>
    <cellStyle name="20% - Акцент3 2 10 2 2 2" xfId="31346"/>
    <cellStyle name="20% - Акцент3 2 10 2 3" xfId="31347"/>
    <cellStyle name="20% - Акцент3 2 10 3" xfId="841"/>
    <cellStyle name="20% - Акцент3 2 10 3 2" xfId="31348"/>
    <cellStyle name="20% - Акцент3 2 10 4" xfId="31349"/>
    <cellStyle name="20% - Акцент3 2 11" xfId="842"/>
    <cellStyle name="20% - Акцент3 2 11 2" xfId="843"/>
    <cellStyle name="20% - Акцент3 2 11 2 2" xfId="844"/>
    <cellStyle name="20% - Акцент3 2 11 2 2 2" xfId="31350"/>
    <cellStyle name="20% - Акцент3 2 11 2 3" xfId="31351"/>
    <cellStyle name="20% - Акцент3 2 11 3" xfId="845"/>
    <cellStyle name="20% - Акцент3 2 11 3 2" xfId="31352"/>
    <cellStyle name="20% - Акцент3 2 11 4" xfId="31353"/>
    <cellStyle name="20% - Акцент3 2 12" xfId="846"/>
    <cellStyle name="20% - Акцент3 2 12 2" xfId="847"/>
    <cellStyle name="20% - Акцент3 2 12 2 2" xfId="848"/>
    <cellStyle name="20% - Акцент3 2 12 2 2 2" xfId="31354"/>
    <cellStyle name="20% - Акцент3 2 12 2 3" xfId="31355"/>
    <cellStyle name="20% - Акцент3 2 12 3" xfId="849"/>
    <cellStyle name="20% - Акцент3 2 12 3 2" xfId="31356"/>
    <cellStyle name="20% - Акцент3 2 12 4" xfId="31357"/>
    <cellStyle name="20% - Акцент3 2 13" xfId="850"/>
    <cellStyle name="20% - Акцент3 2 13 2" xfId="851"/>
    <cellStyle name="20% - Акцент3 2 13 2 2" xfId="852"/>
    <cellStyle name="20% - Акцент3 2 13 2 2 2" xfId="31358"/>
    <cellStyle name="20% - Акцент3 2 13 2 3" xfId="31359"/>
    <cellStyle name="20% - Акцент3 2 13 3" xfId="853"/>
    <cellStyle name="20% - Акцент3 2 13 3 2" xfId="31360"/>
    <cellStyle name="20% - Акцент3 2 13 4" xfId="31361"/>
    <cellStyle name="20% - Акцент3 2 14" xfId="854"/>
    <cellStyle name="20% - Акцент3 2 14 2" xfId="855"/>
    <cellStyle name="20% - Акцент3 2 14 2 2" xfId="856"/>
    <cellStyle name="20% - Акцент3 2 14 2 2 2" xfId="31362"/>
    <cellStyle name="20% - Акцент3 2 14 2 3" xfId="31363"/>
    <cellStyle name="20% - Акцент3 2 14 3" xfId="857"/>
    <cellStyle name="20% - Акцент3 2 14 3 2" xfId="31364"/>
    <cellStyle name="20% - Акцент3 2 14 4" xfId="31365"/>
    <cellStyle name="20% - Акцент3 2 15" xfId="858"/>
    <cellStyle name="20% - Акцент3 2 15 2" xfId="859"/>
    <cellStyle name="20% - Акцент3 2 15 2 2" xfId="860"/>
    <cellStyle name="20% - Акцент3 2 15 2 2 2" xfId="31366"/>
    <cellStyle name="20% - Акцент3 2 15 2 3" xfId="31367"/>
    <cellStyle name="20% - Акцент3 2 15 3" xfId="861"/>
    <cellStyle name="20% - Акцент3 2 15 3 2" xfId="31368"/>
    <cellStyle name="20% - Акцент3 2 15 4" xfId="31369"/>
    <cellStyle name="20% - Акцент3 2 16" xfId="862"/>
    <cellStyle name="20% - Акцент3 2 16 2" xfId="863"/>
    <cellStyle name="20% - Акцент3 2 16 2 2" xfId="864"/>
    <cellStyle name="20% - Акцент3 2 16 2 2 2" xfId="31370"/>
    <cellStyle name="20% - Акцент3 2 16 2 3" xfId="31371"/>
    <cellStyle name="20% - Акцент3 2 16 3" xfId="865"/>
    <cellStyle name="20% - Акцент3 2 16 3 2" xfId="31372"/>
    <cellStyle name="20% - Акцент3 2 16 4" xfId="31373"/>
    <cellStyle name="20% - Акцент3 2 17" xfId="866"/>
    <cellStyle name="20% - Акцент3 2 17 2" xfId="867"/>
    <cellStyle name="20% - Акцент3 2 17 2 2" xfId="868"/>
    <cellStyle name="20% - Акцент3 2 17 2 2 2" xfId="31374"/>
    <cellStyle name="20% - Акцент3 2 17 2 3" xfId="31375"/>
    <cellStyle name="20% - Акцент3 2 17 3" xfId="869"/>
    <cellStyle name="20% - Акцент3 2 17 3 2" xfId="31376"/>
    <cellStyle name="20% - Акцент3 2 17 4" xfId="31377"/>
    <cellStyle name="20% - Акцент3 2 18" xfId="870"/>
    <cellStyle name="20% - Акцент3 2 18 2" xfId="871"/>
    <cellStyle name="20% - Акцент3 2 18 2 2" xfId="872"/>
    <cellStyle name="20% - Акцент3 2 18 2 2 2" xfId="31378"/>
    <cellStyle name="20% - Акцент3 2 18 2 3" xfId="31379"/>
    <cellStyle name="20% - Акцент3 2 18 3" xfId="873"/>
    <cellStyle name="20% - Акцент3 2 18 3 2" xfId="31380"/>
    <cellStyle name="20% - Акцент3 2 18 4" xfId="31381"/>
    <cellStyle name="20% - Акцент3 2 19" xfId="874"/>
    <cellStyle name="20% - Акцент3 2 19 2" xfId="875"/>
    <cellStyle name="20% - Акцент3 2 19 2 2" xfId="876"/>
    <cellStyle name="20% - Акцент3 2 19 2 2 2" xfId="31382"/>
    <cellStyle name="20% - Акцент3 2 19 2 3" xfId="31383"/>
    <cellStyle name="20% - Акцент3 2 19 3" xfId="877"/>
    <cellStyle name="20% - Акцент3 2 19 3 2" xfId="31384"/>
    <cellStyle name="20% - Акцент3 2 19 4" xfId="31385"/>
    <cellStyle name="20% - Акцент3 2 2" xfId="878"/>
    <cellStyle name="20% - Акцент3 2 2 2" xfId="31386"/>
    <cellStyle name="20% - Акцент3 2 20" xfId="879"/>
    <cellStyle name="20% - Акцент3 2 20 2" xfId="880"/>
    <cellStyle name="20% - Акцент3 2 20 2 2" xfId="881"/>
    <cellStyle name="20% - Акцент3 2 20 2 2 2" xfId="31387"/>
    <cellStyle name="20% - Акцент3 2 20 2 3" xfId="31388"/>
    <cellStyle name="20% - Акцент3 2 20 3" xfId="882"/>
    <cellStyle name="20% - Акцент3 2 20 3 2" xfId="31389"/>
    <cellStyle name="20% - Акцент3 2 20 4" xfId="31390"/>
    <cellStyle name="20% - Акцент3 2 21" xfId="883"/>
    <cellStyle name="20% - Акцент3 2 21 2" xfId="884"/>
    <cellStyle name="20% - Акцент3 2 21 2 2" xfId="885"/>
    <cellStyle name="20% - Акцент3 2 21 2 2 2" xfId="31391"/>
    <cellStyle name="20% - Акцент3 2 21 2 3" xfId="31392"/>
    <cellStyle name="20% - Акцент3 2 21 3" xfId="886"/>
    <cellStyle name="20% - Акцент3 2 21 3 2" xfId="31393"/>
    <cellStyle name="20% - Акцент3 2 21 4" xfId="31394"/>
    <cellStyle name="20% - Акцент3 2 22" xfId="887"/>
    <cellStyle name="20% - Акцент3 2 22 2" xfId="888"/>
    <cellStyle name="20% - Акцент3 2 22 2 2" xfId="889"/>
    <cellStyle name="20% - Акцент3 2 22 2 2 2" xfId="31395"/>
    <cellStyle name="20% - Акцент3 2 22 2 3" xfId="31396"/>
    <cellStyle name="20% - Акцент3 2 22 3" xfId="890"/>
    <cellStyle name="20% - Акцент3 2 22 3 2" xfId="31397"/>
    <cellStyle name="20% - Акцент3 2 22 4" xfId="31398"/>
    <cellStyle name="20% - Акцент3 2 23" xfId="891"/>
    <cellStyle name="20% - Акцент3 2 23 2" xfId="892"/>
    <cellStyle name="20% - Акцент3 2 23 2 2" xfId="893"/>
    <cellStyle name="20% - Акцент3 2 23 2 2 2" xfId="31399"/>
    <cellStyle name="20% - Акцент3 2 23 2 3" xfId="31400"/>
    <cellStyle name="20% - Акцент3 2 23 3" xfId="894"/>
    <cellStyle name="20% - Акцент3 2 23 3 2" xfId="31401"/>
    <cellStyle name="20% - Акцент3 2 23 4" xfId="31402"/>
    <cellStyle name="20% - Акцент3 2 24" xfId="895"/>
    <cellStyle name="20% - Акцент3 2 24 2" xfId="896"/>
    <cellStyle name="20% - Акцент3 2 24 2 2" xfId="897"/>
    <cellStyle name="20% - Акцент3 2 24 2 2 2" xfId="31403"/>
    <cellStyle name="20% - Акцент3 2 24 2 3" xfId="31404"/>
    <cellStyle name="20% - Акцент3 2 24 3" xfId="898"/>
    <cellStyle name="20% - Акцент3 2 24 3 2" xfId="31405"/>
    <cellStyle name="20% - Акцент3 2 24 4" xfId="31406"/>
    <cellStyle name="20% - Акцент3 2 25" xfId="31407"/>
    <cellStyle name="20% - Акцент3 2 3" xfId="899"/>
    <cellStyle name="20% - Акцент3 2 3 2" xfId="900"/>
    <cellStyle name="20% - Акцент3 2 3 2 2" xfId="901"/>
    <cellStyle name="20% - Акцент3 2 3 2 2 2" xfId="31408"/>
    <cellStyle name="20% - Акцент3 2 3 2 3" xfId="31409"/>
    <cellStyle name="20% - Акцент3 2 3 3" xfId="902"/>
    <cellStyle name="20% - Акцент3 2 3 3 2" xfId="31410"/>
    <cellStyle name="20% - Акцент3 2 3 4" xfId="31411"/>
    <cellStyle name="20% - Акцент3 2 4" xfId="903"/>
    <cellStyle name="20% - Акцент3 2 4 2" xfId="904"/>
    <cellStyle name="20% - Акцент3 2 4 2 2" xfId="905"/>
    <cellStyle name="20% - Акцент3 2 4 2 2 2" xfId="31412"/>
    <cellStyle name="20% - Акцент3 2 4 2 3" xfId="31413"/>
    <cellStyle name="20% - Акцент3 2 4 3" xfId="906"/>
    <cellStyle name="20% - Акцент3 2 4 3 2" xfId="31414"/>
    <cellStyle name="20% - Акцент3 2 4 4" xfId="31415"/>
    <cellStyle name="20% - Акцент3 2 5" xfId="907"/>
    <cellStyle name="20% - Акцент3 2 5 2" xfId="908"/>
    <cellStyle name="20% - Акцент3 2 5 2 2" xfId="909"/>
    <cellStyle name="20% - Акцент3 2 5 2 2 2" xfId="31416"/>
    <cellStyle name="20% - Акцент3 2 5 2 3" xfId="31417"/>
    <cellStyle name="20% - Акцент3 2 5 3" xfId="910"/>
    <cellStyle name="20% - Акцент3 2 5 3 2" xfId="31418"/>
    <cellStyle name="20% - Акцент3 2 5 4" xfId="31419"/>
    <cellStyle name="20% - Акцент3 2 6" xfId="911"/>
    <cellStyle name="20% - Акцент3 2 6 2" xfId="912"/>
    <cellStyle name="20% - Акцент3 2 6 2 2" xfId="913"/>
    <cellStyle name="20% - Акцент3 2 6 2 2 2" xfId="31420"/>
    <cellStyle name="20% - Акцент3 2 6 2 3" xfId="31421"/>
    <cellStyle name="20% - Акцент3 2 6 3" xfId="914"/>
    <cellStyle name="20% - Акцент3 2 6 3 2" xfId="31422"/>
    <cellStyle name="20% - Акцент3 2 6 4" xfId="31423"/>
    <cellStyle name="20% - Акцент3 2 7" xfId="915"/>
    <cellStyle name="20% - Акцент3 2 7 2" xfId="916"/>
    <cellStyle name="20% - Акцент3 2 7 2 2" xfId="917"/>
    <cellStyle name="20% - Акцент3 2 7 2 2 2" xfId="31424"/>
    <cellStyle name="20% - Акцент3 2 7 2 3" xfId="31425"/>
    <cellStyle name="20% - Акцент3 2 7 3" xfId="918"/>
    <cellStyle name="20% - Акцент3 2 7 3 2" xfId="31426"/>
    <cellStyle name="20% - Акцент3 2 7 4" xfId="31427"/>
    <cellStyle name="20% - Акцент3 2 8" xfId="919"/>
    <cellStyle name="20% - Акцент3 2 8 2" xfId="920"/>
    <cellStyle name="20% - Акцент3 2 8 2 2" xfId="921"/>
    <cellStyle name="20% - Акцент3 2 8 2 2 2" xfId="31428"/>
    <cellStyle name="20% - Акцент3 2 8 2 3" xfId="31429"/>
    <cellStyle name="20% - Акцент3 2 8 3" xfId="922"/>
    <cellStyle name="20% - Акцент3 2 8 3 2" xfId="31430"/>
    <cellStyle name="20% - Акцент3 2 8 4" xfId="31431"/>
    <cellStyle name="20% - Акцент3 2 9" xfId="923"/>
    <cellStyle name="20% - Акцент3 2 9 2" xfId="924"/>
    <cellStyle name="20% - Акцент3 2 9 2 2" xfId="925"/>
    <cellStyle name="20% - Акцент3 2 9 2 2 2" xfId="31432"/>
    <cellStyle name="20% - Акцент3 2 9 2 3" xfId="31433"/>
    <cellStyle name="20% - Акцент3 2 9 3" xfId="926"/>
    <cellStyle name="20% - Акцент3 2 9 3 2" xfId="31434"/>
    <cellStyle name="20% - Акцент3 2 9 4" xfId="31435"/>
    <cellStyle name="20% - Акцент3 3" xfId="927"/>
    <cellStyle name="20% - Акцент3 3 10" xfId="928"/>
    <cellStyle name="20% - Акцент3 3 10 2" xfId="929"/>
    <cellStyle name="20% - Акцент3 3 10 2 2" xfId="930"/>
    <cellStyle name="20% - Акцент3 3 10 2 2 2" xfId="31436"/>
    <cellStyle name="20% - Акцент3 3 10 2 3" xfId="31437"/>
    <cellStyle name="20% - Акцент3 3 10 3" xfId="931"/>
    <cellStyle name="20% - Акцент3 3 10 3 2" xfId="31438"/>
    <cellStyle name="20% - Акцент3 3 10 4" xfId="31439"/>
    <cellStyle name="20% - Акцент3 3 11" xfId="932"/>
    <cellStyle name="20% - Акцент3 3 11 2" xfId="933"/>
    <cellStyle name="20% - Акцент3 3 11 2 2" xfId="934"/>
    <cellStyle name="20% - Акцент3 3 11 2 2 2" xfId="31440"/>
    <cellStyle name="20% - Акцент3 3 11 2 3" xfId="31441"/>
    <cellStyle name="20% - Акцент3 3 11 3" xfId="935"/>
    <cellStyle name="20% - Акцент3 3 11 3 2" xfId="31442"/>
    <cellStyle name="20% - Акцент3 3 11 4" xfId="31443"/>
    <cellStyle name="20% - Акцент3 3 12" xfId="936"/>
    <cellStyle name="20% - Акцент3 3 12 2" xfId="937"/>
    <cellStyle name="20% - Акцент3 3 12 2 2" xfId="938"/>
    <cellStyle name="20% - Акцент3 3 12 2 2 2" xfId="31444"/>
    <cellStyle name="20% - Акцент3 3 12 2 3" xfId="31445"/>
    <cellStyle name="20% - Акцент3 3 12 3" xfId="939"/>
    <cellStyle name="20% - Акцент3 3 12 3 2" xfId="31446"/>
    <cellStyle name="20% - Акцент3 3 12 4" xfId="31447"/>
    <cellStyle name="20% - Акцент3 3 13" xfId="940"/>
    <cellStyle name="20% - Акцент3 3 13 2" xfId="941"/>
    <cellStyle name="20% - Акцент3 3 13 2 2" xfId="942"/>
    <cellStyle name="20% - Акцент3 3 13 2 2 2" xfId="31448"/>
    <cellStyle name="20% - Акцент3 3 13 2 3" xfId="31449"/>
    <cellStyle name="20% - Акцент3 3 13 3" xfId="943"/>
    <cellStyle name="20% - Акцент3 3 13 3 2" xfId="31450"/>
    <cellStyle name="20% - Акцент3 3 13 4" xfId="31451"/>
    <cellStyle name="20% - Акцент3 3 14" xfId="944"/>
    <cellStyle name="20% - Акцент3 3 14 2" xfId="945"/>
    <cellStyle name="20% - Акцент3 3 14 2 2" xfId="946"/>
    <cellStyle name="20% - Акцент3 3 14 2 2 2" xfId="31452"/>
    <cellStyle name="20% - Акцент3 3 14 2 3" xfId="31453"/>
    <cellStyle name="20% - Акцент3 3 14 3" xfId="947"/>
    <cellStyle name="20% - Акцент3 3 14 3 2" xfId="31454"/>
    <cellStyle name="20% - Акцент3 3 14 4" xfId="31455"/>
    <cellStyle name="20% - Акцент3 3 15" xfId="948"/>
    <cellStyle name="20% - Акцент3 3 15 2" xfId="949"/>
    <cellStyle name="20% - Акцент3 3 15 2 2" xfId="950"/>
    <cellStyle name="20% - Акцент3 3 15 2 2 2" xfId="31456"/>
    <cellStyle name="20% - Акцент3 3 15 2 3" xfId="31457"/>
    <cellStyle name="20% - Акцент3 3 15 3" xfId="951"/>
    <cellStyle name="20% - Акцент3 3 15 3 2" xfId="31458"/>
    <cellStyle name="20% - Акцент3 3 15 4" xfId="31459"/>
    <cellStyle name="20% - Акцент3 3 16" xfId="952"/>
    <cellStyle name="20% - Акцент3 3 16 2" xfId="953"/>
    <cellStyle name="20% - Акцент3 3 16 2 2" xfId="954"/>
    <cellStyle name="20% - Акцент3 3 16 2 2 2" xfId="31460"/>
    <cellStyle name="20% - Акцент3 3 16 2 3" xfId="31461"/>
    <cellStyle name="20% - Акцент3 3 16 3" xfId="955"/>
    <cellStyle name="20% - Акцент3 3 16 3 2" xfId="31462"/>
    <cellStyle name="20% - Акцент3 3 16 4" xfId="31463"/>
    <cellStyle name="20% - Акцент3 3 17" xfId="956"/>
    <cellStyle name="20% - Акцент3 3 17 2" xfId="957"/>
    <cellStyle name="20% - Акцент3 3 17 2 2" xfId="958"/>
    <cellStyle name="20% - Акцент3 3 17 2 2 2" xfId="31464"/>
    <cellStyle name="20% - Акцент3 3 17 2 3" xfId="31465"/>
    <cellStyle name="20% - Акцент3 3 17 3" xfId="959"/>
    <cellStyle name="20% - Акцент3 3 17 3 2" xfId="31466"/>
    <cellStyle name="20% - Акцент3 3 17 4" xfId="31467"/>
    <cellStyle name="20% - Акцент3 3 18" xfId="960"/>
    <cellStyle name="20% - Акцент3 3 18 2" xfId="961"/>
    <cellStyle name="20% - Акцент3 3 18 2 2" xfId="962"/>
    <cellStyle name="20% - Акцент3 3 18 2 2 2" xfId="31468"/>
    <cellStyle name="20% - Акцент3 3 18 2 3" xfId="31469"/>
    <cellStyle name="20% - Акцент3 3 18 3" xfId="963"/>
    <cellStyle name="20% - Акцент3 3 18 3 2" xfId="31470"/>
    <cellStyle name="20% - Акцент3 3 18 4" xfId="31471"/>
    <cellStyle name="20% - Акцент3 3 19" xfId="964"/>
    <cellStyle name="20% - Акцент3 3 19 2" xfId="965"/>
    <cellStyle name="20% - Акцент3 3 19 2 2" xfId="966"/>
    <cellStyle name="20% - Акцент3 3 19 2 2 2" xfId="31472"/>
    <cellStyle name="20% - Акцент3 3 19 2 3" xfId="31473"/>
    <cellStyle name="20% - Акцент3 3 19 3" xfId="967"/>
    <cellStyle name="20% - Акцент3 3 19 3 2" xfId="31474"/>
    <cellStyle name="20% - Акцент3 3 19 4" xfId="31475"/>
    <cellStyle name="20% - Акцент3 3 2" xfId="968"/>
    <cellStyle name="20% - Акцент3 3 2 2" xfId="31476"/>
    <cellStyle name="20% - Акцент3 3 20" xfId="969"/>
    <cellStyle name="20% - Акцент3 3 20 2" xfId="970"/>
    <cellStyle name="20% - Акцент3 3 20 2 2" xfId="971"/>
    <cellStyle name="20% - Акцент3 3 20 2 2 2" xfId="31477"/>
    <cellStyle name="20% - Акцент3 3 20 2 3" xfId="31478"/>
    <cellStyle name="20% - Акцент3 3 20 3" xfId="972"/>
    <cellStyle name="20% - Акцент3 3 20 3 2" xfId="31479"/>
    <cellStyle name="20% - Акцент3 3 20 4" xfId="31480"/>
    <cellStyle name="20% - Акцент3 3 21" xfId="973"/>
    <cellStyle name="20% - Акцент3 3 21 2" xfId="974"/>
    <cellStyle name="20% - Акцент3 3 21 2 2" xfId="975"/>
    <cellStyle name="20% - Акцент3 3 21 2 2 2" xfId="31481"/>
    <cellStyle name="20% - Акцент3 3 21 2 3" xfId="31482"/>
    <cellStyle name="20% - Акцент3 3 21 3" xfId="976"/>
    <cellStyle name="20% - Акцент3 3 21 3 2" xfId="31483"/>
    <cellStyle name="20% - Акцент3 3 21 4" xfId="31484"/>
    <cellStyle name="20% - Акцент3 3 22" xfId="977"/>
    <cellStyle name="20% - Акцент3 3 22 2" xfId="978"/>
    <cellStyle name="20% - Акцент3 3 22 2 2" xfId="979"/>
    <cellStyle name="20% - Акцент3 3 22 2 2 2" xfId="31485"/>
    <cellStyle name="20% - Акцент3 3 22 2 3" xfId="31486"/>
    <cellStyle name="20% - Акцент3 3 22 3" xfId="980"/>
    <cellStyle name="20% - Акцент3 3 22 3 2" xfId="31487"/>
    <cellStyle name="20% - Акцент3 3 22 4" xfId="31488"/>
    <cellStyle name="20% - Акцент3 3 23" xfId="981"/>
    <cellStyle name="20% - Акцент3 3 23 2" xfId="982"/>
    <cellStyle name="20% - Акцент3 3 23 2 2" xfId="983"/>
    <cellStyle name="20% - Акцент3 3 23 2 2 2" xfId="31489"/>
    <cellStyle name="20% - Акцент3 3 23 2 3" xfId="31490"/>
    <cellStyle name="20% - Акцент3 3 23 3" xfId="984"/>
    <cellStyle name="20% - Акцент3 3 23 3 2" xfId="31491"/>
    <cellStyle name="20% - Акцент3 3 23 4" xfId="31492"/>
    <cellStyle name="20% - Акцент3 3 24" xfId="985"/>
    <cellStyle name="20% - Акцент3 3 24 2" xfId="986"/>
    <cellStyle name="20% - Акцент3 3 24 2 2" xfId="987"/>
    <cellStyle name="20% - Акцент3 3 24 2 2 2" xfId="31493"/>
    <cellStyle name="20% - Акцент3 3 24 2 3" xfId="31494"/>
    <cellStyle name="20% - Акцент3 3 24 3" xfId="988"/>
    <cellStyle name="20% - Акцент3 3 24 3 2" xfId="31495"/>
    <cellStyle name="20% - Акцент3 3 24 4" xfId="31496"/>
    <cellStyle name="20% - Акцент3 3 25" xfId="31497"/>
    <cellStyle name="20% - Акцент3 3 3" xfId="989"/>
    <cellStyle name="20% - Акцент3 3 3 2" xfId="990"/>
    <cellStyle name="20% - Акцент3 3 3 2 2" xfId="991"/>
    <cellStyle name="20% - Акцент3 3 3 2 2 2" xfId="31498"/>
    <cellStyle name="20% - Акцент3 3 3 2 3" xfId="31499"/>
    <cellStyle name="20% - Акцент3 3 3 3" xfId="992"/>
    <cellStyle name="20% - Акцент3 3 3 3 2" xfId="31500"/>
    <cellStyle name="20% - Акцент3 3 3 4" xfId="31501"/>
    <cellStyle name="20% - Акцент3 3 4" xfId="993"/>
    <cellStyle name="20% - Акцент3 3 4 2" xfId="994"/>
    <cellStyle name="20% - Акцент3 3 4 2 2" xfId="995"/>
    <cellStyle name="20% - Акцент3 3 4 2 2 2" xfId="31502"/>
    <cellStyle name="20% - Акцент3 3 4 2 3" xfId="31503"/>
    <cellStyle name="20% - Акцент3 3 4 3" xfId="996"/>
    <cellStyle name="20% - Акцент3 3 4 3 2" xfId="31504"/>
    <cellStyle name="20% - Акцент3 3 4 4" xfId="31505"/>
    <cellStyle name="20% - Акцент3 3 5" xfId="997"/>
    <cellStyle name="20% - Акцент3 3 5 2" xfId="998"/>
    <cellStyle name="20% - Акцент3 3 5 2 2" xfId="999"/>
    <cellStyle name="20% - Акцент3 3 5 2 2 2" xfId="31506"/>
    <cellStyle name="20% - Акцент3 3 5 2 3" xfId="31507"/>
    <cellStyle name="20% - Акцент3 3 5 3" xfId="1000"/>
    <cellStyle name="20% - Акцент3 3 5 3 2" xfId="31508"/>
    <cellStyle name="20% - Акцент3 3 5 4" xfId="31509"/>
    <cellStyle name="20% - Акцент3 3 6" xfId="1001"/>
    <cellStyle name="20% - Акцент3 3 6 2" xfId="1002"/>
    <cellStyle name="20% - Акцент3 3 6 2 2" xfId="1003"/>
    <cellStyle name="20% - Акцент3 3 6 2 2 2" xfId="31510"/>
    <cellStyle name="20% - Акцент3 3 6 2 3" xfId="31511"/>
    <cellStyle name="20% - Акцент3 3 6 3" xfId="1004"/>
    <cellStyle name="20% - Акцент3 3 6 3 2" xfId="31512"/>
    <cellStyle name="20% - Акцент3 3 6 4" xfId="31513"/>
    <cellStyle name="20% - Акцент3 3 7" xfId="1005"/>
    <cellStyle name="20% - Акцент3 3 7 2" xfId="1006"/>
    <cellStyle name="20% - Акцент3 3 7 2 2" xfId="1007"/>
    <cellStyle name="20% - Акцент3 3 7 2 2 2" xfId="31514"/>
    <cellStyle name="20% - Акцент3 3 7 2 3" xfId="31515"/>
    <cellStyle name="20% - Акцент3 3 7 3" xfId="1008"/>
    <cellStyle name="20% - Акцент3 3 7 3 2" xfId="31516"/>
    <cellStyle name="20% - Акцент3 3 7 4" xfId="31517"/>
    <cellStyle name="20% - Акцент3 3 8" xfId="1009"/>
    <cellStyle name="20% - Акцент3 3 8 2" xfId="1010"/>
    <cellStyle name="20% - Акцент3 3 8 2 2" xfId="1011"/>
    <cellStyle name="20% - Акцент3 3 8 2 2 2" xfId="31518"/>
    <cellStyle name="20% - Акцент3 3 8 2 3" xfId="31519"/>
    <cellStyle name="20% - Акцент3 3 8 3" xfId="1012"/>
    <cellStyle name="20% - Акцент3 3 8 3 2" xfId="31520"/>
    <cellStyle name="20% - Акцент3 3 8 4" xfId="31521"/>
    <cellStyle name="20% - Акцент3 3 9" xfId="1013"/>
    <cellStyle name="20% - Акцент3 3 9 2" xfId="1014"/>
    <cellStyle name="20% - Акцент3 3 9 2 2" xfId="1015"/>
    <cellStyle name="20% - Акцент3 3 9 2 2 2" xfId="31522"/>
    <cellStyle name="20% - Акцент3 3 9 2 3" xfId="31523"/>
    <cellStyle name="20% - Акцент3 3 9 3" xfId="1016"/>
    <cellStyle name="20% - Акцент3 3 9 3 2" xfId="31524"/>
    <cellStyle name="20% - Акцент3 3 9 4" xfId="31525"/>
    <cellStyle name="20% - Акцент3 4" xfId="1017"/>
    <cellStyle name="20% - Акцент3 4 10" xfId="1018"/>
    <cellStyle name="20% - Акцент3 4 10 2" xfId="1019"/>
    <cellStyle name="20% - Акцент3 4 10 2 2" xfId="1020"/>
    <cellStyle name="20% - Акцент3 4 10 2 2 2" xfId="31526"/>
    <cellStyle name="20% - Акцент3 4 10 2 3" xfId="31527"/>
    <cellStyle name="20% - Акцент3 4 10 3" xfId="1021"/>
    <cellStyle name="20% - Акцент3 4 10 3 2" xfId="31528"/>
    <cellStyle name="20% - Акцент3 4 10 4" xfId="31529"/>
    <cellStyle name="20% - Акцент3 4 11" xfId="1022"/>
    <cellStyle name="20% - Акцент3 4 11 2" xfId="1023"/>
    <cellStyle name="20% - Акцент3 4 11 2 2" xfId="1024"/>
    <cellStyle name="20% - Акцент3 4 11 2 2 2" xfId="31530"/>
    <cellStyle name="20% - Акцент3 4 11 2 3" xfId="31531"/>
    <cellStyle name="20% - Акцент3 4 11 3" xfId="1025"/>
    <cellStyle name="20% - Акцент3 4 11 3 2" xfId="31532"/>
    <cellStyle name="20% - Акцент3 4 11 4" xfId="31533"/>
    <cellStyle name="20% - Акцент3 4 12" xfId="1026"/>
    <cellStyle name="20% - Акцент3 4 12 2" xfId="1027"/>
    <cellStyle name="20% - Акцент3 4 12 2 2" xfId="1028"/>
    <cellStyle name="20% - Акцент3 4 12 2 2 2" xfId="31534"/>
    <cellStyle name="20% - Акцент3 4 12 2 3" xfId="31535"/>
    <cellStyle name="20% - Акцент3 4 12 3" xfId="1029"/>
    <cellStyle name="20% - Акцент3 4 12 3 2" xfId="31536"/>
    <cellStyle name="20% - Акцент3 4 12 4" xfId="31537"/>
    <cellStyle name="20% - Акцент3 4 13" xfId="1030"/>
    <cellStyle name="20% - Акцент3 4 13 2" xfId="1031"/>
    <cellStyle name="20% - Акцент3 4 13 2 2" xfId="1032"/>
    <cellStyle name="20% - Акцент3 4 13 2 2 2" xfId="31538"/>
    <cellStyle name="20% - Акцент3 4 13 2 3" xfId="31539"/>
    <cellStyle name="20% - Акцент3 4 13 3" xfId="1033"/>
    <cellStyle name="20% - Акцент3 4 13 3 2" xfId="31540"/>
    <cellStyle name="20% - Акцент3 4 13 4" xfId="31541"/>
    <cellStyle name="20% - Акцент3 4 14" xfId="1034"/>
    <cellStyle name="20% - Акцент3 4 14 2" xfId="1035"/>
    <cellStyle name="20% - Акцент3 4 14 2 2" xfId="1036"/>
    <cellStyle name="20% - Акцент3 4 14 2 2 2" xfId="31542"/>
    <cellStyle name="20% - Акцент3 4 14 2 3" xfId="31543"/>
    <cellStyle name="20% - Акцент3 4 14 3" xfId="1037"/>
    <cellStyle name="20% - Акцент3 4 14 3 2" xfId="31544"/>
    <cellStyle name="20% - Акцент3 4 14 4" xfId="31545"/>
    <cellStyle name="20% - Акцент3 4 15" xfId="1038"/>
    <cellStyle name="20% - Акцент3 4 15 2" xfId="1039"/>
    <cellStyle name="20% - Акцент3 4 15 2 2" xfId="1040"/>
    <cellStyle name="20% - Акцент3 4 15 2 2 2" xfId="31546"/>
    <cellStyle name="20% - Акцент3 4 15 2 3" xfId="31547"/>
    <cellStyle name="20% - Акцент3 4 15 3" xfId="1041"/>
    <cellStyle name="20% - Акцент3 4 15 3 2" xfId="31548"/>
    <cellStyle name="20% - Акцент3 4 15 4" xfId="31549"/>
    <cellStyle name="20% - Акцент3 4 16" xfId="1042"/>
    <cellStyle name="20% - Акцент3 4 16 2" xfId="1043"/>
    <cellStyle name="20% - Акцент3 4 16 2 2" xfId="1044"/>
    <cellStyle name="20% - Акцент3 4 16 2 2 2" xfId="31550"/>
    <cellStyle name="20% - Акцент3 4 16 2 3" xfId="31551"/>
    <cellStyle name="20% - Акцент3 4 16 3" xfId="1045"/>
    <cellStyle name="20% - Акцент3 4 16 3 2" xfId="31552"/>
    <cellStyle name="20% - Акцент3 4 16 4" xfId="31553"/>
    <cellStyle name="20% - Акцент3 4 17" xfId="1046"/>
    <cellStyle name="20% - Акцент3 4 17 2" xfId="1047"/>
    <cellStyle name="20% - Акцент3 4 17 2 2" xfId="1048"/>
    <cellStyle name="20% - Акцент3 4 17 2 2 2" xfId="31554"/>
    <cellStyle name="20% - Акцент3 4 17 2 3" xfId="31555"/>
    <cellStyle name="20% - Акцент3 4 17 3" xfId="1049"/>
    <cellStyle name="20% - Акцент3 4 17 3 2" xfId="31556"/>
    <cellStyle name="20% - Акцент3 4 17 4" xfId="31557"/>
    <cellStyle name="20% - Акцент3 4 18" xfId="1050"/>
    <cellStyle name="20% - Акцент3 4 18 2" xfId="1051"/>
    <cellStyle name="20% - Акцент3 4 18 2 2" xfId="1052"/>
    <cellStyle name="20% - Акцент3 4 18 2 2 2" xfId="31558"/>
    <cellStyle name="20% - Акцент3 4 18 2 3" xfId="31559"/>
    <cellStyle name="20% - Акцент3 4 18 3" xfId="1053"/>
    <cellStyle name="20% - Акцент3 4 18 3 2" xfId="31560"/>
    <cellStyle name="20% - Акцент3 4 18 4" xfId="31561"/>
    <cellStyle name="20% - Акцент3 4 19" xfId="1054"/>
    <cellStyle name="20% - Акцент3 4 19 2" xfId="1055"/>
    <cellStyle name="20% - Акцент3 4 19 2 2" xfId="1056"/>
    <cellStyle name="20% - Акцент3 4 19 2 2 2" xfId="31562"/>
    <cellStyle name="20% - Акцент3 4 19 2 3" xfId="31563"/>
    <cellStyle name="20% - Акцент3 4 19 3" xfId="1057"/>
    <cellStyle name="20% - Акцент3 4 19 3 2" xfId="31564"/>
    <cellStyle name="20% - Акцент3 4 19 4" xfId="31565"/>
    <cellStyle name="20% - Акцент3 4 2" xfId="1058"/>
    <cellStyle name="20% - Акцент3 4 2 2" xfId="31566"/>
    <cellStyle name="20% - Акцент3 4 20" xfId="1059"/>
    <cellStyle name="20% - Акцент3 4 20 2" xfId="1060"/>
    <cellStyle name="20% - Акцент3 4 20 2 2" xfId="1061"/>
    <cellStyle name="20% - Акцент3 4 20 2 2 2" xfId="31567"/>
    <cellStyle name="20% - Акцент3 4 20 2 3" xfId="31568"/>
    <cellStyle name="20% - Акцент3 4 20 3" xfId="1062"/>
    <cellStyle name="20% - Акцент3 4 20 3 2" xfId="31569"/>
    <cellStyle name="20% - Акцент3 4 20 4" xfId="31570"/>
    <cellStyle name="20% - Акцент3 4 21" xfId="1063"/>
    <cellStyle name="20% - Акцент3 4 21 2" xfId="1064"/>
    <cellStyle name="20% - Акцент3 4 21 2 2" xfId="1065"/>
    <cellStyle name="20% - Акцент3 4 21 2 2 2" xfId="31571"/>
    <cellStyle name="20% - Акцент3 4 21 2 3" xfId="31572"/>
    <cellStyle name="20% - Акцент3 4 21 3" xfId="1066"/>
    <cellStyle name="20% - Акцент3 4 21 3 2" xfId="31573"/>
    <cellStyle name="20% - Акцент3 4 21 4" xfId="31574"/>
    <cellStyle name="20% - Акцент3 4 22" xfId="1067"/>
    <cellStyle name="20% - Акцент3 4 22 2" xfId="1068"/>
    <cellStyle name="20% - Акцент3 4 22 2 2" xfId="1069"/>
    <cellStyle name="20% - Акцент3 4 22 2 2 2" xfId="31575"/>
    <cellStyle name="20% - Акцент3 4 22 2 3" xfId="31576"/>
    <cellStyle name="20% - Акцент3 4 22 3" xfId="1070"/>
    <cellStyle name="20% - Акцент3 4 22 3 2" xfId="31577"/>
    <cellStyle name="20% - Акцент3 4 22 4" xfId="31578"/>
    <cellStyle name="20% - Акцент3 4 23" xfId="1071"/>
    <cellStyle name="20% - Акцент3 4 23 2" xfId="1072"/>
    <cellStyle name="20% - Акцент3 4 23 2 2" xfId="1073"/>
    <cellStyle name="20% - Акцент3 4 23 2 2 2" xfId="31579"/>
    <cellStyle name="20% - Акцент3 4 23 2 3" xfId="31580"/>
    <cellStyle name="20% - Акцент3 4 23 3" xfId="1074"/>
    <cellStyle name="20% - Акцент3 4 23 3 2" xfId="31581"/>
    <cellStyle name="20% - Акцент3 4 23 4" xfId="31582"/>
    <cellStyle name="20% - Акцент3 4 24" xfId="1075"/>
    <cellStyle name="20% - Акцент3 4 24 2" xfId="1076"/>
    <cellStyle name="20% - Акцент3 4 24 2 2" xfId="1077"/>
    <cellStyle name="20% - Акцент3 4 24 2 2 2" xfId="31583"/>
    <cellStyle name="20% - Акцент3 4 24 2 3" xfId="31584"/>
    <cellStyle name="20% - Акцент3 4 24 3" xfId="1078"/>
    <cellStyle name="20% - Акцент3 4 24 3 2" xfId="31585"/>
    <cellStyle name="20% - Акцент3 4 24 4" xfId="31586"/>
    <cellStyle name="20% - Акцент3 4 25" xfId="31587"/>
    <cellStyle name="20% - Акцент3 4 3" xfId="1079"/>
    <cellStyle name="20% - Акцент3 4 3 2" xfId="1080"/>
    <cellStyle name="20% - Акцент3 4 3 2 2" xfId="1081"/>
    <cellStyle name="20% - Акцент3 4 3 2 2 2" xfId="31588"/>
    <cellStyle name="20% - Акцент3 4 3 2 3" xfId="31589"/>
    <cellStyle name="20% - Акцент3 4 3 3" xfId="1082"/>
    <cellStyle name="20% - Акцент3 4 3 3 2" xfId="31590"/>
    <cellStyle name="20% - Акцент3 4 3 4" xfId="31591"/>
    <cellStyle name="20% - Акцент3 4 4" xfId="1083"/>
    <cellStyle name="20% - Акцент3 4 4 2" xfId="1084"/>
    <cellStyle name="20% - Акцент3 4 4 2 2" xfId="1085"/>
    <cellStyle name="20% - Акцент3 4 4 2 2 2" xfId="31592"/>
    <cellStyle name="20% - Акцент3 4 4 2 3" xfId="31593"/>
    <cellStyle name="20% - Акцент3 4 4 3" xfId="1086"/>
    <cellStyle name="20% - Акцент3 4 4 3 2" xfId="31594"/>
    <cellStyle name="20% - Акцент3 4 4 4" xfId="31595"/>
    <cellStyle name="20% - Акцент3 4 5" xfId="1087"/>
    <cellStyle name="20% - Акцент3 4 5 2" xfId="1088"/>
    <cellStyle name="20% - Акцент3 4 5 2 2" xfId="1089"/>
    <cellStyle name="20% - Акцент3 4 5 2 2 2" xfId="31596"/>
    <cellStyle name="20% - Акцент3 4 5 2 3" xfId="31597"/>
    <cellStyle name="20% - Акцент3 4 5 3" xfId="1090"/>
    <cellStyle name="20% - Акцент3 4 5 3 2" xfId="31598"/>
    <cellStyle name="20% - Акцент3 4 5 4" xfId="31599"/>
    <cellStyle name="20% - Акцент3 4 6" xfId="1091"/>
    <cellStyle name="20% - Акцент3 4 6 2" xfId="1092"/>
    <cellStyle name="20% - Акцент3 4 6 2 2" xfId="1093"/>
    <cellStyle name="20% - Акцент3 4 6 2 2 2" xfId="31600"/>
    <cellStyle name="20% - Акцент3 4 6 2 3" xfId="31601"/>
    <cellStyle name="20% - Акцент3 4 6 3" xfId="1094"/>
    <cellStyle name="20% - Акцент3 4 6 3 2" xfId="31602"/>
    <cellStyle name="20% - Акцент3 4 6 4" xfId="31603"/>
    <cellStyle name="20% - Акцент3 4 7" xfId="1095"/>
    <cellStyle name="20% - Акцент3 4 7 2" xfId="1096"/>
    <cellStyle name="20% - Акцент3 4 7 2 2" xfId="1097"/>
    <cellStyle name="20% - Акцент3 4 7 2 2 2" xfId="31604"/>
    <cellStyle name="20% - Акцент3 4 7 2 3" xfId="31605"/>
    <cellStyle name="20% - Акцент3 4 7 3" xfId="1098"/>
    <cellStyle name="20% - Акцент3 4 7 3 2" xfId="31606"/>
    <cellStyle name="20% - Акцент3 4 7 4" xfId="31607"/>
    <cellStyle name="20% - Акцент3 4 8" xfId="1099"/>
    <cellStyle name="20% - Акцент3 4 8 2" xfId="1100"/>
    <cellStyle name="20% - Акцент3 4 8 2 2" xfId="1101"/>
    <cellStyle name="20% - Акцент3 4 8 2 2 2" xfId="31608"/>
    <cellStyle name="20% - Акцент3 4 8 2 3" xfId="31609"/>
    <cellStyle name="20% - Акцент3 4 8 3" xfId="1102"/>
    <cellStyle name="20% - Акцент3 4 8 3 2" xfId="31610"/>
    <cellStyle name="20% - Акцент3 4 8 4" xfId="31611"/>
    <cellStyle name="20% - Акцент3 4 9" xfId="1103"/>
    <cellStyle name="20% - Акцент3 4 9 2" xfId="1104"/>
    <cellStyle name="20% - Акцент3 4 9 2 2" xfId="1105"/>
    <cellStyle name="20% - Акцент3 4 9 2 2 2" xfId="31612"/>
    <cellStyle name="20% - Акцент3 4 9 2 3" xfId="31613"/>
    <cellStyle name="20% - Акцент3 4 9 3" xfId="1106"/>
    <cellStyle name="20% - Акцент3 4 9 3 2" xfId="31614"/>
    <cellStyle name="20% - Акцент3 4 9 4" xfId="31615"/>
    <cellStyle name="20% - Акцент3 5" xfId="1107"/>
    <cellStyle name="20% - Акцент3 5 2" xfId="1108"/>
    <cellStyle name="20% - Акцент3 5 2 2" xfId="31616"/>
    <cellStyle name="20% - Акцент3 5 3" xfId="31617"/>
    <cellStyle name="20% - Акцент3 6" xfId="1109"/>
    <cellStyle name="20% - Акцент3 6 2" xfId="31618"/>
    <cellStyle name="20% - Акцент3 7" xfId="1110"/>
    <cellStyle name="20% - Акцент3 7 2" xfId="1111"/>
    <cellStyle name="20% - Акцент3 7 2 2" xfId="1112"/>
    <cellStyle name="20% - Акцент3 7 2 2 2" xfId="31619"/>
    <cellStyle name="20% - Акцент3 7 2 3" xfId="31620"/>
    <cellStyle name="20% - Акцент3 7 3" xfId="1113"/>
    <cellStyle name="20% - Акцент3 7 3 2" xfId="31621"/>
    <cellStyle name="20% - Акцент3 7 4" xfId="31622"/>
    <cellStyle name="20% - Акцент3 8" xfId="1114"/>
    <cellStyle name="20% - Акцент3 8 2" xfId="1115"/>
    <cellStyle name="20% - Акцент3 8 2 2" xfId="1116"/>
    <cellStyle name="20% - Акцент3 8 2 2 2" xfId="31623"/>
    <cellStyle name="20% - Акцент3 8 2 3" xfId="31624"/>
    <cellStyle name="20% - Акцент3 8 3" xfId="1117"/>
    <cellStyle name="20% - Акцент3 8 3 2" xfId="31625"/>
    <cellStyle name="20% - Акцент3 8 4" xfId="31626"/>
    <cellStyle name="20% - Акцент3 9" xfId="1118"/>
    <cellStyle name="20% - Акцент3 9 2" xfId="1119"/>
    <cellStyle name="20% - Акцент3 9 2 2" xfId="1120"/>
    <cellStyle name="20% - Акцент3 9 2 2 2" xfId="31627"/>
    <cellStyle name="20% - Акцент3 9 2 3" xfId="31628"/>
    <cellStyle name="20% - Акцент3 9 3" xfId="1121"/>
    <cellStyle name="20% - Акцент3 9 3 2" xfId="31629"/>
    <cellStyle name="20% - Акцент3 9 4" xfId="31630"/>
    <cellStyle name="20% - Акцент4 10" xfId="1122"/>
    <cellStyle name="20% - Акцент4 10 2" xfId="1123"/>
    <cellStyle name="20% - Акцент4 10 2 2" xfId="1124"/>
    <cellStyle name="20% - Акцент4 10 2 2 2" xfId="31631"/>
    <cellStyle name="20% - Акцент4 10 2 3" xfId="31632"/>
    <cellStyle name="20% - Акцент4 10 3" xfId="1125"/>
    <cellStyle name="20% - Акцент4 10 3 2" xfId="31633"/>
    <cellStyle name="20% - Акцент4 10 4" xfId="31634"/>
    <cellStyle name="20% - Акцент4 11" xfId="1126"/>
    <cellStyle name="20% - Акцент4 11 2" xfId="1127"/>
    <cellStyle name="20% - Акцент4 11 2 2" xfId="1128"/>
    <cellStyle name="20% - Акцент4 11 2 2 2" xfId="31635"/>
    <cellStyle name="20% - Акцент4 11 2 3" xfId="31636"/>
    <cellStyle name="20% - Акцент4 11 3" xfId="1129"/>
    <cellStyle name="20% - Акцент4 11 3 2" xfId="31637"/>
    <cellStyle name="20% - Акцент4 11 4" xfId="31638"/>
    <cellStyle name="20% - Акцент4 12" xfId="1130"/>
    <cellStyle name="20% - Акцент4 12 2" xfId="1131"/>
    <cellStyle name="20% - Акцент4 12 2 2" xfId="1132"/>
    <cellStyle name="20% - Акцент4 12 2 2 2" xfId="31639"/>
    <cellStyle name="20% - Акцент4 12 2 3" xfId="31640"/>
    <cellStyle name="20% - Акцент4 12 3" xfId="1133"/>
    <cellStyle name="20% - Акцент4 12 3 2" xfId="31641"/>
    <cellStyle name="20% - Акцент4 12 4" xfId="31642"/>
    <cellStyle name="20% - Акцент4 13" xfId="1134"/>
    <cellStyle name="20% - Акцент4 13 2" xfId="1135"/>
    <cellStyle name="20% - Акцент4 13 2 2" xfId="1136"/>
    <cellStyle name="20% - Акцент4 13 2 2 2" xfId="31643"/>
    <cellStyle name="20% - Акцент4 13 2 3" xfId="31644"/>
    <cellStyle name="20% - Акцент4 13 3" xfId="1137"/>
    <cellStyle name="20% - Акцент4 13 3 2" xfId="31645"/>
    <cellStyle name="20% - Акцент4 13 4" xfId="31646"/>
    <cellStyle name="20% - Акцент4 14" xfId="1138"/>
    <cellStyle name="20% - Акцент4 14 2" xfId="1139"/>
    <cellStyle name="20% - Акцент4 14 2 2" xfId="1140"/>
    <cellStyle name="20% - Акцент4 14 2 2 2" xfId="31647"/>
    <cellStyle name="20% - Акцент4 14 2 3" xfId="31648"/>
    <cellStyle name="20% - Акцент4 14 3" xfId="1141"/>
    <cellStyle name="20% - Акцент4 14 3 2" xfId="31649"/>
    <cellStyle name="20% - Акцент4 14 4" xfId="31650"/>
    <cellStyle name="20% - Акцент4 15" xfId="1142"/>
    <cellStyle name="20% - Акцент4 15 2" xfId="1143"/>
    <cellStyle name="20% - Акцент4 15 2 2" xfId="1144"/>
    <cellStyle name="20% - Акцент4 15 2 2 2" xfId="31651"/>
    <cellStyle name="20% - Акцент4 15 2 3" xfId="31652"/>
    <cellStyle name="20% - Акцент4 15 3" xfId="1145"/>
    <cellStyle name="20% - Акцент4 15 3 2" xfId="31653"/>
    <cellStyle name="20% - Акцент4 15 4" xfId="31654"/>
    <cellStyle name="20% - Акцент4 16" xfId="1146"/>
    <cellStyle name="20% - Акцент4 16 2" xfId="1147"/>
    <cellStyle name="20% - Акцент4 16 2 2" xfId="1148"/>
    <cellStyle name="20% - Акцент4 16 2 2 2" xfId="31655"/>
    <cellStyle name="20% - Акцент4 16 2 3" xfId="31656"/>
    <cellStyle name="20% - Акцент4 16 3" xfId="1149"/>
    <cellStyle name="20% - Акцент4 16 3 2" xfId="31657"/>
    <cellStyle name="20% - Акцент4 16 4" xfId="31658"/>
    <cellStyle name="20% - Акцент4 17" xfId="1150"/>
    <cellStyle name="20% - Акцент4 17 2" xfId="1151"/>
    <cellStyle name="20% - Акцент4 17 2 2" xfId="1152"/>
    <cellStyle name="20% - Акцент4 17 2 2 2" xfId="31659"/>
    <cellStyle name="20% - Акцент4 17 2 3" xfId="31660"/>
    <cellStyle name="20% - Акцент4 17 3" xfId="1153"/>
    <cellStyle name="20% - Акцент4 17 3 2" xfId="31661"/>
    <cellStyle name="20% - Акцент4 17 4" xfId="31662"/>
    <cellStyle name="20% - Акцент4 18" xfId="1154"/>
    <cellStyle name="20% - Акцент4 18 2" xfId="1155"/>
    <cellStyle name="20% - Акцент4 18 2 2" xfId="31663"/>
    <cellStyle name="20% - Акцент4 18 3" xfId="31664"/>
    <cellStyle name="20% - Акцент4 19" xfId="1156"/>
    <cellStyle name="20% - Акцент4 19 2" xfId="31665"/>
    <cellStyle name="20% - Акцент4 2" xfId="1157"/>
    <cellStyle name="20% - Акцент4 2 10" xfId="1158"/>
    <cellStyle name="20% - Акцент4 2 10 2" xfId="1159"/>
    <cellStyle name="20% - Акцент4 2 10 2 2" xfId="1160"/>
    <cellStyle name="20% - Акцент4 2 10 2 2 2" xfId="31666"/>
    <cellStyle name="20% - Акцент4 2 10 2 3" xfId="31667"/>
    <cellStyle name="20% - Акцент4 2 10 3" xfId="1161"/>
    <cellStyle name="20% - Акцент4 2 10 3 2" xfId="31668"/>
    <cellStyle name="20% - Акцент4 2 10 4" xfId="31669"/>
    <cellStyle name="20% - Акцент4 2 11" xfId="1162"/>
    <cellStyle name="20% - Акцент4 2 11 2" xfId="1163"/>
    <cellStyle name="20% - Акцент4 2 11 2 2" xfId="1164"/>
    <cellStyle name="20% - Акцент4 2 11 2 2 2" xfId="31670"/>
    <cellStyle name="20% - Акцент4 2 11 2 3" xfId="31671"/>
    <cellStyle name="20% - Акцент4 2 11 3" xfId="1165"/>
    <cellStyle name="20% - Акцент4 2 11 3 2" xfId="31672"/>
    <cellStyle name="20% - Акцент4 2 11 4" xfId="31673"/>
    <cellStyle name="20% - Акцент4 2 12" xfId="1166"/>
    <cellStyle name="20% - Акцент4 2 12 2" xfId="1167"/>
    <cellStyle name="20% - Акцент4 2 12 2 2" xfId="1168"/>
    <cellStyle name="20% - Акцент4 2 12 2 2 2" xfId="31674"/>
    <cellStyle name="20% - Акцент4 2 12 2 3" xfId="31675"/>
    <cellStyle name="20% - Акцент4 2 12 3" xfId="1169"/>
    <cellStyle name="20% - Акцент4 2 12 3 2" xfId="31676"/>
    <cellStyle name="20% - Акцент4 2 12 4" xfId="31677"/>
    <cellStyle name="20% - Акцент4 2 13" xfId="1170"/>
    <cellStyle name="20% - Акцент4 2 13 2" xfId="1171"/>
    <cellStyle name="20% - Акцент4 2 13 2 2" xfId="1172"/>
    <cellStyle name="20% - Акцент4 2 13 2 2 2" xfId="31678"/>
    <cellStyle name="20% - Акцент4 2 13 2 3" xfId="31679"/>
    <cellStyle name="20% - Акцент4 2 13 3" xfId="1173"/>
    <cellStyle name="20% - Акцент4 2 13 3 2" xfId="31680"/>
    <cellStyle name="20% - Акцент4 2 13 4" xfId="31681"/>
    <cellStyle name="20% - Акцент4 2 14" xfId="1174"/>
    <cellStyle name="20% - Акцент4 2 14 2" xfId="1175"/>
    <cellStyle name="20% - Акцент4 2 14 2 2" xfId="1176"/>
    <cellStyle name="20% - Акцент4 2 14 2 2 2" xfId="31682"/>
    <cellStyle name="20% - Акцент4 2 14 2 3" xfId="31683"/>
    <cellStyle name="20% - Акцент4 2 14 3" xfId="1177"/>
    <cellStyle name="20% - Акцент4 2 14 3 2" xfId="31684"/>
    <cellStyle name="20% - Акцент4 2 14 4" xfId="31685"/>
    <cellStyle name="20% - Акцент4 2 15" xfId="1178"/>
    <cellStyle name="20% - Акцент4 2 15 2" xfId="1179"/>
    <cellStyle name="20% - Акцент4 2 15 2 2" xfId="1180"/>
    <cellStyle name="20% - Акцент4 2 15 2 2 2" xfId="31686"/>
    <cellStyle name="20% - Акцент4 2 15 2 3" xfId="31687"/>
    <cellStyle name="20% - Акцент4 2 15 3" xfId="1181"/>
    <cellStyle name="20% - Акцент4 2 15 3 2" xfId="31688"/>
    <cellStyle name="20% - Акцент4 2 15 4" xfId="31689"/>
    <cellStyle name="20% - Акцент4 2 16" xfId="1182"/>
    <cellStyle name="20% - Акцент4 2 16 2" xfId="1183"/>
    <cellStyle name="20% - Акцент4 2 16 2 2" xfId="1184"/>
    <cellStyle name="20% - Акцент4 2 16 2 2 2" xfId="31690"/>
    <cellStyle name="20% - Акцент4 2 16 2 3" xfId="31691"/>
    <cellStyle name="20% - Акцент4 2 16 3" xfId="1185"/>
    <cellStyle name="20% - Акцент4 2 16 3 2" xfId="31692"/>
    <cellStyle name="20% - Акцент4 2 16 4" xfId="31693"/>
    <cellStyle name="20% - Акцент4 2 17" xfId="1186"/>
    <cellStyle name="20% - Акцент4 2 17 2" xfId="1187"/>
    <cellStyle name="20% - Акцент4 2 17 2 2" xfId="1188"/>
    <cellStyle name="20% - Акцент4 2 17 2 2 2" xfId="31694"/>
    <cellStyle name="20% - Акцент4 2 17 2 3" xfId="31695"/>
    <cellStyle name="20% - Акцент4 2 17 3" xfId="1189"/>
    <cellStyle name="20% - Акцент4 2 17 3 2" xfId="31696"/>
    <cellStyle name="20% - Акцент4 2 17 4" xfId="31697"/>
    <cellStyle name="20% - Акцент4 2 18" xfId="1190"/>
    <cellStyle name="20% - Акцент4 2 18 2" xfId="1191"/>
    <cellStyle name="20% - Акцент4 2 18 2 2" xfId="1192"/>
    <cellStyle name="20% - Акцент4 2 18 2 2 2" xfId="31698"/>
    <cellStyle name="20% - Акцент4 2 18 2 3" xfId="31699"/>
    <cellStyle name="20% - Акцент4 2 18 3" xfId="1193"/>
    <cellStyle name="20% - Акцент4 2 18 3 2" xfId="31700"/>
    <cellStyle name="20% - Акцент4 2 18 4" xfId="31701"/>
    <cellStyle name="20% - Акцент4 2 19" xfId="1194"/>
    <cellStyle name="20% - Акцент4 2 19 2" xfId="1195"/>
    <cellStyle name="20% - Акцент4 2 19 2 2" xfId="1196"/>
    <cellStyle name="20% - Акцент4 2 19 2 2 2" xfId="31702"/>
    <cellStyle name="20% - Акцент4 2 19 2 3" xfId="31703"/>
    <cellStyle name="20% - Акцент4 2 19 3" xfId="1197"/>
    <cellStyle name="20% - Акцент4 2 19 3 2" xfId="31704"/>
    <cellStyle name="20% - Акцент4 2 19 4" xfId="31705"/>
    <cellStyle name="20% - Акцент4 2 2" xfId="1198"/>
    <cellStyle name="20% - Акцент4 2 2 2" xfId="31706"/>
    <cellStyle name="20% - Акцент4 2 20" xfId="1199"/>
    <cellStyle name="20% - Акцент4 2 20 2" xfId="1200"/>
    <cellStyle name="20% - Акцент4 2 20 2 2" xfId="1201"/>
    <cellStyle name="20% - Акцент4 2 20 2 2 2" xfId="31707"/>
    <cellStyle name="20% - Акцент4 2 20 2 3" xfId="31708"/>
    <cellStyle name="20% - Акцент4 2 20 3" xfId="1202"/>
    <cellStyle name="20% - Акцент4 2 20 3 2" xfId="31709"/>
    <cellStyle name="20% - Акцент4 2 20 4" xfId="31710"/>
    <cellStyle name="20% - Акцент4 2 21" xfId="1203"/>
    <cellStyle name="20% - Акцент4 2 21 2" xfId="1204"/>
    <cellStyle name="20% - Акцент4 2 21 2 2" xfId="1205"/>
    <cellStyle name="20% - Акцент4 2 21 2 2 2" xfId="31711"/>
    <cellStyle name="20% - Акцент4 2 21 2 3" xfId="31712"/>
    <cellStyle name="20% - Акцент4 2 21 3" xfId="1206"/>
    <cellStyle name="20% - Акцент4 2 21 3 2" xfId="31713"/>
    <cellStyle name="20% - Акцент4 2 21 4" xfId="31714"/>
    <cellStyle name="20% - Акцент4 2 22" xfId="1207"/>
    <cellStyle name="20% - Акцент4 2 22 2" xfId="1208"/>
    <cellStyle name="20% - Акцент4 2 22 2 2" xfId="1209"/>
    <cellStyle name="20% - Акцент4 2 22 2 2 2" xfId="31715"/>
    <cellStyle name="20% - Акцент4 2 22 2 3" xfId="31716"/>
    <cellStyle name="20% - Акцент4 2 22 3" xfId="1210"/>
    <cellStyle name="20% - Акцент4 2 22 3 2" xfId="31717"/>
    <cellStyle name="20% - Акцент4 2 22 4" xfId="31718"/>
    <cellStyle name="20% - Акцент4 2 23" xfId="1211"/>
    <cellStyle name="20% - Акцент4 2 23 2" xfId="1212"/>
    <cellStyle name="20% - Акцент4 2 23 2 2" xfId="1213"/>
    <cellStyle name="20% - Акцент4 2 23 2 2 2" xfId="31719"/>
    <cellStyle name="20% - Акцент4 2 23 2 3" xfId="31720"/>
    <cellStyle name="20% - Акцент4 2 23 3" xfId="1214"/>
    <cellStyle name="20% - Акцент4 2 23 3 2" xfId="31721"/>
    <cellStyle name="20% - Акцент4 2 23 4" xfId="31722"/>
    <cellStyle name="20% - Акцент4 2 24" xfId="1215"/>
    <cellStyle name="20% - Акцент4 2 24 2" xfId="1216"/>
    <cellStyle name="20% - Акцент4 2 24 2 2" xfId="1217"/>
    <cellStyle name="20% - Акцент4 2 24 2 2 2" xfId="31723"/>
    <cellStyle name="20% - Акцент4 2 24 2 3" xfId="31724"/>
    <cellStyle name="20% - Акцент4 2 24 3" xfId="1218"/>
    <cellStyle name="20% - Акцент4 2 24 3 2" xfId="31725"/>
    <cellStyle name="20% - Акцент4 2 24 4" xfId="31726"/>
    <cellStyle name="20% - Акцент4 2 25" xfId="31727"/>
    <cellStyle name="20% - Акцент4 2 3" xfId="1219"/>
    <cellStyle name="20% - Акцент4 2 3 2" xfId="1220"/>
    <cellStyle name="20% - Акцент4 2 3 2 2" xfId="1221"/>
    <cellStyle name="20% - Акцент4 2 3 2 2 2" xfId="31728"/>
    <cellStyle name="20% - Акцент4 2 3 2 3" xfId="31729"/>
    <cellStyle name="20% - Акцент4 2 3 3" xfId="1222"/>
    <cellStyle name="20% - Акцент4 2 3 3 2" xfId="31730"/>
    <cellStyle name="20% - Акцент4 2 3 4" xfId="31731"/>
    <cellStyle name="20% - Акцент4 2 4" xfId="1223"/>
    <cellStyle name="20% - Акцент4 2 4 2" xfId="1224"/>
    <cellStyle name="20% - Акцент4 2 4 2 2" xfId="1225"/>
    <cellStyle name="20% - Акцент4 2 4 2 2 2" xfId="31732"/>
    <cellStyle name="20% - Акцент4 2 4 2 3" xfId="31733"/>
    <cellStyle name="20% - Акцент4 2 4 3" xfId="1226"/>
    <cellStyle name="20% - Акцент4 2 4 3 2" xfId="31734"/>
    <cellStyle name="20% - Акцент4 2 4 4" xfId="31735"/>
    <cellStyle name="20% - Акцент4 2 5" xfId="1227"/>
    <cellStyle name="20% - Акцент4 2 5 2" xfId="1228"/>
    <cellStyle name="20% - Акцент4 2 5 2 2" xfId="1229"/>
    <cellStyle name="20% - Акцент4 2 5 2 2 2" xfId="31736"/>
    <cellStyle name="20% - Акцент4 2 5 2 3" xfId="31737"/>
    <cellStyle name="20% - Акцент4 2 5 3" xfId="1230"/>
    <cellStyle name="20% - Акцент4 2 5 3 2" xfId="31738"/>
    <cellStyle name="20% - Акцент4 2 5 4" xfId="31739"/>
    <cellStyle name="20% - Акцент4 2 6" xfId="1231"/>
    <cellStyle name="20% - Акцент4 2 6 2" xfId="1232"/>
    <cellStyle name="20% - Акцент4 2 6 2 2" xfId="1233"/>
    <cellStyle name="20% - Акцент4 2 6 2 2 2" xfId="31740"/>
    <cellStyle name="20% - Акцент4 2 6 2 3" xfId="31741"/>
    <cellStyle name="20% - Акцент4 2 6 3" xfId="1234"/>
    <cellStyle name="20% - Акцент4 2 6 3 2" xfId="31742"/>
    <cellStyle name="20% - Акцент4 2 6 4" xfId="31743"/>
    <cellStyle name="20% - Акцент4 2 7" xfId="1235"/>
    <cellStyle name="20% - Акцент4 2 7 2" xfId="1236"/>
    <cellStyle name="20% - Акцент4 2 7 2 2" xfId="1237"/>
    <cellStyle name="20% - Акцент4 2 7 2 2 2" xfId="31744"/>
    <cellStyle name="20% - Акцент4 2 7 2 3" xfId="31745"/>
    <cellStyle name="20% - Акцент4 2 7 3" xfId="1238"/>
    <cellStyle name="20% - Акцент4 2 7 3 2" xfId="31746"/>
    <cellStyle name="20% - Акцент4 2 7 4" xfId="31747"/>
    <cellStyle name="20% - Акцент4 2 8" xfId="1239"/>
    <cellStyle name="20% - Акцент4 2 8 2" xfId="1240"/>
    <cellStyle name="20% - Акцент4 2 8 2 2" xfId="1241"/>
    <cellStyle name="20% - Акцент4 2 8 2 2 2" xfId="31748"/>
    <cellStyle name="20% - Акцент4 2 8 2 3" xfId="31749"/>
    <cellStyle name="20% - Акцент4 2 8 3" xfId="1242"/>
    <cellStyle name="20% - Акцент4 2 8 3 2" xfId="31750"/>
    <cellStyle name="20% - Акцент4 2 8 4" xfId="31751"/>
    <cellStyle name="20% - Акцент4 2 9" xfId="1243"/>
    <cellStyle name="20% - Акцент4 2 9 2" xfId="1244"/>
    <cellStyle name="20% - Акцент4 2 9 2 2" xfId="1245"/>
    <cellStyle name="20% - Акцент4 2 9 2 2 2" xfId="31752"/>
    <cellStyle name="20% - Акцент4 2 9 2 3" xfId="31753"/>
    <cellStyle name="20% - Акцент4 2 9 3" xfId="1246"/>
    <cellStyle name="20% - Акцент4 2 9 3 2" xfId="31754"/>
    <cellStyle name="20% - Акцент4 2 9 4" xfId="31755"/>
    <cellStyle name="20% - Акцент4 3" xfId="1247"/>
    <cellStyle name="20% - Акцент4 3 10" xfId="1248"/>
    <cellStyle name="20% - Акцент4 3 10 2" xfId="1249"/>
    <cellStyle name="20% - Акцент4 3 10 2 2" xfId="1250"/>
    <cellStyle name="20% - Акцент4 3 10 2 2 2" xfId="31756"/>
    <cellStyle name="20% - Акцент4 3 10 2 3" xfId="31757"/>
    <cellStyle name="20% - Акцент4 3 10 3" xfId="1251"/>
    <cellStyle name="20% - Акцент4 3 10 3 2" xfId="31758"/>
    <cellStyle name="20% - Акцент4 3 10 4" xfId="31759"/>
    <cellStyle name="20% - Акцент4 3 11" xfId="1252"/>
    <cellStyle name="20% - Акцент4 3 11 2" xfId="1253"/>
    <cellStyle name="20% - Акцент4 3 11 2 2" xfId="1254"/>
    <cellStyle name="20% - Акцент4 3 11 2 2 2" xfId="31760"/>
    <cellStyle name="20% - Акцент4 3 11 2 3" xfId="31761"/>
    <cellStyle name="20% - Акцент4 3 11 3" xfId="1255"/>
    <cellStyle name="20% - Акцент4 3 11 3 2" xfId="31762"/>
    <cellStyle name="20% - Акцент4 3 11 4" xfId="31763"/>
    <cellStyle name="20% - Акцент4 3 12" xfId="1256"/>
    <cellStyle name="20% - Акцент4 3 12 2" xfId="1257"/>
    <cellStyle name="20% - Акцент4 3 12 2 2" xfId="1258"/>
    <cellStyle name="20% - Акцент4 3 12 2 2 2" xfId="31764"/>
    <cellStyle name="20% - Акцент4 3 12 2 3" xfId="31765"/>
    <cellStyle name="20% - Акцент4 3 12 3" xfId="1259"/>
    <cellStyle name="20% - Акцент4 3 12 3 2" xfId="31766"/>
    <cellStyle name="20% - Акцент4 3 12 4" xfId="31767"/>
    <cellStyle name="20% - Акцент4 3 13" xfId="1260"/>
    <cellStyle name="20% - Акцент4 3 13 2" xfId="1261"/>
    <cellStyle name="20% - Акцент4 3 13 2 2" xfId="1262"/>
    <cellStyle name="20% - Акцент4 3 13 2 2 2" xfId="31768"/>
    <cellStyle name="20% - Акцент4 3 13 2 3" xfId="31769"/>
    <cellStyle name="20% - Акцент4 3 13 3" xfId="1263"/>
    <cellStyle name="20% - Акцент4 3 13 3 2" xfId="31770"/>
    <cellStyle name="20% - Акцент4 3 13 4" xfId="31771"/>
    <cellStyle name="20% - Акцент4 3 14" xfId="1264"/>
    <cellStyle name="20% - Акцент4 3 14 2" xfId="1265"/>
    <cellStyle name="20% - Акцент4 3 14 2 2" xfId="1266"/>
    <cellStyle name="20% - Акцент4 3 14 2 2 2" xfId="31772"/>
    <cellStyle name="20% - Акцент4 3 14 2 3" xfId="31773"/>
    <cellStyle name="20% - Акцент4 3 14 3" xfId="1267"/>
    <cellStyle name="20% - Акцент4 3 14 3 2" xfId="31774"/>
    <cellStyle name="20% - Акцент4 3 14 4" xfId="31775"/>
    <cellStyle name="20% - Акцент4 3 15" xfId="1268"/>
    <cellStyle name="20% - Акцент4 3 15 2" xfId="1269"/>
    <cellStyle name="20% - Акцент4 3 15 2 2" xfId="1270"/>
    <cellStyle name="20% - Акцент4 3 15 2 2 2" xfId="31776"/>
    <cellStyle name="20% - Акцент4 3 15 2 3" xfId="31777"/>
    <cellStyle name="20% - Акцент4 3 15 3" xfId="1271"/>
    <cellStyle name="20% - Акцент4 3 15 3 2" xfId="31778"/>
    <cellStyle name="20% - Акцент4 3 15 4" xfId="31779"/>
    <cellStyle name="20% - Акцент4 3 16" xfId="1272"/>
    <cellStyle name="20% - Акцент4 3 16 2" xfId="1273"/>
    <cellStyle name="20% - Акцент4 3 16 2 2" xfId="1274"/>
    <cellStyle name="20% - Акцент4 3 16 2 2 2" xfId="31780"/>
    <cellStyle name="20% - Акцент4 3 16 2 3" xfId="31781"/>
    <cellStyle name="20% - Акцент4 3 16 3" xfId="1275"/>
    <cellStyle name="20% - Акцент4 3 16 3 2" xfId="31782"/>
    <cellStyle name="20% - Акцент4 3 16 4" xfId="31783"/>
    <cellStyle name="20% - Акцент4 3 17" xfId="1276"/>
    <cellStyle name="20% - Акцент4 3 17 2" xfId="1277"/>
    <cellStyle name="20% - Акцент4 3 17 2 2" xfId="1278"/>
    <cellStyle name="20% - Акцент4 3 17 2 2 2" xfId="31784"/>
    <cellStyle name="20% - Акцент4 3 17 2 3" xfId="31785"/>
    <cellStyle name="20% - Акцент4 3 17 3" xfId="1279"/>
    <cellStyle name="20% - Акцент4 3 17 3 2" xfId="31786"/>
    <cellStyle name="20% - Акцент4 3 17 4" xfId="31787"/>
    <cellStyle name="20% - Акцент4 3 18" xfId="1280"/>
    <cellStyle name="20% - Акцент4 3 18 2" xfId="1281"/>
    <cellStyle name="20% - Акцент4 3 18 2 2" xfId="1282"/>
    <cellStyle name="20% - Акцент4 3 18 2 2 2" xfId="31788"/>
    <cellStyle name="20% - Акцент4 3 18 2 3" xfId="31789"/>
    <cellStyle name="20% - Акцент4 3 18 3" xfId="1283"/>
    <cellStyle name="20% - Акцент4 3 18 3 2" xfId="31790"/>
    <cellStyle name="20% - Акцент4 3 18 4" xfId="31791"/>
    <cellStyle name="20% - Акцент4 3 19" xfId="1284"/>
    <cellStyle name="20% - Акцент4 3 19 2" xfId="1285"/>
    <cellStyle name="20% - Акцент4 3 19 2 2" xfId="1286"/>
    <cellStyle name="20% - Акцент4 3 19 2 2 2" xfId="31792"/>
    <cellStyle name="20% - Акцент4 3 19 2 3" xfId="31793"/>
    <cellStyle name="20% - Акцент4 3 19 3" xfId="1287"/>
    <cellStyle name="20% - Акцент4 3 19 3 2" xfId="31794"/>
    <cellStyle name="20% - Акцент4 3 19 4" xfId="31795"/>
    <cellStyle name="20% - Акцент4 3 2" xfId="1288"/>
    <cellStyle name="20% - Акцент4 3 2 2" xfId="31796"/>
    <cellStyle name="20% - Акцент4 3 20" xfId="1289"/>
    <cellStyle name="20% - Акцент4 3 20 2" xfId="1290"/>
    <cellStyle name="20% - Акцент4 3 20 2 2" xfId="1291"/>
    <cellStyle name="20% - Акцент4 3 20 2 2 2" xfId="31797"/>
    <cellStyle name="20% - Акцент4 3 20 2 3" xfId="31798"/>
    <cellStyle name="20% - Акцент4 3 20 3" xfId="1292"/>
    <cellStyle name="20% - Акцент4 3 20 3 2" xfId="31799"/>
    <cellStyle name="20% - Акцент4 3 20 4" xfId="31800"/>
    <cellStyle name="20% - Акцент4 3 21" xfId="1293"/>
    <cellStyle name="20% - Акцент4 3 21 2" xfId="1294"/>
    <cellStyle name="20% - Акцент4 3 21 2 2" xfId="1295"/>
    <cellStyle name="20% - Акцент4 3 21 2 2 2" xfId="31801"/>
    <cellStyle name="20% - Акцент4 3 21 2 3" xfId="31802"/>
    <cellStyle name="20% - Акцент4 3 21 3" xfId="1296"/>
    <cellStyle name="20% - Акцент4 3 21 3 2" xfId="31803"/>
    <cellStyle name="20% - Акцент4 3 21 4" xfId="31804"/>
    <cellStyle name="20% - Акцент4 3 22" xfId="1297"/>
    <cellStyle name="20% - Акцент4 3 22 2" xfId="1298"/>
    <cellStyle name="20% - Акцент4 3 22 2 2" xfId="1299"/>
    <cellStyle name="20% - Акцент4 3 22 2 2 2" xfId="31805"/>
    <cellStyle name="20% - Акцент4 3 22 2 3" xfId="31806"/>
    <cellStyle name="20% - Акцент4 3 22 3" xfId="1300"/>
    <cellStyle name="20% - Акцент4 3 22 3 2" xfId="31807"/>
    <cellStyle name="20% - Акцент4 3 22 4" xfId="31808"/>
    <cellStyle name="20% - Акцент4 3 23" xfId="1301"/>
    <cellStyle name="20% - Акцент4 3 23 2" xfId="1302"/>
    <cellStyle name="20% - Акцент4 3 23 2 2" xfId="1303"/>
    <cellStyle name="20% - Акцент4 3 23 2 2 2" xfId="31809"/>
    <cellStyle name="20% - Акцент4 3 23 2 3" xfId="31810"/>
    <cellStyle name="20% - Акцент4 3 23 3" xfId="1304"/>
    <cellStyle name="20% - Акцент4 3 23 3 2" xfId="31811"/>
    <cellStyle name="20% - Акцент4 3 23 4" xfId="31812"/>
    <cellStyle name="20% - Акцент4 3 24" xfId="1305"/>
    <cellStyle name="20% - Акцент4 3 24 2" xfId="1306"/>
    <cellStyle name="20% - Акцент4 3 24 2 2" xfId="1307"/>
    <cellStyle name="20% - Акцент4 3 24 2 2 2" xfId="31813"/>
    <cellStyle name="20% - Акцент4 3 24 2 3" xfId="31814"/>
    <cellStyle name="20% - Акцент4 3 24 3" xfId="1308"/>
    <cellStyle name="20% - Акцент4 3 24 3 2" xfId="31815"/>
    <cellStyle name="20% - Акцент4 3 24 4" xfId="31816"/>
    <cellStyle name="20% - Акцент4 3 25" xfId="31817"/>
    <cellStyle name="20% - Акцент4 3 3" xfId="1309"/>
    <cellStyle name="20% - Акцент4 3 3 2" xfId="1310"/>
    <cellStyle name="20% - Акцент4 3 3 2 2" xfId="1311"/>
    <cellStyle name="20% - Акцент4 3 3 2 2 2" xfId="31818"/>
    <cellStyle name="20% - Акцент4 3 3 2 3" xfId="31819"/>
    <cellStyle name="20% - Акцент4 3 3 3" xfId="1312"/>
    <cellStyle name="20% - Акцент4 3 3 3 2" xfId="31820"/>
    <cellStyle name="20% - Акцент4 3 3 4" xfId="31821"/>
    <cellStyle name="20% - Акцент4 3 4" xfId="1313"/>
    <cellStyle name="20% - Акцент4 3 4 2" xfId="1314"/>
    <cellStyle name="20% - Акцент4 3 4 2 2" xfId="1315"/>
    <cellStyle name="20% - Акцент4 3 4 2 2 2" xfId="31822"/>
    <cellStyle name="20% - Акцент4 3 4 2 3" xfId="31823"/>
    <cellStyle name="20% - Акцент4 3 4 3" xfId="1316"/>
    <cellStyle name="20% - Акцент4 3 4 3 2" xfId="31824"/>
    <cellStyle name="20% - Акцент4 3 4 4" xfId="31825"/>
    <cellStyle name="20% - Акцент4 3 5" xfId="1317"/>
    <cellStyle name="20% - Акцент4 3 5 2" xfId="1318"/>
    <cellStyle name="20% - Акцент4 3 5 2 2" xfId="1319"/>
    <cellStyle name="20% - Акцент4 3 5 2 2 2" xfId="31826"/>
    <cellStyle name="20% - Акцент4 3 5 2 3" xfId="31827"/>
    <cellStyle name="20% - Акцент4 3 5 3" xfId="1320"/>
    <cellStyle name="20% - Акцент4 3 5 3 2" xfId="31828"/>
    <cellStyle name="20% - Акцент4 3 5 4" xfId="31829"/>
    <cellStyle name="20% - Акцент4 3 6" xfId="1321"/>
    <cellStyle name="20% - Акцент4 3 6 2" xfId="1322"/>
    <cellStyle name="20% - Акцент4 3 6 2 2" xfId="1323"/>
    <cellStyle name="20% - Акцент4 3 6 2 2 2" xfId="31830"/>
    <cellStyle name="20% - Акцент4 3 6 2 3" xfId="31831"/>
    <cellStyle name="20% - Акцент4 3 6 3" xfId="1324"/>
    <cellStyle name="20% - Акцент4 3 6 3 2" xfId="31832"/>
    <cellStyle name="20% - Акцент4 3 6 4" xfId="31833"/>
    <cellStyle name="20% - Акцент4 3 7" xfId="1325"/>
    <cellStyle name="20% - Акцент4 3 7 2" xfId="1326"/>
    <cellStyle name="20% - Акцент4 3 7 2 2" xfId="1327"/>
    <cellStyle name="20% - Акцент4 3 7 2 2 2" xfId="31834"/>
    <cellStyle name="20% - Акцент4 3 7 2 3" xfId="31835"/>
    <cellStyle name="20% - Акцент4 3 7 3" xfId="1328"/>
    <cellStyle name="20% - Акцент4 3 7 3 2" xfId="31836"/>
    <cellStyle name="20% - Акцент4 3 7 4" xfId="31837"/>
    <cellStyle name="20% - Акцент4 3 8" xfId="1329"/>
    <cellStyle name="20% - Акцент4 3 8 2" xfId="1330"/>
    <cellStyle name="20% - Акцент4 3 8 2 2" xfId="1331"/>
    <cellStyle name="20% - Акцент4 3 8 2 2 2" xfId="31838"/>
    <cellStyle name="20% - Акцент4 3 8 2 3" xfId="31839"/>
    <cellStyle name="20% - Акцент4 3 8 3" xfId="1332"/>
    <cellStyle name="20% - Акцент4 3 8 3 2" xfId="31840"/>
    <cellStyle name="20% - Акцент4 3 8 4" xfId="31841"/>
    <cellStyle name="20% - Акцент4 3 9" xfId="1333"/>
    <cellStyle name="20% - Акцент4 3 9 2" xfId="1334"/>
    <cellStyle name="20% - Акцент4 3 9 2 2" xfId="1335"/>
    <cellStyle name="20% - Акцент4 3 9 2 2 2" xfId="31842"/>
    <cellStyle name="20% - Акцент4 3 9 2 3" xfId="31843"/>
    <cellStyle name="20% - Акцент4 3 9 3" xfId="1336"/>
    <cellStyle name="20% - Акцент4 3 9 3 2" xfId="31844"/>
    <cellStyle name="20% - Акцент4 3 9 4" xfId="31845"/>
    <cellStyle name="20% - Акцент4 4" xfId="1337"/>
    <cellStyle name="20% - Акцент4 4 10" xfId="1338"/>
    <cellStyle name="20% - Акцент4 4 10 2" xfId="1339"/>
    <cellStyle name="20% - Акцент4 4 10 2 2" xfId="1340"/>
    <cellStyle name="20% - Акцент4 4 10 2 2 2" xfId="31846"/>
    <cellStyle name="20% - Акцент4 4 10 2 3" xfId="31847"/>
    <cellStyle name="20% - Акцент4 4 10 3" xfId="1341"/>
    <cellStyle name="20% - Акцент4 4 10 3 2" xfId="31848"/>
    <cellStyle name="20% - Акцент4 4 10 4" xfId="31849"/>
    <cellStyle name="20% - Акцент4 4 11" xfId="1342"/>
    <cellStyle name="20% - Акцент4 4 11 2" xfId="1343"/>
    <cellStyle name="20% - Акцент4 4 11 2 2" xfId="1344"/>
    <cellStyle name="20% - Акцент4 4 11 2 2 2" xfId="31850"/>
    <cellStyle name="20% - Акцент4 4 11 2 3" xfId="31851"/>
    <cellStyle name="20% - Акцент4 4 11 3" xfId="1345"/>
    <cellStyle name="20% - Акцент4 4 11 3 2" xfId="31852"/>
    <cellStyle name="20% - Акцент4 4 11 4" xfId="31853"/>
    <cellStyle name="20% - Акцент4 4 12" xfId="1346"/>
    <cellStyle name="20% - Акцент4 4 12 2" xfId="1347"/>
    <cellStyle name="20% - Акцент4 4 12 2 2" xfId="1348"/>
    <cellStyle name="20% - Акцент4 4 12 2 2 2" xfId="31854"/>
    <cellStyle name="20% - Акцент4 4 12 2 3" xfId="31855"/>
    <cellStyle name="20% - Акцент4 4 12 3" xfId="1349"/>
    <cellStyle name="20% - Акцент4 4 12 3 2" xfId="31856"/>
    <cellStyle name="20% - Акцент4 4 12 4" xfId="31857"/>
    <cellStyle name="20% - Акцент4 4 13" xfId="1350"/>
    <cellStyle name="20% - Акцент4 4 13 2" xfId="1351"/>
    <cellStyle name="20% - Акцент4 4 13 2 2" xfId="1352"/>
    <cellStyle name="20% - Акцент4 4 13 2 2 2" xfId="31858"/>
    <cellStyle name="20% - Акцент4 4 13 2 3" xfId="31859"/>
    <cellStyle name="20% - Акцент4 4 13 3" xfId="1353"/>
    <cellStyle name="20% - Акцент4 4 13 3 2" xfId="31860"/>
    <cellStyle name="20% - Акцент4 4 13 4" xfId="31861"/>
    <cellStyle name="20% - Акцент4 4 14" xfId="1354"/>
    <cellStyle name="20% - Акцент4 4 14 2" xfId="1355"/>
    <cellStyle name="20% - Акцент4 4 14 2 2" xfId="1356"/>
    <cellStyle name="20% - Акцент4 4 14 2 2 2" xfId="31862"/>
    <cellStyle name="20% - Акцент4 4 14 2 3" xfId="31863"/>
    <cellStyle name="20% - Акцент4 4 14 3" xfId="1357"/>
    <cellStyle name="20% - Акцент4 4 14 3 2" xfId="31864"/>
    <cellStyle name="20% - Акцент4 4 14 4" xfId="31865"/>
    <cellStyle name="20% - Акцент4 4 15" xfId="1358"/>
    <cellStyle name="20% - Акцент4 4 15 2" xfId="1359"/>
    <cellStyle name="20% - Акцент4 4 15 2 2" xfId="1360"/>
    <cellStyle name="20% - Акцент4 4 15 2 2 2" xfId="31866"/>
    <cellStyle name="20% - Акцент4 4 15 2 3" xfId="31867"/>
    <cellStyle name="20% - Акцент4 4 15 3" xfId="1361"/>
    <cellStyle name="20% - Акцент4 4 15 3 2" xfId="31868"/>
    <cellStyle name="20% - Акцент4 4 15 4" xfId="31869"/>
    <cellStyle name="20% - Акцент4 4 16" xfId="1362"/>
    <cellStyle name="20% - Акцент4 4 16 2" xfId="1363"/>
    <cellStyle name="20% - Акцент4 4 16 2 2" xfId="1364"/>
    <cellStyle name="20% - Акцент4 4 16 2 2 2" xfId="31870"/>
    <cellStyle name="20% - Акцент4 4 16 2 3" xfId="31871"/>
    <cellStyle name="20% - Акцент4 4 16 3" xfId="1365"/>
    <cellStyle name="20% - Акцент4 4 16 3 2" xfId="31872"/>
    <cellStyle name="20% - Акцент4 4 16 4" xfId="31873"/>
    <cellStyle name="20% - Акцент4 4 17" xfId="1366"/>
    <cellStyle name="20% - Акцент4 4 17 2" xfId="1367"/>
    <cellStyle name="20% - Акцент4 4 17 2 2" xfId="1368"/>
    <cellStyle name="20% - Акцент4 4 17 2 2 2" xfId="31874"/>
    <cellStyle name="20% - Акцент4 4 17 2 3" xfId="31875"/>
    <cellStyle name="20% - Акцент4 4 17 3" xfId="1369"/>
    <cellStyle name="20% - Акцент4 4 17 3 2" xfId="31876"/>
    <cellStyle name="20% - Акцент4 4 17 4" xfId="31877"/>
    <cellStyle name="20% - Акцент4 4 18" xfId="1370"/>
    <cellStyle name="20% - Акцент4 4 18 2" xfId="1371"/>
    <cellStyle name="20% - Акцент4 4 18 2 2" xfId="1372"/>
    <cellStyle name="20% - Акцент4 4 18 2 2 2" xfId="31878"/>
    <cellStyle name="20% - Акцент4 4 18 2 3" xfId="31879"/>
    <cellStyle name="20% - Акцент4 4 18 3" xfId="1373"/>
    <cellStyle name="20% - Акцент4 4 18 3 2" xfId="31880"/>
    <cellStyle name="20% - Акцент4 4 18 4" xfId="31881"/>
    <cellStyle name="20% - Акцент4 4 19" xfId="1374"/>
    <cellStyle name="20% - Акцент4 4 19 2" xfId="1375"/>
    <cellStyle name="20% - Акцент4 4 19 2 2" xfId="1376"/>
    <cellStyle name="20% - Акцент4 4 19 2 2 2" xfId="31882"/>
    <cellStyle name="20% - Акцент4 4 19 2 3" xfId="31883"/>
    <cellStyle name="20% - Акцент4 4 19 3" xfId="1377"/>
    <cellStyle name="20% - Акцент4 4 19 3 2" xfId="31884"/>
    <cellStyle name="20% - Акцент4 4 19 4" xfId="31885"/>
    <cellStyle name="20% - Акцент4 4 2" xfId="1378"/>
    <cellStyle name="20% - Акцент4 4 2 2" xfId="31886"/>
    <cellStyle name="20% - Акцент4 4 20" xfId="1379"/>
    <cellStyle name="20% - Акцент4 4 20 2" xfId="1380"/>
    <cellStyle name="20% - Акцент4 4 20 2 2" xfId="1381"/>
    <cellStyle name="20% - Акцент4 4 20 2 2 2" xfId="31887"/>
    <cellStyle name="20% - Акцент4 4 20 2 3" xfId="31888"/>
    <cellStyle name="20% - Акцент4 4 20 3" xfId="1382"/>
    <cellStyle name="20% - Акцент4 4 20 3 2" xfId="31889"/>
    <cellStyle name="20% - Акцент4 4 20 4" xfId="31890"/>
    <cellStyle name="20% - Акцент4 4 21" xfId="1383"/>
    <cellStyle name="20% - Акцент4 4 21 2" xfId="1384"/>
    <cellStyle name="20% - Акцент4 4 21 2 2" xfId="1385"/>
    <cellStyle name="20% - Акцент4 4 21 2 2 2" xfId="31891"/>
    <cellStyle name="20% - Акцент4 4 21 2 3" xfId="31892"/>
    <cellStyle name="20% - Акцент4 4 21 3" xfId="1386"/>
    <cellStyle name="20% - Акцент4 4 21 3 2" xfId="31893"/>
    <cellStyle name="20% - Акцент4 4 21 4" xfId="31894"/>
    <cellStyle name="20% - Акцент4 4 22" xfId="1387"/>
    <cellStyle name="20% - Акцент4 4 22 2" xfId="1388"/>
    <cellStyle name="20% - Акцент4 4 22 2 2" xfId="1389"/>
    <cellStyle name="20% - Акцент4 4 22 2 2 2" xfId="31895"/>
    <cellStyle name="20% - Акцент4 4 22 2 3" xfId="31896"/>
    <cellStyle name="20% - Акцент4 4 22 3" xfId="1390"/>
    <cellStyle name="20% - Акцент4 4 22 3 2" xfId="31897"/>
    <cellStyle name="20% - Акцент4 4 22 4" xfId="31898"/>
    <cellStyle name="20% - Акцент4 4 23" xfId="1391"/>
    <cellStyle name="20% - Акцент4 4 23 2" xfId="1392"/>
    <cellStyle name="20% - Акцент4 4 23 2 2" xfId="1393"/>
    <cellStyle name="20% - Акцент4 4 23 2 2 2" xfId="31899"/>
    <cellStyle name="20% - Акцент4 4 23 2 3" xfId="31900"/>
    <cellStyle name="20% - Акцент4 4 23 3" xfId="1394"/>
    <cellStyle name="20% - Акцент4 4 23 3 2" xfId="31901"/>
    <cellStyle name="20% - Акцент4 4 23 4" xfId="31902"/>
    <cellStyle name="20% - Акцент4 4 24" xfId="1395"/>
    <cellStyle name="20% - Акцент4 4 24 2" xfId="1396"/>
    <cellStyle name="20% - Акцент4 4 24 2 2" xfId="1397"/>
    <cellStyle name="20% - Акцент4 4 24 2 2 2" xfId="31903"/>
    <cellStyle name="20% - Акцент4 4 24 2 3" xfId="31904"/>
    <cellStyle name="20% - Акцент4 4 24 3" xfId="1398"/>
    <cellStyle name="20% - Акцент4 4 24 3 2" xfId="31905"/>
    <cellStyle name="20% - Акцент4 4 24 4" xfId="31906"/>
    <cellStyle name="20% - Акцент4 4 25" xfId="31907"/>
    <cellStyle name="20% - Акцент4 4 3" xfId="1399"/>
    <cellStyle name="20% - Акцент4 4 3 2" xfId="1400"/>
    <cellStyle name="20% - Акцент4 4 3 2 2" xfId="1401"/>
    <cellStyle name="20% - Акцент4 4 3 2 2 2" xfId="31908"/>
    <cellStyle name="20% - Акцент4 4 3 2 3" xfId="31909"/>
    <cellStyle name="20% - Акцент4 4 3 3" xfId="1402"/>
    <cellStyle name="20% - Акцент4 4 3 3 2" xfId="31910"/>
    <cellStyle name="20% - Акцент4 4 3 4" xfId="31911"/>
    <cellStyle name="20% - Акцент4 4 4" xfId="1403"/>
    <cellStyle name="20% - Акцент4 4 4 2" xfId="1404"/>
    <cellStyle name="20% - Акцент4 4 4 2 2" xfId="1405"/>
    <cellStyle name="20% - Акцент4 4 4 2 2 2" xfId="31912"/>
    <cellStyle name="20% - Акцент4 4 4 2 3" xfId="31913"/>
    <cellStyle name="20% - Акцент4 4 4 3" xfId="1406"/>
    <cellStyle name="20% - Акцент4 4 4 3 2" xfId="31914"/>
    <cellStyle name="20% - Акцент4 4 4 4" xfId="31915"/>
    <cellStyle name="20% - Акцент4 4 5" xfId="1407"/>
    <cellStyle name="20% - Акцент4 4 5 2" xfId="1408"/>
    <cellStyle name="20% - Акцент4 4 5 2 2" xfId="1409"/>
    <cellStyle name="20% - Акцент4 4 5 2 2 2" xfId="31916"/>
    <cellStyle name="20% - Акцент4 4 5 2 3" xfId="31917"/>
    <cellStyle name="20% - Акцент4 4 5 3" xfId="1410"/>
    <cellStyle name="20% - Акцент4 4 5 3 2" xfId="31918"/>
    <cellStyle name="20% - Акцент4 4 5 4" xfId="31919"/>
    <cellStyle name="20% - Акцент4 4 6" xfId="1411"/>
    <cellStyle name="20% - Акцент4 4 6 2" xfId="1412"/>
    <cellStyle name="20% - Акцент4 4 6 2 2" xfId="1413"/>
    <cellStyle name="20% - Акцент4 4 6 2 2 2" xfId="31920"/>
    <cellStyle name="20% - Акцент4 4 6 2 3" xfId="31921"/>
    <cellStyle name="20% - Акцент4 4 6 3" xfId="1414"/>
    <cellStyle name="20% - Акцент4 4 6 3 2" xfId="31922"/>
    <cellStyle name="20% - Акцент4 4 6 4" xfId="31923"/>
    <cellStyle name="20% - Акцент4 4 7" xfId="1415"/>
    <cellStyle name="20% - Акцент4 4 7 2" xfId="1416"/>
    <cellStyle name="20% - Акцент4 4 7 2 2" xfId="1417"/>
    <cellStyle name="20% - Акцент4 4 7 2 2 2" xfId="31924"/>
    <cellStyle name="20% - Акцент4 4 7 2 3" xfId="31925"/>
    <cellStyle name="20% - Акцент4 4 7 3" xfId="1418"/>
    <cellStyle name="20% - Акцент4 4 7 3 2" xfId="31926"/>
    <cellStyle name="20% - Акцент4 4 7 4" xfId="31927"/>
    <cellStyle name="20% - Акцент4 4 8" xfId="1419"/>
    <cellStyle name="20% - Акцент4 4 8 2" xfId="1420"/>
    <cellStyle name="20% - Акцент4 4 8 2 2" xfId="1421"/>
    <cellStyle name="20% - Акцент4 4 8 2 2 2" xfId="31928"/>
    <cellStyle name="20% - Акцент4 4 8 2 3" xfId="31929"/>
    <cellStyle name="20% - Акцент4 4 8 3" xfId="1422"/>
    <cellStyle name="20% - Акцент4 4 8 3 2" xfId="31930"/>
    <cellStyle name="20% - Акцент4 4 8 4" xfId="31931"/>
    <cellStyle name="20% - Акцент4 4 9" xfId="1423"/>
    <cellStyle name="20% - Акцент4 4 9 2" xfId="1424"/>
    <cellStyle name="20% - Акцент4 4 9 2 2" xfId="1425"/>
    <cellStyle name="20% - Акцент4 4 9 2 2 2" xfId="31932"/>
    <cellStyle name="20% - Акцент4 4 9 2 3" xfId="31933"/>
    <cellStyle name="20% - Акцент4 4 9 3" xfId="1426"/>
    <cellStyle name="20% - Акцент4 4 9 3 2" xfId="31934"/>
    <cellStyle name="20% - Акцент4 4 9 4" xfId="31935"/>
    <cellStyle name="20% - Акцент4 5" xfId="1427"/>
    <cellStyle name="20% - Акцент4 5 2" xfId="1428"/>
    <cellStyle name="20% - Акцент4 5 2 2" xfId="31936"/>
    <cellStyle name="20% - Акцент4 5 3" xfId="31937"/>
    <cellStyle name="20% - Акцент4 6" xfId="1429"/>
    <cellStyle name="20% - Акцент4 6 2" xfId="31938"/>
    <cellStyle name="20% - Акцент4 7" xfId="1430"/>
    <cellStyle name="20% - Акцент4 7 2" xfId="1431"/>
    <cellStyle name="20% - Акцент4 7 2 2" xfId="1432"/>
    <cellStyle name="20% - Акцент4 7 2 2 2" xfId="31939"/>
    <cellStyle name="20% - Акцент4 7 2 3" xfId="31940"/>
    <cellStyle name="20% - Акцент4 7 3" xfId="1433"/>
    <cellStyle name="20% - Акцент4 7 3 2" xfId="31941"/>
    <cellStyle name="20% - Акцент4 7 4" xfId="31942"/>
    <cellStyle name="20% - Акцент4 8" xfId="1434"/>
    <cellStyle name="20% - Акцент4 8 2" xfId="1435"/>
    <cellStyle name="20% - Акцент4 8 2 2" xfId="1436"/>
    <cellStyle name="20% - Акцент4 8 2 2 2" xfId="31943"/>
    <cellStyle name="20% - Акцент4 8 2 3" xfId="31944"/>
    <cellStyle name="20% - Акцент4 8 3" xfId="1437"/>
    <cellStyle name="20% - Акцент4 8 3 2" xfId="31945"/>
    <cellStyle name="20% - Акцент4 8 4" xfId="31946"/>
    <cellStyle name="20% - Акцент4 9" xfId="1438"/>
    <cellStyle name="20% - Акцент4 9 2" xfId="1439"/>
    <cellStyle name="20% - Акцент4 9 2 2" xfId="1440"/>
    <cellStyle name="20% - Акцент4 9 2 2 2" xfId="31947"/>
    <cellStyle name="20% - Акцент4 9 2 3" xfId="31948"/>
    <cellStyle name="20% - Акцент4 9 3" xfId="1441"/>
    <cellStyle name="20% - Акцент4 9 3 2" xfId="31949"/>
    <cellStyle name="20% - Акцент4 9 4" xfId="31950"/>
    <cellStyle name="20% - Акцент5 10" xfId="1442"/>
    <cellStyle name="20% - Акцент5 10 2" xfId="1443"/>
    <cellStyle name="20% - Акцент5 10 2 2" xfId="1444"/>
    <cellStyle name="20% - Акцент5 10 2 2 2" xfId="31951"/>
    <cellStyle name="20% - Акцент5 10 2 3" xfId="31952"/>
    <cellStyle name="20% - Акцент5 10 3" xfId="1445"/>
    <cellStyle name="20% - Акцент5 10 3 2" xfId="31953"/>
    <cellStyle name="20% - Акцент5 10 4" xfId="31954"/>
    <cellStyle name="20% - Акцент5 11" xfId="1446"/>
    <cellStyle name="20% - Акцент5 11 2" xfId="1447"/>
    <cellStyle name="20% - Акцент5 11 2 2" xfId="1448"/>
    <cellStyle name="20% - Акцент5 11 2 2 2" xfId="31955"/>
    <cellStyle name="20% - Акцент5 11 2 3" xfId="31956"/>
    <cellStyle name="20% - Акцент5 11 3" xfId="1449"/>
    <cellStyle name="20% - Акцент5 11 3 2" xfId="31957"/>
    <cellStyle name="20% - Акцент5 11 4" xfId="31958"/>
    <cellStyle name="20% - Акцент5 12" xfId="1450"/>
    <cellStyle name="20% - Акцент5 12 2" xfId="1451"/>
    <cellStyle name="20% - Акцент5 12 2 2" xfId="1452"/>
    <cellStyle name="20% - Акцент5 12 2 2 2" xfId="31959"/>
    <cellStyle name="20% - Акцент5 12 2 3" xfId="31960"/>
    <cellStyle name="20% - Акцент5 12 3" xfId="1453"/>
    <cellStyle name="20% - Акцент5 12 3 2" xfId="31961"/>
    <cellStyle name="20% - Акцент5 12 4" xfId="31962"/>
    <cellStyle name="20% - Акцент5 13" xfId="1454"/>
    <cellStyle name="20% - Акцент5 13 2" xfId="1455"/>
    <cellStyle name="20% - Акцент5 13 2 2" xfId="1456"/>
    <cellStyle name="20% - Акцент5 13 2 2 2" xfId="31963"/>
    <cellStyle name="20% - Акцент5 13 2 3" xfId="31964"/>
    <cellStyle name="20% - Акцент5 13 3" xfId="1457"/>
    <cellStyle name="20% - Акцент5 13 3 2" xfId="31965"/>
    <cellStyle name="20% - Акцент5 13 4" xfId="31966"/>
    <cellStyle name="20% - Акцент5 14" xfId="1458"/>
    <cellStyle name="20% - Акцент5 14 2" xfId="1459"/>
    <cellStyle name="20% - Акцент5 14 2 2" xfId="1460"/>
    <cellStyle name="20% - Акцент5 14 2 2 2" xfId="31967"/>
    <cellStyle name="20% - Акцент5 14 2 3" xfId="31968"/>
    <cellStyle name="20% - Акцент5 14 3" xfId="1461"/>
    <cellStyle name="20% - Акцент5 14 3 2" xfId="31969"/>
    <cellStyle name="20% - Акцент5 14 4" xfId="31970"/>
    <cellStyle name="20% - Акцент5 15" xfId="1462"/>
    <cellStyle name="20% - Акцент5 15 2" xfId="1463"/>
    <cellStyle name="20% - Акцент5 15 2 2" xfId="1464"/>
    <cellStyle name="20% - Акцент5 15 2 2 2" xfId="31971"/>
    <cellStyle name="20% - Акцент5 15 2 3" xfId="31972"/>
    <cellStyle name="20% - Акцент5 15 3" xfId="1465"/>
    <cellStyle name="20% - Акцент5 15 3 2" xfId="31973"/>
    <cellStyle name="20% - Акцент5 15 4" xfId="31974"/>
    <cellStyle name="20% - Акцент5 16" xfId="1466"/>
    <cellStyle name="20% - Акцент5 16 2" xfId="1467"/>
    <cellStyle name="20% - Акцент5 16 2 2" xfId="1468"/>
    <cellStyle name="20% - Акцент5 16 2 2 2" xfId="31975"/>
    <cellStyle name="20% - Акцент5 16 2 3" xfId="31976"/>
    <cellStyle name="20% - Акцент5 16 3" xfId="1469"/>
    <cellStyle name="20% - Акцент5 16 3 2" xfId="31977"/>
    <cellStyle name="20% - Акцент5 16 4" xfId="31978"/>
    <cellStyle name="20% - Акцент5 17" xfId="1470"/>
    <cellStyle name="20% - Акцент5 17 2" xfId="1471"/>
    <cellStyle name="20% - Акцент5 17 2 2" xfId="1472"/>
    <cellStyle name="20% - Акцент5 17 2 2 2" xfId="31979"/>
    <cellStyle name="20% - Акцент5 17 2 3" xfId="31980"/>
    <cellStyle name="20% - Акцент5 17 3" xfId="1473"/>
    <cellStyle name="20% - Акцент5 17 3 2" xfId="31981"/>
    <cellStyle name="20% - Акцент5 17 4" xfId="31982"/>
    <cellStyle name="20% - Акцент5 18" xfId="1474"/>
    <cellStyle name="20% - Акцент5 18 2" xfId="1475"/>
    <cellStyle name="20% - Акцент5 18 2 2" xfId="31983"/>
    <cellStyle name="20% - Акцент5 18 3" xfId="31984"/>
    <cellStyle name="20% - Акцент5 19" xfId="1476"/>
    <cellStyle name="20% - Акцент5 19 2" xfId="31985"/>
    <cellStyle name="20% - Акцент5 2" xfId="1477"/>
    <cellStyle name="20% - Акцент5 2 10" xfId="1478"/>
    <cellStyle name="20% - Акцент5 2 10 2" xfId="1479"/>
    <cellStyle name="20% - Акцент5 2 10 2 2" xfId="1480"/>
    <cellStyle name="20% - Акцент5 2 10 2 2 2" xfId="31986"/>
    <cellStyle name="20% - Акцент5 2 10 2 3" xfId="31987"/>
    <cellStyle name="20% - Акцент5 2 10 3" xfId="1481"/>
    <cellStyle name="20% - Акцент5 2 10 3 2" xfId="31988"/>
    <cellStyle name="20% - Акцент5 2 10 4" xfId="31989"/>
    <cellStyle name="20% - Акцент5 2 11" xfId="1482"/>
    <cellStyle name="20% - Акцент5 2 11 2" xfId="1483"/>
    <cellStyle name="20% - Акцент5 2 11 2 2" xfId="1484"/>
    <cellStyle name="20% - Акцент5 2 11 2 2 2" xfId="31990"/>
    <cellStyle name="20% - Акцент5 2 11 2 3" xfId="31991"/>
    <cellStyle name="20% - Акцент5 2 11 3" xfId="1485"/>
    <cellStyle name="20% - Акцент5 2 11 3 2" xfId="31992"/>
    <cellStyle name="20% - Акцент5 2 11 4" xfId="31993"/>
    <cellStyle name="20% - Акцент5 2 12" xfId="1486"/>
    <cellStyle name="20% - Акцент5 2 12 2" xfId="1487"/>
    <cellStyle name="20% - Акцент5 2 12 2 2" xfId="1488"/>
    <cellStyle name="20% - Акцент5 2 12 2 2 2" xfId="31994"/>
    <cellStyle name="20% - Акцент5 2 12 2 3" xfId="31995"/>
    <cellStyle name="20% - Акцент5 2 12 3" xfId="1489"/>
    <cellStyle name="20% - Акцент5 2 12 3 2" xfId="31996"/>
    <cellStyle name="20% - Акцент5 2 12 4" xfId="31997"/>
    <cellStyle name="20% - Акцент5 2 13" xfId="1490"/>
    <cellStyle name="20% - Акцент5 2 13 2" xfId="1491"/>
    <cellStyle name="20% - Акцент5 2 13 2 2" xfId="1492"/>
    <cellStyle name="20% - Акцент5 2 13 2 2 2" xfId="31998"/>
    <cellStyle name="20% - Акцент5 2 13 2 3" xfId="31999"/>
    <cellStyle name="20% - Акцент5 2 13 3" xfId="1493"/>
    <cellStyle name="20% - Акцент5 2 13 3 2" xfId="32000"/>
    <cellStyle name="20% - Акцент5 2 13 4" xfId="32001"/>
    <cellStyle name="20% - Акцент5 2 14" xfId="1494"/>
    <cellStyle name="20% - Акцент5 2 14 2" xfId="1495"/>
    <cellStyle name="20% - Акцент5 2 14 2 2" xfId="1496"/>
    <cellStyle name="20% - Акцент5 2 14 2 2 2" xfId="32002"/>
    <cellStyle name="20% - Акцент5 2 14 2 3" xfId="32003"/>
    <cellStyle name="20% - Акцент5 2 14 3" xfId="1497"/>
    <cellStyle name="20% - Акцент5 2 14 3 2" xfId="32004"/>
    <cellStyle name="20% - Акцент5 2 14 4" xfId="32005"/>
    <cellStyle name="20% - Акцент5 2 15" xfId="1498"/>
    <cellStyle name="20% - Акцент5 2 15 2" xfId="1499"/>
    <cellStyle name="20% - Акцент5 2 15 2 2" xfId="1500"/>
    <cellStyle name="20% - Акцент5 2 15 2 2 2" xfId="32006"/>
    <cellStyle name="20% - Акцент5 2 15 2 3" xfId="32007"/>
    <cellStyle name="20% - Акцент5 2 15 3" xfId="1501"/>
    <cellStyle name="20% - Акцент5 2 15 3 2" xfId="32008"/>
    <cellStyle name="20% - Акцент5 2 15 4" xfId="32009"/>
    <cellStyle name="20% - Акцент5 2 16" xfId="1502"/>
    <cellStyle name="20% - Акцент5 2 16 2" xfId="1503"/>
    <cellStyle name="20% - Акцент5 2 16 2 2" xfId="1504"/>
    <cellStyle name="20% - Акцент5 2 16 2 2 2" xfId="32010"/>
    <cellStyle name="20% - Акцент5 2 16 2 3" xfId="32011"/>
    <cellStyle name="20% - Акцент5 2 16 3" xfId="1505"/>
    <cellStyle name="20% - Акцент5 2 16 3 2" xfId="32012"/>
    <cellStyle name="20% - Акцент5 2 16 4" xfId="32013"/>
    <cellStyle name="20% - Акцент5 2 17" xfId="1506"/>
    <cellStyle name="20% - Акцент5 2 17 2" xfId="1507"/>
    <cellStyle name="20% - Акцент5 2 17 2 2" xfId="1508"/>
    <cellStyle name="20% - Акцент5 2 17 2 2 2" xfId="32014"/>
    <cellStyle name="20% - Акцент5 2 17 2 3" xfId="32015"/>
    <cellStyle name="20% - Акцент5 2 17 3" xfId="1509"/>
    <cellStyle name="20% - Акцент5 2 17 3 2" xfId="32016"/>
    <cellStyle name="20% - Акцент5 2 17 4" xfId="32017"/>
    <cellStyle name="20% - Акцент5 2 18" xfId="1510"/>
    <cellStyle name="20% - Акцент5 2 18 2" xfId="1511"/>
    <cellStyle name="20% - Акцент5 2 18 2 2" xfId="1512"/>
    <cellStyle name="20% - Акцент5 2 18 2 2 2" xfId="32018"/>
    <cellStyle name="20% - Акцент5 2 18 2 3" xfId="32019"/>
    <cellStyle name="20% - Акцент5 2 18 3" xfId="1513"/>
    <cellStyle name="20% - Акцент5 2 18 3 2" xfId="32020"/>
    <cellStyle name="20% - Акцент5 2 18 4" xfId="32021"/>
    <cellStyle name="20% - Акцент5 2 19" xfId="1514"/>
    <cellStyle name="20% - Акцент5 2 19 2" xfId="1515"/>
    <cellStyle name="20% - Акцент5 2 19 2 2" xfId="1516"/>
    <cellStyle name="20% - Акцент5 2 19 2 2 2" xfId="32022"/>
    <cellStyle name="20% - Акцент5 2 19 2 3" xfId="32023"/>
    <cellStyle name="20% - Акцент5 2 19 3" xfId="1517"/>
    <cellStyle name="20% - Акцент5 2 19 3 2" xfId="32024"/>
    <cellStyle name="20% - Акцент5 2 19 4" xfId="32025"/>
    <cellStyle name="20% - Акцент5 2 2" xfId="1518"/>
    <cellStyle name="20% - Акцент5 2 2 2" xfId="32026"/>
    <cellStyle name="20% - Акцент5 2 20" xfId="1519"/>
    <cellStyle name="20% - Акцент5 2 20 2" xfId="1520"/>
    <cellStyle name="20% - Акцент5 2 20 2 2" xfId="1521"/>
    <cellStyle name="20% - Акцент5 2 20 2 2 2" xfId="32027"/>
    <cellStyle name="20% - Акцент5 2 20 2 3" xfId="32028"/>
    <cellStyle name="20% - Акцент5 2 20 3" xfId="1522"/>
    <cellStyle name="20% - Акцент5 2 20 3 2" xfId="32029"/>
    <cellStyle name="20% - Акцент5 2 20 4" xfId="32030"/>
    <cellStyle name="20% - Акцент5 2 21" xfId="1523"/>
    <cellStyle name="20% - Акцент5 2 21 2" xfId="1524"/>
    <cellStyle name="20% - Акцент5 2 21 2 2" xfId="1525"/>
    <cellStyle name="20% - Акцент5 2 21 2 2 2" xfId="32031"/>
    <cellStyle name="20% - Акцент5 2 21 2 3" xfId="32032"/>
    <cellStyle name="20% - Акцент5 2 21 3" xfId="1526"/>
    <cellStyle name="20% - Акцент5 2 21 3 2" xfId="32033"/>
    <cellStyle name="20% - Акцент5 2 21 4" xfId="32034"/>
    <cellStyle name="20% - Акцент5 2 22" xfId="1527"/>
    <cellStyle name="20% - Акцент5 2 22 2" xfId="1528"/>
    <cellStyle name="20% - Акцент5 2 22 2 2" xfId="1529"/>
    <cellStyle name="20% - Акцент5 2 22 2 2 2" xfId="32035"/>
    <cellStyle name="20% - Акцент5 2 22 2 3" xfId="32036"/>
    <cellStyle name="20% - Акцент5 2 22 3" xfId="1530"/>
    <cellStyle name="20% - Акцент5 2 22 3 2" xfId="32037"/>
    <cellStyle name="20% - Акцент5 2 22 4" xfId="32038"/>
    <cellStyle name="20% - Акцент5 2 23" xfId="1531"/>
    <cellStyle name="20% - Акцент5 2 23 2" xfId="1532"/>
    <cellStyle name="20% - Акцент5 2 23 2 2" xfId="1533"/>
    <cellStyle name="20% - Акцент5 2 23 2 2 2" xfId="32039"/>
    <cellStyle name="20% - Акцент5 2 23 2 3" xfId="32040"/>
    <cellStyle name="20% - Акцент5 2 23 3" xfId="1534"/>
    <cellStyle name="20% - Акцент5 2 23 3 2" xfId="32041"/>
    <cellStyle name="20% - Акцент5 2 23 4" xfId="32042"/>
    <cellStyle name="20% - Акцент5 2 24" xfId="1535"/>
    <cellStyle name="20% - Акцент5 2 24 2" xfId="1536"/>
    <cellStyle name="20% - Акцент5 2 24 2 2" xfId="1537"/>
    <cellStyle name="20% - Акцент5 2 24 2 2 2" xfId="32043"/>
    <cellStyle name="20% - Акцент5 2 24 2 3" xfId="32044"/>
    <cellStyle name="20% - Акцент5 2 24 3" xfId="1538"/>
    <cellStyle name="20% - Акцент5 2 24 3 2" xfId="32045"/>
    <cellStyle name="20% - Акцент5 2 24 4" xfId="32046"/>
    <cellStyle name="20% - Акцент5 2 25" xfId="32047"/>
    <cellStyle name="20% - Акцент5 2 3" xfId="1539"/>
    <cellStyle name="20% - Акцент5 2 3 2" xfId="1540"/>
    <cellStyle name="20% - Акцент5 2 3 2 2" xfId="1541"/>
    <cellStyle name="20% - Акцент5 2 3 2 2 2" xfId="32048"/>
    <cellStyle name="20% - Акцент5 2 3 2 3" xfId="32049"/>
    <cellStyle name="20% - Акцент5 2 3 3" xfId="1542"/>
    <cellStyle name="20% - Акцент5 2 3 3 2" xfId="32050"/>
    <cellStyle name="20% - Акцент5 2 3 4" xfId="32051"/>
    <cellStyle name="20% - Акцент5 2 4" xfId="1543"/>
    <cellStyle name="20% - Акцент5 2 4 2" xfId="1544"/>
    <cellStyle name="20% - Акцент5 2 4 2 2" xfId="1545"/>
    <cellStyle name="20% - Акцент5 2 4 2 2 2" xfId="32052"/>
    <cellStyle name="20% - Акцент5 2 4 2 3" xfId="32053"/>
    <cellStyle name="20% - Акцент5 2 4 3" xfId="1546"/>
    <cellStyle name="20% - Акцент5 2 4 3 2" xfId="32054"/>
    <cellStyle name="20% - Акцент5 2 4 4" xfId="32055"/>
    <cellStyle name="20% - Акцент5 2 5" xfId="1547"/>
    <cellStyle name="20% - Акцент5 2 5 2" xfId="1548"/>
    <cellStyle name="20% - Акцент5 2 5 2 2" xfId="1549"/>
    <cellStyle name="20% - Акцент5 2 5 2 2 2" xfId="32056"/>
    <cellStyle name="20% - Акцент5 2 5 2 3" xfId="32057"/>
    <cellStyle name="20% - Акцент5 2 5 3" xfId="1550"/>
    <cellStyle name="20% - Акцент5 2 5 3 2" xfId="32058"/>
    <cellStyle name="20% - Акцент5 2 5 4" xfId="32059"/>
    <cellStyle name="20% - Акцент5 2 6" xfId="1551"/>
    <cellStyle name="20% - Акцент5 2 6 2" xfId="1552"/>
    <cellStyle name="20% - Акцент5 2 6 2 2" xfId="1553"/>
    <cellStyle name="20% - Акцент5 2 6 2 2 2" xfId="32060"/>
    <cellStyle name="20% - Акцент5 2 6 2 3" xfId="32061"/>
    <cellStyle name="20% - Акцент5 2 6 3" xfId="1554"/>
    <cellStyle name="20% - Акцент5 2 6 3 2" xfId="32062"/>
    <cellStyle name="20% - Акцент5 2 6 4" xfId="32063"/>
    <cellStyle name="20% - Акцент5 2 7" xfId="1555"/>
    <cellStyle name="20% - Акцент5 2 7 2" xfId="1556"/>
    <cellStyle name="20% - Акцент5 2 7 2 2" xfId="1557"/>
    <cellStyle name="20% - Акцент5 2 7 2 2 2" xfId="32064"/>
    <cellStyle name="20% - Акцент5 2 7 2 3" xfId="32065"/>
    <cellStyle name="20% - Акцент5 2 7 3" xfId="1558"/>
    <cellStyle name="20% - Акцент5 2 7 3 2" xfId="32066"/>
    <cellStyle name="20% - Акцент5 2 7 4" xfId="32067"/>
    <cellStyle name="20% - Акцент5 2 8" xfId="1559"/>
    <cellStyle name="20% - Акцент5 2 8 2" xfId="1560"/>
    <cellStyle name="20% - Акцент5 2 8 2 2" xfId="1561"/>
    <cellStyle name="20% - Акцент5 2 8 2 2 2" xfId="32068"/>
    <cellStyle name="20% - Акцент5 2 8 2 3" xfId="32069"/>
    <cellStyle name="20% - Акцент5 2 8 3" xfId="1562"/>
    <cellStyle name="20% - Акцент5 2 8 3 2" xfId="32070"/>
    <cellStyle name="20% - Акцент5 2 8 4" xfId="32071"/>
    <cellStyle name="20% - Акцент5 2 9" xfId="1563"/>
    <cellStyle name="20% - Акцент5 2 9 2" xfId="1564"/>
    <cellStyle name="20% - Акцент5 2 9 2 2" xfId="1565"/>
    <cellStyle name="20% - Акцент5 2 9 2 2 2" xfId="32072"/>
    <cellStyle name="20% - Акцент5 2 9 2 3" xfId="32073"/>
    <cellStyle name="20% - Акцент5 2 9 3" xfId="1566"/>
    <cellStyle name="20% - Акцент5 2 9 3 2" xfId="32074"/>
    <cellStyle name="20% - Акцент5 2 9 4" xfId="32075"/>
    <cellStyle name="20% - Акцент5 3" xfId="1567"/>
    <cellStyle name="20% - Акцент5 3 10" xfId="1568"/>
    <cellStyle name="20% - Акцент5 3 10 2" xfId="1569"/>
    <cellStyle name="20% - Акцент5 3 10 2 2" xfId="1570"/>
    <cellStyle name="20% - Акцент5 3 10 2 2 2" xfId="32076"/>
    <cellStyle name="20% - Акцент5 3 10 2 3" xfId="32077"/>
    <cellStyle name="20% - Акцент5 3 10 3" xfId="1571"/>
    <cellStyle name="20% - Акцент5 3 10 3 2" xfId="32078"/>
    <cellStyle name="20% - Акцент5 3 10 4" xfId="32079"/>
    <cellStyle name="20% - Акцент5 3 11" xfId="1572"/>
    <cellStyle name="20% - Акцент5 3 11 2" xfId="1573"/>
    <cellStyle name="20% - Акцент5 3 11 2 2" xfId="1574"/>
    <cellStyle name="20% - Акцент5 3 11 2 2 2" xfId="32080"/>
    <cellStyle name="20% - Акцент5 3 11 2 3" xfId="32081"/>
    <cellStyle name="20% - Акцент5 3 11 3" xfId="1575"/>
    <cellStyle name="20% - Акцент5 3 11 3 2" xfId="32082"/>
    <cellStyle name="20% - Акцент5 3 11 4" xfId="32083"/>
    <cellStyle name="20% - Акцент5 3 12" xfId="1576"/>
    <cellStyle name="20% - Акцент5 3 12 2" xfId="1577"/>
    <cellStyle name="20% - Акцент5 3 12 2 2" xfId="1578"/>
    <cellStyle name="20% - Акцент5 3 12 2 2 2" xfId="32084"/>
    <cellStyle name="20% - Акцент5 3 12 2 3" xfId="32085"/>
    <cellStyle name="20% - Акцент5 3 12 3" xfId="1579"/>
    <cellStyle name="20% - Акцент5 3 12 3 2" xfId="32086"/>
    <cellStyle name="20% - Акцент5 3 12 4" xfId="32087"/>
    <cellStyle name="20% - Акцент5 3 13" xfId="1580"/>
    <cellStyle name="20% - Акцент5 3 13 2" xfId="1581"/>
    <cellStyle name="20% - Акцент5 3 13 2 2" xfId="1582"/>
    <cellStyle name="20% - Акцент5 3 13 2 2 2" xfId="32088"/>
    <cellStyle name="20% - Акцент5 3 13 2 3" xfId="32089"/>
    <cellStyle name="20% - Акцент5 3 13 3" xfId="1583"/>
    <cellStyle name="20% - Акцент5 3 13 3 2" xfId="32090"/>
    <cellStyle name="20% - Акцент5 3 13 4" xfId="32091"/>
    <cellStyle name="20% - Акцент5 3 14" xfId="1584"/>
    <cellStyle name="20% - Акцент5 3 14 2" xfId="1585"/>
    <cellStyle name="20% - Акцент5 3 14 2 2" xfId="1586"/>
    <cellStyle name="20% - Акцент5 3 14 2 2 2" xfId="32092"/>
    <cellStyle name="20% - Акцент5 3 14 2 3" xfId="32093"/>
    <cellStyle name="20% - Акцент5 3 14 3" xfId="1587"/>
    <cellStyle name="20% - Акцент5 3 14 3 2" xfId="32094"/>
    <cellStyle name="20% - Акцент5 3 14 4" xfId="32095"/>
    <cellStyle name="20% - Акцент5 3 15" xfId="1588"/>
    <cellStyle name="20% - Акцент5 3 15 2" xfId="1589"/>
    <cellStyle name="20% - Акцент5 3 15 2 2" xfId="1590"/>
    <cellStyle name="20% - Акцент5 3 15 2 2 2" xfId="32096"/>
    <cellStyle name="20% - Акцент5 3 15 2 3" xfId="32097"/>
    <cellStyle name="20% - Акцент5 3 15 3" xfId="1591"/>
    <cellStyle name="20% - Акцент5 3 15 3 2" xfId="32098"/>
    <cellStyle name="20% - Акцент5 3 15 4" xfId="32099"/>
    <cellStyle name="20% - Акцент5 3 16" xfId="1592"/>
    <cellStyle name="20% - Акцент5 3 16 2" xfId="1593"/>
    <cellStyle name="20% - Акцент5 3 16 2 2" xfId="1594"/>
    <cellStyle name="20% - Акцент5 3 16 2 2 2" xfId="32100"/>
    <cellStyle name="20% - Акцент5 3 16 2 3" xfId="32101"/>
    <cellStyle name="20% - Акцент5 3 16 3" xfId="1595"/>
    <cellStyle name="20% - Акцент5 3 16 3 2" xfId="32102"/>
    <cellStyle name="20% - Акцент5 3 16 4" xfId="32103"/>
    <cellStyle name="20% - Акцент5 3 17" xfId="1596"/>
    <cellStyle name="20% - Акцент5 3 17 2" xfId="1597"/>
    <cellStyle name="20% - Акцент5 3 17 2 2" xfId="1598"/>
    <cellStyle name="20% - Акцент5 3 17 2 2 2" xfId="32104"/>
    <cellStyle name="20% - Акцент5 3 17 2 3" xfId="32105"/>
    <cellStyle name="20% - Акцент5 3 17 3" xfId="1599"/>
    <cellStyle name="20% - Акцент5 3 17 3 2" xfId="32106"/>
    <cellStyle name="20% - Акцент5 3 17 4" xfId="32107"/>
    <cellStyle name="20% - Акцент5 3 18" xfId="1600"/>
    <cellStyle name="20% - Акцент5 3 18 2" xfId="1601"/>
    <cellStyle name="20% - Акцент5 3 18 2 2" xfId="1602"/>
    <cellStyle name="20% - Акцент5 3 18 2 2 2" xfId="32108"/>
    <cellStyle name="20% - Акцент5 3 18 2 3" xfId="32109"/>
    <cellStyle name="20% - Акцент5 3 18 3" xfId="1603"/>
    <cellStyle name="20% - Акцент5 3 18 3 2" xfId="32110"/>
    <cellStyle name="20% - Акцент5 3 18 4" xfId="32111"/>
    <cellStyle name="20% - Акцент5 3 19" xfId="1604"/>
    <cellStyle name="20% - Акцент5 3 19 2" xfId="1605"/>
    <cellStyle name="20% - Акцент5 3 19 2 2" xfId="1606"/>
    <cellStyle name="20% - Акцент5 3 19 2 2 2" xfId="32112"/>
    <cellStyle name="20% - Акцент5 3 19 2 3" xfId="32113"/>
    <cellStyle name="20% - Акцент5 3 19 3" xfId="1607"/>
    <cellStyle name="20% - Акцент5 3 19 3 2" xfId="32114"/>
    <cellStyle name="20% - Акцент5 3 19 4" xfId="32115"/>
    <cellStyle name="20% - Акцент5 3 2" xfId="1608"/>
    <cellStyle name="20% - Акцент5 3 2 2" xfId="32116"/>
    <cellStyle name="20% - Акцент5 3 20" xfId="1609"/>
    <cellStyle name="20% - Акцент5 3 20 2" xfId="1610"/>
    <cellStyle name="20% - Акцент5 3 20 2 2" xfId="1611"/>
    <cellStyle name="20% - Акцент5 3 20 2 2 2" xfId="32117"/>
    <cellStyle name="20% - Акцент5 3 20 2 3" xfId="32118"/>
    <cellStyle name="20% - Акцент5 3 20 3" xfId="1612"/>
    <cellStyle name="20% - Акцент5 3 20 3 2" xfId="32119"/>
    <cellStyle name="20% - Акцент5 3 20 4" xfId="32120"/>
    <cellStyle name="20% - Акцент5 3 21" xfId="1613"/>
    <cellStyle name="20% - Акцент5 3 21 2" xfId="1614"/>
    <cellStyle name="20% - Акцент5 3 21 2 2" xfId="1615"/>
    <cellStyle name="20% - Акцент5 3 21 2 2 2" xfId="32121"/>
    <cellStyle name="20% - Акцент5 3 21 2 3" xfId="32122"/>
    <cellStyle name="20% - Акцент5 3 21 3" xfId="1616"/>
    <cellStyle name="20% - Акцент5 3 21 3 2" xfId="32123"/>
    <cellStyle name="20% - Акцент5 3 21 4" xfId="32124"/>
    <cellStyle name="20% - Акцент5 3 22" xfId="1617"/>
    <cellStyle name="20% - Акцент5 3 22 2" xfId="1618"/>
    <cellStyle name="20% - Акцент5 3 22 2 2" xfId="1619"/>
    <cellStyle name="20% - Акцент5 3 22 2 2 2" xfId="32125"/>
    <cellStyle name="20% - Акцент5 3 22 2 3" xfId="32126"/>
    <cellStyle name="20% - Акцент5 3 22 3" xfId="1620"/>
    <cellStyle name="20% - Акцент5 3 22 3 2" xfId="32127"/>
    <cellStyle name="20% - Акцент5 3 22 4" xfId="32128"/>
    <cellStyle name="20% - Акцент5 3 23" xfId="1621"/>
    <cellStyle name="20% - Акцент5 3 23 2" xfId="1622"/>
    <cellStyle name="20% - Акцент5 3 23 2 2" xfId="1623"/>
    <cellStyle name="20% - Акцент5 3 23 2 2 2" xfId="32129"/>
    <cellStyle name="20% - Акцент5 3 23 2 3" xfId="32130"/>
    <cellStyle name="20% - Акцент5 3 23 3" xfId="1624"/>
    <cellStyle name="20% - Акцент5 3 23 3 2" xfId="32131"/>
    <cellStyle name="20% - Акцент5 3 23 4" xfId="32132"/>
    <cellStyle name="20% - Акцент5 3 24" xfId="1625"/>
    <cellStyle name="20% - Акцент5 3 24 2" xfId="1626"/>
    <cellStyle name="20% - Акцент5 3 24 2 2" xfId="1627"/>
    <cellStyle name="20% - Акцент5 3 24 2 2 2" xfId="32133"/>
    <cellStyle name="20% - Акцент5 3 24 2 3" xfId="32134"/>
    <cellStyle name="20% - Акцент5 3 24 3" xfId="1628"/>
    <cellStyle name="20% - Акцент5 3 24 3 2" xfId="32135"/>
    <cellStyle name="20% - Акцент5 3 24 4" xfId="32136"/>
    <cellStyle name="20% - Акцент5 3 25" xfId="32137"/>
    <cellStyle name="20% - Акцент5 3 3" xfId="1629"/>
    <cellStyle name="20% - Акцент5 3 3 2" xfId="1630"/>
    <cellStyle name="20% - Акцент5 3 3 2 2" xfId="1631"/>
    <cellStyle name="20% - Акцент5 3 3 2 2 2" xfId="32138"/>
    <cellStyle name="20% - Акцент5 3 3 2 3" xfId="32139"/>
    <cellStyle name="20% - Акцент5 3 3 3" xfId="1632"/>
    <cellStyle name="20% - Акцент5 3 3 3 2" xfId="32140"/>
    <cellStyle name="20% - Акцент5 3 3 4" xfId="32141"/>
    <cellStyle name="20% - Акцент5 3 4" xfId="1633"/>
    <cellStyle name="20% - Акцент5 3 4 2" xfId="1634"/>
    <cellStyle name="20% - Акцент5 3 4 2 2" xfId="1635"/>
    <cellStyle name="20% - Акцент5 3 4 2 2 2" xfId="32142"/>
    <cellStyle name="20% - Акцент5 3 4 2 3" xfId="32143"/>
    <cellStyle name="20% - Акцент5 3 4 3" xfId="1636"/>
    <cellStyle name="20% - Акцент5 3 4 3 2" xfId="32144"/>
    <cellStyle name="20% - Акцент5 3 4 4" xfId="32145"/>
    <cellStyle name="20% - Акцент5 3 5" xfId="1637"/>
    <cellStyle name="20% - Акцент5 3 5 2" xfId="1638"/>
    <cellStyle name="20% - Акцент5 3 5 2 2" xfId="1639"/>
    <cellStyle name="20% - Акцент5 3 5 2 2 2" xfId="32146"/>
    <cellStyle name="20% - Акцент5 3 5 2 3" xfId="32147"/>
    <cellStyle name="20% - Акцент5 3 5 3" xfId="1640"/>
    <cellStyle name="20% - Акцент5 3 5 3 2" xfId="32148"/>
    <cellStyle name="20% - Акцент5 3 5 4" xfId="32149"/>
    <cellStyle name="20% - Акцент5 3 6" xfId="1641"/>
    <cellStyle name="20% - Акцент5 3 6 2" xfId="1642"/>
    <cellStyle name="20% - Акцент5 3 6 2 2" xfId="1643"/>
    <cellStyle name="20% - Акцент5 3 6 2 2 2" xfId="32150"/>
    <cellStyle name="20% - Акцент5 3 6 2 3" xfId="32151"/>
    <cellStyle name="20% - Акцент5 3 6 3" xfId="1644"/>
    <cellStyle name="20% - Акцент5 3 6 3 2" xfId="32152"/>
    <cellStyle name="20% - Акцент5 3 6 4" xfId="32153"/>
    <cellStyle name="20% - Акцент5 3 7" xfId="1645"/>
    <cellStyle name="20% - Акцент5 3 7 2" xfId="1646"/>
    <cellStyle name="20% - Акцент5 3 7 2 2" xfId="1647"/>
    <cellStyle name="20% - Акцент5 3 7 2 2 2" xfId="32154"/>
    <cellStyle name="20% - Акцент5 3 7 2 3" xfId="32155"/>
    <cellStyle name="20% - Акцент5 3 7 3" xfId="1648"/>
    <cellStyle name="20% - Акцент5 3 7 3 2" xfId="32156"/>
    <cellStyle name="20% - Акцент5 3 7 4" xfId="32157"/>
    <cellStyle name="20% - Акцент5 3 8" xfId="1649"/>
    <cellStyle name="20% - Акцент5 3 8 2" xfId="1650"/>
    <cellStyle name="20% - Акцент5 3 8 2 2" xfId="1651"/>
    <cellStyle name="20% - Акцент5 3 8 2 2 2" xfId="32158"/>
    <cellStyle name="20% - Акцент5 3 8 2 3" xfId="32159"/>
    <cellStyle name="20% - Акцент5 3 8 3" xfId="1652"/>
    <cellStyle name="20% - Акцент5 3 8 3 2" xfId="32160"/>
    <cellStyle name="20% - Акцент5 3 8 4" xfId="32161"/>
    <cellStyle name="20% - Акцент5 3 9" xfId="1653"/>
    <cellStyle name="20% - Акцент5 3 9 2" xfId="1654"/>
    <cellStyle name="20% - Акцент5 3 9 2 2" xfId="1655"/>
    <cellStyle name="20% - Акцент5 3 9 2 2 2" xfId="32162"/>
    <cellStyle name="20% - Акцент5 3 9 2 3" xfId="32163"/>
    <cellStyle name="20% - Акцент5 3 9 3" xfId="1656"/>
    <cellStyle name="20% - Акцент5 3 9 3 2" xfId="32164"/>
    <cellStyle name="20% - Акцент5 3 9 4" xfId="32165"/>
    <cellStyle name="20% - Акцент5 4" xfId="1657"/>
    <cellStyle name="20% - Акцент5 4 2" xfId="1658"/>
    <cellStyle name="20% - Акцент5 4 2 2" xfId="32166"/>
    <cellStyle name="20% - Акцент5 4 3" xfId="32167"/>
    <cellStyle name="20% - Акцент5 5" xfId="1659"/>
    <cellStyle name="20% - Акцент5 5 2" xfId="1660"/>
    <cellStyle name="20% - Акцент5 5 2 2" xfId="32168"/>
    <cellStyle name="20% - Акцент5 5 3" xfId="32169"/>
    <cellStyle name="20% - Акцент5 6" xfId="1661"/>
    <cellStyle name="20% - Акцент5 6 2" xfId="32170"/>
    <cellStyle name="20% - Акцент5 7" xfId="1662"/>
    <cellStyle name="20% - Акцент5 7 2" xfId="1663"/>
    <cellStyle name="20% - Акцент5 7 2 2" xfId="1664"/>
    <cellStyle name="20% - Акцент5 7 2 2 2" xfId="32171"/>
    <cellStyle name="20% - Акцент5 7 2 3" xfId="32172"/>
    <cellStyle name="20% - Акцент5 7 3" xfId="1665"/>
    <cellStyle name="20% - Акцент5 7 3 2" xfId="32173"/>
    <cellStyle name="20% - Акцент5 7 4" xfId="32174"/>
    <cellStyle name="20% - Акцент5 8" xfId="1666"/>
    <cellStyle name="20% - Акцент5 8 2" xfId="1667"/>
    <cellStyle name="20% - Акцент5 8 2 2" xfId="1668"/>
    <cellStyle name="20% - Акцент5 8 2 2 2" xfId="32175"/>
    <cellStyle name="20% - Акцент5 8 2 3" xfId="32176"/>
    <cellStyle name="20% - Акцент5 8 3" xfId="1669"/>
    <cellStyle name="20% - Акцент5 8 3 2" xfId="32177"/>
    <cellStyle name="20% - Акцент5 8 4" xfId="32178"/>
    <cellStyle name="20% - Акцент5 9" xfId="1670"/>
    <cellStyle name="20% - Акцент5 9 2" xfId="1671"/>
    <cellStyle name="20% - Акцент5 9 2 2" xfId="1672"/>
    <cellStyle name="20% - Акцент5 9 2 2 2" xfId="32179"/>
    <cellStyle name="20% - Акцент5 9 2 3" xfId="32180"/>
    <cellStyle name="20% - Акцент5 9 3" xfId="1673"/>
    <cellStyle name="20% - Акцент5 9 3 2" xfId="32181"/>
    <cellStyle name="20% - Акцент5 9 4" xfId="32182"/>
    <cellStyle name="20% - Акцент6 10" xfId="1674"/>
    <cellStyle name="20% - Акцент6 10 2" xfId="1675"/>
    <cellStyle name="20% - Акцент6 10 2 2" xfId="1676"/>
    <cellStyle name="20% - Акцент6 10 2 2 2" xfId="32183"/>
    <cellStyle name="20% - Акцент6 10 2 3" xfId="32184"/>
    <cellStyle name="20% - Акцент6 10 3" xfId="1677"/>
    <cellStyle name="20% - Акцент6 10 3 2" xfId="32185"/>
    <cellStyle name="20% - Акцент6 10 4" xfId="32186"/>
    <cellStyle name="20% - Акцент6 11" xfId="1678"/>
    <cellStyle name="20% - Акцент6 11 2" xfId="1679"/>
    <cellStyle name="20% - Акцент6 11 2 2" xfId="1680"/>
    <cellStyle name="20% - Акцент6 11 2 2 2" xfId="32187"/>
    <cellStyle name="20% - Акцент6 11 2 3" xfId="32188"/>
    <cellStyle name="20% - Акцент6 11 3" xfId="1681"/>
    <cellStyle name="20% - Акцент6 11 3 2" xfId="32189"/>
    <cellStyle name="20% - Акцент6 11 4" xfId="32190"/>
    <cellStyle name="20% - Акцент6 12" xfId="1682"/>
    <cellStyle name="20% - Акцент6 12 2" xfId="1683"/>
    <cellStyle name="20% - Акцент6 12 2 2" xfId="1684"/>
    <cellStyle name="20% - Акцент6 12 2 2 2" xfId="32191"/>
    <cellStyle name="20% - Акцент6 12 2 3" xfId="32192"/>
    <cellStyle name="20% - Акцент6 12 3" xfId="1685"/>
    <cellStyle name="20% - Акцент6 12 3 2" xfId="32193"/>
    <cellStyle name="20% - Акцент6 12 4" xfId="32194"/>
    <cellStyle name="20% - Акцент6 13" xfId="1686"/>
    <cellStyle name="20% - Акцент6 13 2" xfId="1687"/>
    <cellStyle name="20% - Акцент6 13 2 2" xfId="1688"/>
    <cellStyle name="20% - Акцент6 13 2 2 2" xfId="32195"/>
    <cellStyle name="20% - Акцент6 13 2 3" xfId="32196"/>
    <cellStyle name="20% - Акцент6 13 3" xfId="1689"/>
    <cellStyle name="20% - Акцент6 13 3 2" xfId="32197"/>
    <cellStyle name="20% - Акцент6 13 4" xfId="32198"/>
    <cellStyle name="20% - Акцент6 14" xfId="1690"/>
    <cellStyle name="20% - Акцент6 14 2" xfId="1691"/>
    <cellStyle name="20% - Акцент6 14 2 2" xfId="1692"/>
    <cellStyle name="20% - Акцент6 14 2 2 2" xfId="32199"/>
    <cellStyle name="20% - Акцент6 14 2 3" xfId="32200"/>
    <cellStyle name="20% - Акцент6 14 3" xfId="1693"/>
    <cellStyle name="20% - Акцент6 14 3 2" xfId="32201"/>
    <cellStyle name="20% - Акцент6 14 4" xfId="32202"/>
    <cellStyle name="20% - Акцент6 15" xfId="1694"/>
    <cellStyle name="20% - Акцент6 15 2" xfId="1695"/>
    <cellStyle name="20% - Акцент6 15 2 2" xfId="1696"/>
    <cellStyle name="20% - Акцент6 15 2 2 2" xfId="32203"/>
    <cellStyle name="20% - Акцент6 15 2 3" xfId="32204"/>
    <cellStyle name="20% - Акцент6 15 3" xfId="1697"/>
    <cellStyle name="20% - Акцент6 15 3 2" xfId="32205"/>
    <cellStyle name="20% - Акцент6 15 4" xfId="32206"/>
    <cellStyle name="20% - Акцент6 16" xfId="1698"/>
    <cellStyle name="20% - Акцент6 16 2" xfId="1699"/>
    <cellStyle name="20% - Акцент6 16 2 2" xfId="1700"/>
    <cellStyle name="20% - Акцент6 16 2 2 2" xfId="32207"/>
    <cellStyle name="20% - Акцент6 16 2 3" xfId="32208"/>
    <cellStyle name="20% - Акцент6 16 3" xfId="1701"/>
    <cellStyle name="20% - Акцент6 16 3 2" xfId="32209"/>
    <cellStyle name="20% - Акцент6 16 4" xfId="32210"/>
    <cellStyle name="20% - Акцент6 17" xfId="1702"/>
    <cellStyle name="20% - Акцент6 17 2" xfId="1703"/>
    <cellStyle name="20% - Акцент6 17 2 2" xfId="1704"/>
    <cellStyle name="20% - Акцент6 17 2 2 2" xfId="32211"/>
    <cellStyle name="20% - Акцент6 17 2 3" xfId="32212"/>
    <cellStyle name="20% - Акцент6 17 3" xfId="1705"/>
    <cellStyle name="20% - Акцент6 17 3 2" xfId="32213"/>
    <cellStyle name="20% - Акцент6 17 4" xfId="32214"/>
    <cellStyle name="20% - Акцент6 18" xfId="1706"/>
    <cellStyle name="20% - Акцент6 18 2" xfId="1707"/>
    <cellStyle name="20% - Акцент6 18 2 2" xfId="32215"/>
    <cellStyle name="20% - Акцент6 18 3" xfId="32216"/>
    <cellStyle name="20% - Акцент6 19" xfId="1708"/>
    <cellStyle name="20% - Акцент6 19 2" xfId="32217"/>
    <cellStyle name="20% - Акцент6 2" xfId="1709"/>
    <cellStyle name="20% - Акцент6 2 10" xfId="1710"/>
    <cellStyle name="20% - Акцент6 2 10 2" xfId="1711"/>
    <cellStyle name="20% - Акцент6 2 10 2 2" xfId="1712"/>
    <cellStyle name="20% - Акцент6 2 10 2 2 2" xfId="32218"/>
    <cellStyle name="20% - Акцент6 2 10 2 3" xfId="32219"/>
    <cellStyle name="20% - Акцент6 2 10 3" xfId="1713"/>
    <cellStyle name="20% - Акцент6 2 10 3 2" xfId="32220"/>
    <cellStyle name="20% - Акцент6 2 10 4" xfId="32221"/>
    <cellStyle name="20% - Акцент6 2 11" xfId="1714"/>
    <cellStyle name="20% - Акцент6 2 11 2" xfId="1715"/>
    <cellStyle name="20% - Акцент6 2 11 2 2" xfId="1716"/>
    <cellStyle name="20% - Акцент6 2 11 2 2 2" xfId="32222"/>
    <cellStyle name="20% - Акцент6 2 11 2 3" xfId="32223"/>
    <cellStyle name="20% - Акцент6 2 11 3" xfId="1717"/>
    <cellStyle name="20% - Акцент6 2 11 3 2" xfId="32224"/>
    <cellStyle name="20% - Акцент6 2 11 4" xfId="32225"/>
    <cellStyle name="20% - Акцент6 2 12" xfId="1718"/>
    <cellStyle name="20% - Акцент6 2 12 2" xfId="1719"/>
    <cellStyle name="20% - Акцент6 2 12 2 2" xfId="1720"/>
    <cellStyle name="20% - Акцент6 2 12 2 2 2" xfId="32226"/>
    <cellStyle name="20% - Акцент6 2 12 2 3" xfId="32227"/>
    <cellStyle name="20% - Акцент6 2 12 3" xfId="1721"/>
    <cellStyle name="20% - Акцент6 2 12 3 2" xfId="32228"/>
    <cellStyle name="20% - Акцент6 2 12 4" xfId="32229"/>
    <cellStyle name="20% - Акцент6 2 13" xfId="1722"/>
    <cellStyle name="20% - Акцент6 2 13 2" xfId="1723"/>
    <cellStyle name="20% - Акцент6 2 13 2 2" xfId="1724"/>
    <cellStyle name="20% - Акцент6 2 13 2 2 2" xfId="32230"/>
    <cellStyle name="20% - Акцент6 2 13 2 3" xfId="32231"/>
    <cellStyle name="20% - Акцент6 2 13 3" xfId="1725"/>
    <cellStyle name="20% - Акцент6 2 13 3 2" xfId="32232"/>
    <cellStyle name="20% - Акцент6 2 13 4" xfId="32233"/>
    <cellStyle name="20% - Акцент6 2 14" xfId="1726"/>
    <cellStyle name="20% - Акцент6 2 14 2" xfId="1727"/>
    <cellStyle name="20% - Акцент6 2 14 2 2" xfId="1728"/>
    <cellStyle name="20% - Акцент6 2 14 2 2 2" xfId="32234"/>
    <cellStyle name="20% - Акцент6 2 14 2 3" xfId="32235"/>
    <cellStyle name="20% - Акцент6 2 14 3" xfId="1729"/>
    <cellStyle name="20% - Акцент6 2 14 3 2" xfId="32236"/>
    <cellStyle name="20% - Акцент6 2 14 4" xfId="32237"/>
    <cellStyle name="20% - Акцент6 2 15" xfId="1730"/>
    <cellStyle name="20% - Акцент6 2 15 2" xfId="1731"/>
    <cellStyle name="20% - Акцент6 2 15 2 2" xfId="1732"/>
    <cellStyle name="20% - Акцент6 2 15 2 2 2" xfId="32238"/>
    <cellStyle name="20% - Акцент6 2 15 2 3" xfId="32239"/>
    <cellStyle name="20% - Акцент6 2 15 3" xfId="1733"/>
    <cellStyle name="20% - Акцент6 2 15 3 2" xfId="32240"/>
    <cellStyle name="20% - Акцент6 2 15 4" xfId="32241"/>
    <cellStyle name="20% - Акцент6 2 16" xfId="1734"/>
    <cellStyle name="20% - Акцент6 2 16 2" xfId="1735"/>
    <cellStyle name="20% - Акцент6 2 16 2 2" xfId="1736"/>
    <cellStyle name="20% - Акцент6 2 16 2 2 2" xfId="32242"/>
    <cellStyle name="20% - Акцент6 2 16 2 3" xfId="32243"/>
    <cellStyle name="20% - Акцент6 2 16 3" xfId="1737"/>
    <cellStyle name="20% - Акцент6 2 16 3 2" xfId="32244"/>
    <cellStyle name="20% - Акцент6 2 16 4" xfId="32245"/>
    <cellStyle name="20% - Акцент6 2 17" xfId="1738"/>
    <cellStyle name="20% - Акцент6 2 17 2" xfId="1739"/>
    <cellStyle name="20% - Акцент6 2 17 2 2" xfId="1740"/>
    <cellStyle name="20% - Акцент6 2 17 2 2 2" xfId="32246"/>
    <cellStyle name="20% - Акцент6 2 17 2 3" xfId="32247"/>
    <cellStyle name="20% - Акцент6 2 17 3" xfId="1741"/>
    <cellStyle name="20% - Акцент6 2 17 3 2" xfId="32248"/>
    <cellStyle name="20% - Акцент6 2 17 4" xfId="32249"/>
    <cellStyle name="20% - Акцент6 2 18" xfId="1742"/>
    <cellStyle name="20% - Акцент6 2 18 2" xfId="1743"/>
    <cellStyle name="20% - Акцент6 2 18 2 2" xfId="1744"/>
    <cellStyle name="20% - Акцент6 2 18 2 2 2" xfId="32250"/>
    <cellStyle name="20% - Акцент6 2 18 2 3" xfId="32251"/>
    <cellStyle name="20% - Акцент6 2 18 3" xfId="1745"/>
    <cellStyle name="20% - Акцент6 2 18 3 2" xfId="32252"/>
    <cellStyle name="20% - Акцент6 2 18 4" xfId="32253"/>
    <cellStyle name="20% - Акцент6 2 19" xfId="1746"/>
    <cellStyle name="20% - Акцент6 2 19 2" xfId="1747"/>
    <cellStyle name="20% - Акцент6 2 19 2 2" xfId="1748"/>
    <cellStyle name="20% - Акцент6 2 19 2 2 2" xfId="32254"/>
    <cellStyle name="20% - Акцент6 2 19 2 3" xfId="32255"/>
    <cellStyle name="20% - Акцент6 2 19 3" xfId="1749"/>
    <cellStyle name="20% - Акцент6 2 19 3 2" xfId="32256"/>
    <cellStyle name="20% - Акцент6 2 19 4" xfId="32257"/>
    <cellStyle name="20% - Акцент6 2 2" xfId="1750"/>
    <cellStyle name="20% - Акцент6 2 2 2" xfId="32258"/>
    <cellStyle name="20% - Акцент6 2 20" xfId="1751"/>
    <cellStyle name="20% - Акцент6 2 20 2" xfId="1752"/>
    <cellStyle name="20% - Акцент6 2 20 2 2" xfId="1753"/>
    <cellStyle name="20% - Акцент6 2 20 2 2 2" xfId="32259"/>
    <cellStyle name="20% - Акцент6 2 20 2 3" xfId="32260"/>
    <cellStyle name="20% - Акцент6 2 20 3" xfId="1754"/>
    <cellStyle name="20% - Акцент6 2 20 3 2" xfId="32261"/>
    <cellStyle name="20% - Акцент6 2 20 4" xfId="32262"/>
    <cellStyle name="20% - Акцент6 2 21" xfId="1755"/>
    <cellStyle name="20% - Акцент6 2 21 2" xfId="1756"/>
    <cellStyle name="20% - Акцент6 2 21 2 2" xfId="1757"/>
    <cellStyle name="20% - Акцент6 2 21 2 2 2" xfId="32263"/>
    <cellStyle name="20% - Акцент6 2 21 2 3" xfId="32264"/>
    <cellStyle name="20% - Акцент6 2 21 3" xfId="1758"/>
    <cellStyle name="20% - Акцент6 2 21 3 2" xfId="32265"/>
    <cellStyle name="20% - Акцент6 2 21 4" xfId="32266"/>
    <cellStyle name="20% - Акцент6 2 22" xfId="1759"/>
    <cellStyle name="20% - Акцент6 2 22 2" xfId="1760"/>
    <cellStyle name="20% - Акцент6 2 22 2 2" xfId="1761"/>
    <cellStyle name="20% - Акцент6 2 22 2 2 2" xfId="32267"/>
    <cellStyle name="20% - Акцент6 2 22 2 3" xfId="32268"/>
    <cellStyle name="20% - Акцент6 2 22 3" xfId="1762"/>
    <cellStyle name="20% - Акцент6 2 22 3 2" xfId="32269"/>
    <cellStyle name="20% - Акцент6 2 22 4" xfId="32270"/>
    <cellStyle name="20% - Акцент6 2 23" xfId="1763"/>
    <cellStyle name="20% - Акцент6 2 23 2" xfId="1764"/>
    <cellStyle name="20% - Акцент6 2 23 2 2" xfId="1765"/>
    <cellStyle name="20% - Акцент6 2 23 2 2 2" xfId="32271"/>
    <cellStyle name="20% - Акцент6 2 23 2 3" xfId="32272"/>
    <cellStyle name="20% - Акцент6 2 23 3" xfId="1766"/>
    <cellStyle name="20% - Акцент6 2 23 3 2" xfId="32273"/>
    <cellStyle name="20% - Акцент6 2 23 4" xfId="32274"/>
    <cellStyle name="20% - Акцент6 2 24" xfId="1767"/>
    <cellStyle name="20% - Акцент6 2 24 2" xfId="1768"/>
    <cellStyle name="20% - Акцент6 2 24 2 2" xfId="1769"/>
    <cellStyle name="20% - Акцент6 2 24 2 2 2" xfId="32275"/>
    <cellStyle name="20% - Акцент6 2 24 2 3" xfId="32276"/>
    <cellStyle name="20% - Акцент6 2 24 3" xfId="1770"/>
    <cellStyle name="20% - Акцент6 2 24 3 2" xfId="32277"/>
    <cellStyle name="20% - Акцент6 2 24 4" xfId="32278"/>
    <cellStyle name="20% - Акцент6 2 25" xfId="32279"/>
    <cellStyle name="20% - Акцент6 2 3" xfId="1771"/>
    <cellStyle name="20% - Акцент6 2 3 2" xfId="1772"/>
    <cellStyle name="20% - Акцент6 2 3 2 2" xfId="1773"/>
    <cellStyle name="20% - Акцент6 2 3 2 2 2" xfId="32280"/>
    <cellStyle name="20% - Акцент6 2 3 2 3" xfId="32281"/>
    <cellStyle name="20% - Акцент6 2 3 3" xfId="1774"/>
    <cellStyle name="20% - Акцент6 2 3 3 2" xfId="32282"/>
    <cellStyle name="20% - Акцент6 2 3 4" xfId="32283"/>
    <cellStyle name="20% - Акцент6 2 4" xfId="1775"/>
    <cellStyle name="20% - Акцент6 2 4 2" xfId="1776"/>
    <cellStyle name="20% - Акцент6 2 4 2 2" xfId="1777"/>
    <cellStyle name="20% - Акцент6 2 4 2 2 2" xfId="32284"/>
    <cellStyle name="20% - Акцент6 2 4 2 3" xfId="32285"/>
    <cellStyle name="20% - Акцент6 2 4 3" xfId="1778"/>
    <cellStyle name="20% - Акцент6 2 4 3 2" xfId="32286"/>
    <cellStyle name="20% - Акцент6 2 4 4" xfId="32287"/>
    <cellStyle name="20% - Акцент6 2 5" xfId="1779"/>
    <cellStyle name="20% - Акцент6 2 5 2" xfId="1780"/>
    <cellStyle name="20% - Акцент6 2 5 2 2" xfId="1781"/>
    <cellStyle name="20% - Акцент6 2 5 2 2 2" xfId="32288"/>
    <cellStyle name="20% - Акцент6 2 5 2 3" xfId="32289"/>
    <cellStyle name="20% - Акцент6 2 5 3" xfId="1782"/>
    <cellStyle name="20% - Акцент6 2 5 3 2" xfId="32290"/>
    <cellStyle name="20% - Акцент6 2 5 4" xfId="32291"/>
    <cellStyle name="20% - Акцент6 2 6" xfId="1783"/>
    <cellStyle name="20% - Акцент6 2 6 2" xfId="1784"/>
    <cellStyle name="20% - Акцент6 2 6 2 2" xfId="1785"/>
    <cellStyle name="20% - Акцент6 2 6 2 2 2" xfId="32292"/>
    <cellStyle name="20% - Акцент6 2 6 2 3" xfId="32293"/>
    <cellStyle name="20% - Акцент6 2 6 3" xfId="1786"/>
    <cellStyle name="20% - Акцент6 2 6 3 2" xfId="32294"/>
    <cellStyle name="20% - Акцент6 2 6 4" xfId="32295"/>
    <cellStyle name="20% - Акцент6 2 7" xfId="1787"/>
    <cellStyle name="20% - Акцент6 2 7 2" xfId="1788"/>
    <cellStyle name="20% - Акцент6 2 7 2 2" xfId="1789"/>
    <cellStyle name="20% - Акцент6 2 7 2 2 2" xfId="32296"/>
    <cellStyle name="20% - Акцент6 2 7 2 3" xfId="32297"/>
    <cellStyle name="20% - Акцент6 2 7 3" xfId="1790"/>
    <cellStyle name="20% - Акцент6 2 7 3 2" xfId="32298"/>
    <cellStyle name="20% - Акцент6 2 7 4" xfId="32299"/>
    <cellStyle name="20% - Акцент6 2 8" xfId="1791"/>
    <cellStyle name="20% - Акцент6 2 8 2" xfId="1792"/>
    <cellStyle name="20% - Акцент6 2 8 2 2" xfId="1793"/>
    <cellStyle name="20% - Акцент6 2 8 2 2 2" xfId="32300"/>
    <cellStyle name="20% - Акцент6 2 8 2 3" xfId="32301"/>
    <cellStyle name="20% - Акцент6 2 8 3" xfId="1794"/>
    <cellStyle name="20% - Акцент6 2 8 3 2" xfId="32302"/>
    <cellStyle name="20% - Акцент6 2 8 4" xfId="32303"/>
    <cellStyle name="20% - Акцент6 2 9" xfId="1795"/>
    <cellStyle name="20% - Акцент6 2 9 2" xfId="1796"/>
    <cellStyle name="20% - Акцент6 2 9 2 2" xfId="1797"/>
    <cellStyle name="20% - Акцент6 2 9 2 2 2" xfId="32304"/>
    <cellStyle name="20% - Акцент6 2 9 2 3" xfId="32305"/>
    <cellStyle name="20% - Акцент6 2 9 3" xfId="1798"/>
    <cellStyle name="20% - Акцент6 2 9 3 2" xfId="32306"/>
    <cellStyle name="20% - Акцент6 2 9 4" xfId="32307"/>
    <cellStyle name="20% - Акцент6 3" xfId="1799"/>
    <cellStyle name="20% - Акцент6 3 10" xfId="1800"/>
    <cellStyle name="20% - Акцент6 3 10 2" xfId="1801"/>
    <cellStyle name="20% - Акцент6 3 10 2 2" xfId="1802"/>
    <cellStyle name="20% - Акцент6 3 10 2 2 2" xfId="32308"/>
    <cellStyle name="20% - Акцент6 3 10 2 3" xfId="32309"/>
    <cellStyle name="20% - Акцент6 3 10 3" xfId="1803"/>
    <cellStyle name="20% - Акцент6 3 10 3 2" xfId="32310"/>
    <cellStyle name="20% - Акцент6 3 10 4" xfId="32311"/>
    <cellStyle name="20% - Акцент6 3 11" xfId="1804"/>
    <cellStyle name="20% - Акцент6 3 11 2" xfId="1805"/>
    <cellStyle name="20% - Акцент6 3 11 2 2" xfId="1806"/>
    <cellStyle name="20% - Акцент6 3 11 2 2 2" xfId="32312"/>
    <cellStyle name="20% - Акцент6 3 11 2 3" xfId="32313"/>
    <cellStyle name="20% - Акцент6 3 11 3" xfId="1807"/>
    <cellStyle name="20% - Акцент6 3 11 3 2" xfId="32314"/>
    <cellStyle name="20% - Акцент6 3 11 4" xfId="32315"/>
    <cellStyle name="20% - Акцент6 3 12" xfId="1808"/>
    <cellStyle name="20% - Акцент6 3 12 2" xfId="1809"/>
    <cellStyle name="20% - Акцент6 3 12 2 2" xfId="1810"/>
    <cellStyle name="20% - Акцент6 3 12 2 2 2" xfId="32316"/>
    <cellStyle name="20% - Акцент6 3 12 2 3" xfId="32317"/>
    <cellStyle name="20% - Акцент6 3 12 3" xfId="1811"/>
    <cellStyle name="20% - Акцент6 3 12 3 2" xfId="32318"/>
    <cellStyle name="20% - Акцент6 3 12 4" xfId="32319"/>
    <cellStyle name="20% - Акцент6 3 13" xfId="1812"/>
    <cellStyle name="20% - Акцент6 3 13 2" xfId="1813"/>
    <cellStyle name="20% - Акцент6 3 13 2 2" xfId="1814"/>
    <cellStyle name="20% - Акцент6 3 13 2 2 2" xfId="32320"/>
    <cellStyle name="20% - Акцент6 3 13 2 3" xfId="32321"/>
    <cellStyle name="20% - Акцент6 3 13 3" xfId="1815"/>
    <cellStyle name="20% - Акцент6 3 13 3 2" xfId="32322"/>
    <cellStyle name="20% - Акцент6 3 13 4" xfId="32323"/>
    <cellStyle name="20% - Акцент6 3 14" xfId="1816"/>
    <cellStyle name="20% - Акцент6 3 14 2" xfId="1817"/>
    <cellStyle name="20% - Акцент6 3 14 2 2" xfId="1818"/>
    <cellStyle name="20% - Акцент6 3 14 2 2 2" xfId="32324"/>
    <cellStyle name="20% - Акцент6 3 14 2 3" xfId="32325"/>
    <cellStyle name="20% - Акцент6 3 14 3" xfId="1819"/>
    <cellStyle name="20% - Акцент6 3 14 3 2" xfId="32326"/>
    <cellStyle name="20% - Акцент6 3 14 4" xfId="32327"/>
    <cellStyle name="20% - Акцент6 3 15" xfId="1820"/>
    <cellStyle name="20% - Акцент6 3 15 2" xfId="1821"/>
    <cellStyle name="20% - Акцент6 3 15 2 2" xfId="1822"/>
    <cellStyle name="20% - Акцент6 3 15 2 2 2" xfId="32328"/>
    <cellStyle name="20% - Акцент6 3 15 2 3" xfId="32329"/>
    <cellStyle name="20% - Акцент6 3 15 3" xfId="1823"/>
    <cellStyle name="20% - Акцент6 3 15 3 2" xfId="32330"/>
    <cellStyle name="20% - Акцент6 3 15 4" xfId="32331"/>
    <cellStyle name="20% - Акцент6 3 16" xfId="1824"/>
    <cellStyle name="20% - Акцент6 3 16 2" xfId="1825"/>
    <cellStyle name="20% - Акцент6 3 16 2 2" xfId="1826"/>
    <cellStyle name="20% - Акцент6 3 16 2 2 2" xfId="32332"/>
    <cellStyle name="20% - Акцент6 3 16 2 3" xfId="32333"/>
    <cellStyle name="20% - Акцент6 3 16 3" xfId="1827"/>
    <cellStyle name="20% - Акцент6 3 16 3 2" xfId="32334"/>
    <cellStyle name="20% - Акцент6 3 16 4" xfId="32335"/>
    <cellStyle name="20% - Акцент6 3 17" xfId="1828"/>
    <cellStyle name="20% - Акцент6 3 17 2" xfId="1829"/>
    <cellStyle name="20% - Акцент6 3 17 2 2" xfId="1830"/>
    <cellStyle name="20% - Акцент6 3 17 2 2 2" xfId="32336"/>
    <cellStyle name="20% - Акцент6 3 17 2 3" xfId="32337"/>
    <cellStyle name="20% - Акцент6 3 17 3" xfId="1831"/>
    <cellStyle name="20% - Акцент6 3 17 3 2" xfId="32338"/>
    <cellStyle name="20% - Акцент6 3 17 4" xfId="32339"/>
    <cellStyle name="20% - Акцент6 3 18" xfId="1832"/>
    <cellStyle name="20% - Акцент6 3 18 2" xfId="1833"/>
    <cellStyle name="20% - Акцент6 3 18 2 2" xfId="1834"/>
    <cellStyle name="20% - Акцент6 3 18 2 2 2" xfId="32340"/>
    <cellStyle name="20% - Акцент6 3 18 2 3" xfId="32341"/>
    <cellStyle name="20% - Акцент6 3 18 3" xfId="1835"/>
    <cellStyle name="20% - Акцент6 3 18 3 2" xfId="32342"/>
    <cellStyle name="20% - Акцент6 3 18 4" xfId="32343"/>
    <cellStyle name="20% - Акцент6 3 19" xfId="1836"/>
    <cellStyle name="20% - Акцент6 3 19 2" xfId="1837"/>
    <cellStyle name="20% - Акцент6 3 19 2 2" xfId="1838"/>
    <cellStyle name="20% - Акцент6 3 19 2 2 2" xfId="32344"/>
    <cellStyle name="20% - Акцент6 3 19 2 3" xfId="32345"/>
    <cellStyle name="20% - Акцент6 3 19 3" xfId="1839"/>
    <cellStyle name="20% - Акцент6 3 19 3 2" xfId="32346"/>
    <cellStyle name="20% - Акцент6 3 19 4" xfId="32347"/>
    <cellStyle name="20% - Акцент6 3 2" xfId="1840"/>
    <cellStyle name="20% - Акцент6 3 2 2" xfId="32348"/>
    <cellStyle name="20% - Акцент6 3 20" xfId="1841"/>
    <cellStyle name="20% - Акцент6 3 20 2" xfId="1842"/>
    <cellStyle name="20% - Акцент6 3 20 2 2" xfId="1843"/>
    <cellStyle name="20% - Акцент6 3 20 2 2 2" xfId="32349"/>
    <cellStyle name="20% - Акцент6 3 20 2 3" xfId="32350"/>
    <cellStyle name="20% - Акцент6 3 20 3" xfId="1844"/>
    <cellStyle name="20% - Акцент6 3 20 3 2" xfId="32351"/>
    <cellStyle name="20% - Акцент6 3 20 4" xfId="32352"/>
    <cellStyle name="20% - Акцент6 3 21" xfId="1845"/>
    <cellStyle name="20% - Акцент6 3 21 2" xfId="1846"/>
    <cellStyle name="20% - Акцент6 3 21 2 2" xfId="1847"/>
    <cellStyle name="20% - Акцент6 3 21 2 2 2" xfId="32353"/>
    <cellStyle name="20% - Акцент6 3 21 2 3" xfId="32354"/>
    <cellStyle name="20% - Акцент6 3 21 3" xfId="1848"/>
    <cellStyle name="20% - Акцент6 3 21 3 2" xfId="32355"/>
    <cellStyle name="20% - Акцент6 3 21 4" xfId="32356"/>
    <cellStyle name="20% - Акцент6 3 22" xfId="1849"/>
    <cellStyle name="20% - Акцент6 3 22 2" xfId="1850"/>
    <cellStyle name="20% - Акцент6 3 22 2 2" xfId="1851"/>
    <cellStyle name="20% - Акцент6 3 22 2 2 2" xfId="32357"/>
    <cellStyle name="20% - Акцент6 3 22 2 3" xfId="32358"/>
    <cellStyle name="20% - Акцент6 3 22 3" xfId="1852"/>
    <cellStyle name="20% - Акцент6 3 22 3 2" xfId="32359"/>
    <cellStyle name="20% - Акцент6 3 22 4" xfId="32360"/>
    <cellStyle name="20% - Акцент6 3 23" xfId="1853"/>
    <cellStyle name="20% - Акцент6 3 23 2" xfId="1854"/>
    <cellStyle name="20% - Акцент6 3 23 2 2" xfId="1855"/>
    <cellStyle name="20% - Акцент6 3 23 2 2 2" xfId="32361"/>
    <cellStyle name="20% - Акцент6 3 23 2 3" xfId="32362"/>
    <cellStyle name="20% - Акцент6 3 23 3" xfId="1856"/>
    <cellStyle name="20% - Акцент6 3 23 3 2" xfId="32363"/>
    <cellStyle name="20% - Акцент6 3 23 4" xfId="32364"/>
    <cellStyle name="20% - Акцент6 3 24" xfId="1857"/>
    <cellStyle name="20% - Акцент6 3 24 2" xfId="1858"/>
    <cellStyle name="20% - Акцент6 3 24 2 2" xfId="1859"/>
    <cellStyle name="20% - Акцент6 3 24 2 2 2" xfId="32365"/>
    <cellStyle name="20% - Акцент6 3 24 2 3" xfId="32366"/>
    <cellStyle name="20% - Акцент6 3 24 3" xfId="1860"/>
    <cellStyle name="20% - Акцент6 3 24 3 2" xfId="32367"/>
    <cellStyle name="20% - Акцент6 3 24 4" xfId="32368"/>
    <cellStyle name="20% - Акцент6 3 25" xfId="32369"/>
    <cellStyle name="20% - Акцент6 3 3" xfId="1861"/>
    <cellStyle name="20% - Акцент6 3 3 2" xfId="1862"/>
    <cellStyle name="20% - Акцент6 3 3 2 2" xfId="1863"/>
    <cellStyle name="20% - Акцент6 3 3 2 2 2" xfId="32370"/>
    <cellStyle name="20% - Акцент6 3 3 2 3" xfId="32371"/>
    <cellStyle name="20% - Акцент6 3 3 3" xfId="1864"/>
    <cellStyle name="20% - Акцент6 3 3 3 2" xfId="32372"/>
    <cellStyle name="20% - Акцент6 3 3 4" xfId="32373"/>
    <cellStyle name="20% - Акцент6 3 4" xfId="1865"/>
    <cellStyle name="20% - Акцент6 3 4 2" xfId="1866"/>
    <cellStyle name="20% - Акцент6 3 4 2 2" xfId="1867"/>
    <cellStyle name="20% - Акцент6 3 4 2 2 2" xfId="32374"/>
    <cellStyle name="20% - Акцент6 3 4 2 3" xfId="32375"/>
    <cellStyle name="20% - Акцент6 3 4 3" xfId="1868"/>
    <cellStyle name="20% - Акцент6 3 4 3 2" xfId="32376"/>
    <cellStyle name="20% - Акцент6 3 4 4" xfId="32377"/>
    <cellStyle name="20% - Акцент6 3 5" xfId="1869"/>
    <cellStyle name="20% - Акцент6 3 5 2" xfId="1870"/>
    <cellStyle name="20% - Акцент6 3 5 2 2" xfId="1871"/>
    <cellStyle name="20% - Акцент6 3 5 2 2 2" xfId="32378"/>
    <cellStyle name="20% - Акцент6 3 5 2 3" xfId="32379"/>
    <cellStyle name="20% - Акцент6 3 5 3" xfId="1872"/>
    <cellStyle name="20% - Акцент6 3 5 3 2" xfId="32380"/>
    <cellStyle name="20% - Акцент6 3 5 4" xfId="32381"/>
    <cellStyle name="20% - Акцент6 3 6" xfId="1873"/>
    <cellStyle name="20% - Акцент6 3 6 2" xfId="1874"/>
    <cellStyle name="20% - Акцент6 3 6 2 2" xfId="1875"/>
    <cellStyle name="20% - Акцент6 3 6 2 2 2" xfId="32382"/>
    <cellStyle name="20% - Акцент6 3 6 2 3" xfId="32383"/>
    <cellStyle name="20% - Акцент6 3 6 3" xfId="1876"/>
    <cellStyle name="20% - Акцент6 3 6 3 2" xfId="32384"/>
    <cellStyle name="20% - Акцент6 3 6 4" xfId="32385"/>
    <cellStyle name="20% - Акцент6 3 7" xfId="1877"/>
    <cellStyle name="20% - Акцент6 3 7 2" xfId="1878"/>
    <cellStyle name="20% - Акцент6 3 7 2 2" xfId="1879"/>
    <cellStyle name="20% - Акцент6 3 7 2 2 2" xfId="32386"/>
    <cellStyle name="20% - Акцент6 3 7 2 3" xfId="32387"/>
    <cellStyle name="20% - Акцент6 3 7 3" xfId="1880"/>
    <cellStyle name="20% - Акцент6 3 7 3 2" xfId="32388"/>
    <cellStyle name="20% - Акцент6 3 7 4" xfId="32389"/>
    <cellStyle name="20% - Акцент6 3 8" xfId="1881"/>
    <cellStyle name="20% - Акцент6 3 8 2" xfId="1882"/>
    <cellStyle name="20% - Акцент6 3 8 2 2" xfId="1883"/>
    <cellStyle name="20% - Акцент6 3 8 2 2 2" xfId="32390"/>
    <cellStyle name="20% - Акцент6 3 8 2 3" xfId="32391"/>
    <cellStyle name="20% - Акцент6 3 8 3" xfId="1884"/>
    <cellStyle name="20% - Акцент6 3 8 3 2" xfId="32392"/>
    <cellStyle name="20% - Акцент6 3 8 4" xfId="32393"/>
    <cellStyle name="20% - Акцент6 3 9" xfId="1885"/>
    <cellStyle name="20% - Акцент6 3 9 2" xfId="1886"/>
    <cellStyle name="20% - Акцент6 3 9 2 2" xfId="1887"/>
    <cellStyle name="20% - Акцент6 3 9 2 2 2" xfId="32394"/>
    <cellStyle name="20% - Акцент6 3 9 2 3" xfId="32395"/>
    <cellStyle name="20% - Акцент6 3 9 3" xfId="1888"/>
    <cellStyle name="20% - Акцент6 3 9 3 2" xfId="32396"/>
    <cellStyle name="20% - Акцент6 3 9 4" xfId="32397"/>
    <cellStyle name="20% - Акцент6 4" xfId="1889"/>
    <cellStyle name="20% - Акцент6 4 2" xfId="1890"/>
    <cellStyle name="20% - Акцент6 4 2 2" xfId="32398"/>
    <cellStyle name="20% - Акцент6 4 3" xfId="32399"/>
    <cellStyle name="20% - Акцент6 5" xfId="1891"/>
    <cellStyle name="20% - Акцент6 5 2" xfId="1892"/>
    <cellStyle name="20% - Акцент6 5 2 2" xfId="32400"/>
    <cellStyle name="20% - Акцент6 5 3" xfId="32401"/>
    <cellStyle name="20% - Акцент6 6" xfId="1893"/>
    <cellStyle name="20% - Акцент6 6 2" xfId="32402"/>
    <cellStyle name="20% - Акцент6 7" xfId="1894"/>
    <cellStyle name="20% - Акцент6 7 2" xfId="1895"/>
    <cellStyle name="20% - Акцент6 7 2 2" xfId="1896"/>
    <cellStyle name="20% - Акцент6 7 2 2 2" xfId="32403"/>
    <cellStyle name="20% - Акцент6 7 2 3" xfId="32404"/>
    <cellStyle name="20% - Акцент6 7 3" xfId="1897"/>
    <cellStyle name="20% - Акцент6 7 3 2" xfId="32405"/>
    <cellStyle name="20% - Акцент6 7 4" xfId="32406"/>
    <cellStyle name="20% - Акцент6 8" xfId="1898"/>
    <cellStyle name="20% - Акцент6 8 2" xfId="1899"/>
    <cellStyle name="20% - Акцент6 8 2 2" xfId="1900"/>
    <cellStyle name="20% - Акцент6 8 2 2 2" xfId="32407"/>
    <cellStyle name="20% - Акцент6 8 2 3" xfId="32408"/>
    <cellStyle name="20% - Акцент6 8 3" xfId="1901"/>
    <cellStyle name="20% - Акцент6 8 3 2" xfId="32409"/>
    <cellStyle name="20% - Акцент6 8 4" xfId="32410"/>
    <cellStyle name="20% - Акцент6 9" xfId="1902"/>
    <cellStyle name="20% - Акцент6 9 2" xfId="1903"/>
    <cellStyle name="20% - Акцент6 9 2 2" xfId="1904"/>
    <cellStyle name="20% - Акцент6 9 2 2 2" xfId="32411"/>
    <cellStyle name="20% - Акцент6 9 2 3" xfId="32412"/>
    <cellStyle name="20% - Акцент6 9 3" xfId="1905"/>
    <cellStyle name="20% - Акцент6 9 3 2" xfId="32413"/>
    <cellStyle name="20% - Акцент6 9 4" xfId="32414"/>
    <cellStyle name="40% - Accent1 10" xfId="1906"/>
    <cellStyle name="40% - Accent1 10 2" xfId="32415"/>
    <cellStyle name="40% - Accent1 11" xfId="1907"/>
    <cellStyle name="40% - Accent1 11 2" xfId="32416"/>
    <cellStyle name="40% - Accent1 12" xfId="1908"/>
    <cellStyle name="40% - Accent1 12 2" xfId="32417"/>
    <cellStyle name="40% - Accent1 13" xfId="1909"/>
    <cellStyle name="40% - Accent1 13 2" xfId="32418"/>
    <cellStyle name="40% - Accent1 2" xfId="1910"/>
    <cellStyle name="40% - Accent1 2 2" xfId="32419"/>
    <cellStyle name="40% - Accent1 3" xfId="1911"/>
    <cellStyle name="40% - Accent1 3 2" xfId="32420"/>
    <cellStyle name="40% - Accent1 4" xfId="1912"/>
    <cellStyle name="40% - Accent1 4 2" xfId="32421"/>
    <cellStyle name="40% - Accent1 5" xfId="1913"/>
    <cellStyle name="40% - Accent1 5 2" xfId="32422"/>
    <cellStyle name="40% - Accent1 6" xfId="1914"/>
    <cellStyle name="40% - Accent1 6 2" xfId="32423"/>
    <cellStyle name="40% - Accent1 7" xfId="1915"/>
    <cellStyle name="40% - Accent1 7 2" xfId="32424"/>
    <cellStyle name="40% - Accent1 8" xfId="1916"/>
    <cellStyle name="40% - Accent1 8 2" xfId="32425"/>
    <cellStyle name="40% - Accent1 9" xfId="1917"/>
    <cellStyle name="40% - Accent1 9 2" xfId="32426"/>
    <cellStyle name="40% - Accent2 10" xfId="1918"/>
    <cellStyle name="40% - Accent2 10 2" xfId="32427"/>
    <cellStyle name="40% - Accent2 11" xfId="1919"/>
    <cellStyle name="40% - Accent2 11 2" xfId="32428"/>
    <cellStyle name="40% - Accent2 12" xfId="1920"/>
    <cellStyle name="40% - Accent2 12 2" xfId="32429"/>
    <cellStyle name="40% - Accent2 13" xfId="1921"/>
    <cellStyle name="40% - Accent2 13 2" xfId="32430"/>
    <cellStyle name="40% - Accent2 2" xfId="1922"/>
    <cellStyle name="40% - Accent2 2 2" xfId="32431"/>
    <cellStyle name="40% - Accent2 3" xfId="1923"/>
    <cellStyle name="40% - Accent2 3 2" xfId="32432"/>
    <cellStyle name="40% - Accent2 4" xfId="1924"/>
    <cellStyle name="40% - Accent2 4 2" xfId="32433"/>
    <cellStyle name="40% - Accent2 5" xfId="1925"/>
    <cellStyle name="40% - Accent2 5 2" xfId="32434"/>
    <cellStyle name="40% - Accent2 6" xfId="1926"/>
    <cellStyle name="40% - Accent2 6 2" xfId="32435"/>
    <cellStyle name="40% - Accent2 7" xfId="1927"/>
    <cellStyle name="40% - Accent2 7 2" xfId="32436"/>
    <cellStyle name="40% - Accent2 8" xfId="1928"/>
    <cellStyle name="40% - Accent2 8 2" xfId="32437"/>
    <cellStyle name="40% - Accent2 9" xfId="1929"/>
    <cellStyle name="40% - Accent2 9 2" xfId="32438"/>
    <cellStyle name="40% - Accent3 10" xfId="1930"/>
    <cellStyle name="40% - Accent3 10 2" xfId="32439"/>
    <cellStyle name="40% - Accent3 11" xfId="1931"/>
    <cellStyle name="40% - Accent3 11 2" xfId="32440"/>
    <cellStyle name="40% - Accent3 12" xfId="1932"/>
    <cellStyle name="40% - Accent3 12 2" xfId="32441"/>
    <cellStyle name="40% - Accent3 13" xfId="1933"/>
    <cellStyle name="40% - Accent3 13 2" xfId="32442"/>
    <cellStyle name="40% - Accent3 2" xfId="1934"/>
    <cellStyle name="40% - Accent3 2 2" xfId="32443"/>
    <cellStyle name="40% - Accent3 3" xfId="1935"/>
    <cellStyle name="40% - Accent3 3 2" xfId="32444"/>
    <cellStyle name="40% - Accent3 4" xfId="1936"/>
    <cellStyle name="40% - Accent3 4 2" xfId="32445"/>
    <cellStyle name="40% - Accent3 5" xfId="1937"/>
    <cellStyle name="40% - Accent3 5 2" xfId="32446"/>
    <cellStyle name="40% - Accent3 6" xfId="1938"/>
    <cellStyle name="40% - Accent3 6 2" xfId="32447"/>
    <cellStyle name="40% - Accent3 7" xfId="1939"/>
    <cellStyle name="40% - Accent3 7 2" xfId="32448"/>
    <cellStyle name="40% - Accent3 8" xfId="1940"/>
    <cellStyle name="40% - Accent3 8 2" xfId="32449"/>
    <cellStyle name="40% - Accent3 9" xfId="1941"/>
    <cellStyle name="40% - Accent3 9 2" xfId="32450"/>
    <cellStyle name="40% - Accent4 10" xfId="1942"/>
    <cellStyle name="40% - Accent4 10 2" xfId="32451"/>
    <cellStyle name="40% - Accent4 11" xfId="1943"/>
    <cellStyle name="40% - Accent4 11 2" xfId="32452"/>
    <cellStyle name="40% - Accent4 12" xfId="1944"/>
    <cellStyle name="40% - Accent4 12 2" xfId="32453"/>
    <cellStyle name="40% - Accent4 13" xfId="1945"/>
    <cellStyle name="40% - Accent4 13 2" xfId="32454"/>
    <cellStyle name="40% - Accent4 2" xfId="1946"/>
    <cellStyle name="40% - Accent4 2 2" xfId="32455"/>
    <cellStyle name="40% - Accent4 3" xfId="1947"/>
    <cellStyle name="40% - Accent4 3 2" xfId="32456"/>
    <cellStyle name="40% - Accent4 4" xfId="1948"/>
    <cellStyle name="40% - Accent4 4 2" xfId="32457"/>
    <cellStyle name="40% - Accent4 5" xfId="1949"/>
    <cellStyle name="40% - Accent4 5 2" xfId="32458"/>
    <cellStyle name="40% - Accent4 6" xfId="1950"/>
    <cellStyle name="40% - Accent4 6 2" xfId="32459"/>
    <cellStyle name="40% - Accent4 7" xfId="1951"/>
    <cellStyle name="40% - Accent4 7 2" xfId="32460"/>
    <cellStyle name="40% - Accent4 8" xfId="1952"/>
    <cellStyle name="40% - Accent4 8 2" xfId="32461"/>
    <cellStyle name="40% - Accent4 9" xfId="1953"/>
    <cellStyle name="40% - Accent4 9 2" xfId="32462"/>
    <cellStyle name="40% - Accent5 10" xfId="1954"/>
    <cellStyle name="40% - Accent5 10 2" xfId="32463"/>
    <cellStyle name="40% - Accent5 11" xfId="1955"/>
    <cellStyle name="40% - Accent5 11 2" xfId="32464"/>
    <cellStyle name="40% - Accent5 12" xfId="1956"/>
    <cellStyle name="40% - Accent5 12 2" xfId="32465"/>
    <cellStyle name="40% - Accent5 13" xfId="1957"/>
    <cellStyle name="40% - Accent5 13 2" xfId="32466"/>
    <cellStyle name="40% - Accent5 2" xfId="1958"/>
    <cellStyle name="40% - Accent5 2 2" xfId="32467"/>
    <cellStyle name="40% - Accent5 3" xfId="1959"/>
    <cellStyle name="40% - Accent5 3 2" xfId="32468"/>
    <cellStyle name="40% - Accent5 4" xfId="1960"/>
    <cellStyle name="40% - Accent5 4 2" xfId="32469"/>
    <cellStyle name="40% - Accent5 5" xfId="1961"/>
    <cellStyle name="40% - Accent5 5 2" xfId="32470"/>
    <cellStyle name="40% - Accent5 6" xfId="1962"/>
    <cellStyle name="40% - Accent5 6 2" xfId="32471"/>
    <cellStyle name="40% - Accent5 7" xfId="1963"/>
    <cellStyle name="40% - Accent5 7 2" xfId="32472"/>
    <cellStyle name="40% - Accent5 8" xfId="1964"/>
    <cellStyle name="40% - Accent5 8 2" xfId="32473"/>
    <cellStyle name="40% - Accent5 9" xfId="1965"/>
    <cellStyle name="40% - Accent5 9 2" xfId="32474"/>
    <cellStyle name="40% - Accent6 10" xfId="1966"/>
    <cellStyle name="40% - Accent6 10 2" xfId="32475"/>
    <cellStyle name="40% - Accent6 11" xfId="1967"/>
    <cellStyle name="40% - Accent6 11 2" xfId="32476"/>
    <cellStyle name="40% - Accent6 12" xfId="1968"/>
    <cellStyle name="40% - Accent6 12 2" xfId="32477"/>
    <cellStyle name="40% - Accent6 13" xfId="1969"/>
    <cellStyle name="40% - Accent6 13 2" xfId="32478"/>
    <cellStyle name="40% - Accent6 2" xfId="1970"/>
    <cellStyle name="40% - Accent6 2 2" xfId="32479"/>
    <cellStyle name="40% - Accent6 3" xfId="1971"/>
    <cellStyle name="40% - Accent6 3 2" xfId="32480"/>
    <cellStyle name="40% - Accent6 4" xfId="1972"/>
    <cellStyle name="40% - Accent6 4 2" xfId="32481"/>
    <cellStyle name="40% - Accent6 5" xfId="1973"/>
    <cellStyle name="40% - Accent6 5 2" xfId="32482"/>
    <cellStyle name="40% - Accent6 6" xfId="1974"/>
    <cellStyle name="40% - Accent6 6 2" xfId="32483"/>
    <cellStyle name="40% - Accent6 7" xfId="1975"/>
    <cellStyle name="40% - Accent6 7 2" xfId="32484"/>
    <cellStyle name="40% - Accent6 8" xfId="1976"/>
    <cellStyle name="40% - Accent6 8 2" xfId="32485"/>
    <cellStyle name="40% - Accent6 9" xfId="1977"/>
    <cellStyle name="40% - Accent6 9 2" xfId="32486"/>
    <cellStyle name="40% - Акцент1 10" xfId="1978"/>
    <cellStyle name="40% - Акцент1 10 2" xfId="1979"/>
    <cellStyle name="40% - Акцент1 10 2 2" xfId="1980"/>
    <cellStyle name="40% - Акцент1 10 2 2 2" xfId="32487"/>
    <cellStyle name="40% - Акцент1 10 2 3" xfId="32488"/>
    <cellStyle name="40% - Акцент1 10 3" xfId="1981"/>
    <cellStyle name="40% - Акцент1 10 3 2" xfId="32489"/>
    <cellStyle name="40% - Акцент1 10 4" xfId="32490"/>
    <cellStyle name="40% - Акцент1 11" xfId="1982"/>
    <cellStyle name="40% - Акцент1 11 2" xfId="1983"/>
    <cellStyle name="40% - Акцент1 11 2 2" xfId="1984"/>
    <cellStyle name="40% - Акцент1 11 2 2 2" xfId="32491"/>
    <cellStyle name="40% - Акцент1 11 2 3" xfId="32492"/>
    <cellStyle name="40% - Акцент1 11 3" xfId="1985"/>
    <cellStyle name="40% - Акцент1 11 3 2" xfId="32493"/>
    <cellStyle name="40% - Акцент1 11 4" xfId="32494"/>
    <cellStyle name="40% - Акцент1 12" xfId="1986"/>
    <cellStyle name="40% - Акцент1 12 2" xfId="1987"/>
    <cellStyle name="40% - Акцент1 12 2 2" xfId="1988"/>
    <cellStyle name="40% - Акцент1 12 2 2 2" xfId="32495"/>
    <cellStyle name="40% - Акцент1 12 2 3" xfId="32496"/>
    <cellStyle name="40% - Акцент1 12 3" xfId="1989"/>
    <cellStyle name="40% - Акцент1 12 3 2" xfId="32497"/>
    <cellStyle name="40% - Акцент1 12 4" xfId="32498"/>
    <cellStyle name="40% - Акцент1 13" xfId="1990"/>
    <cellStyle name="40% - Акцент1 13 2" xfId="1991"/>
    <cellStyle name="40% - Акцент1 13 2 2" xfId="1992"/>
    <cellStyle name="40% - Акцент1 13 2 2 2" xfId="32499"/>
    <cellStyle name="40% - Акцент1 13 2 3" xfId="32500"/>
    <cellStyle name="40% - Акцент1 13 3" xfId="1993"/>
    <cellStyle name="40% - Акцент1 13 3 2" xfId="32501"/>
    <cellStyle name="40% - Акцент1 13 4" xfId="32502"/>
    <cellStyle name="40% - Акцент1 14" xfId="1994"/>
    <cellStyle name="40% - Акцент1 14 2" xfId="1995"/>
    <cellStyle name="40% - Акцент1 14 2 2" xfId="1996"/>
    <cellStyle name="40% - Акцент1 14 2 2 2" xfId="32503"/>
    <cellStyle name="40% - Акцент1 14 2 3" xfId="32504"/>
    <cellStyle name="40% - Акцент1 14 3" xfId="1997"/>
    <cellStyle name="40% - Акцент1 14 3 2" xfId="32505"/>
    <cellStyle name="40% - Акцент1 14 4" xfId="32506"/>
    <cellStyle name="40% - Акцент1 15" xfId="1998"/>
    <cellStyle name="40% - Акцент1 15 2" xfId="1999"/>
    <cellStyle name="40% - Акцент1 15 2 2" xfId="2000"/>
    <cellStyle name="40% - Акцент1 15 2 2 2" xfId="32507"/>
    <cellStyle name="40% - Акцент1 15 2 3" xfId="32508"/>
    <cellStyle name="40% - Акцент1 15 3" xfId="2001"/>
    <cellStyle name="40% - Акцент1 15 3 2" xfId="32509"/>
    <cellStyle name="40% - Акцент1 15 4" xfId="32510"/>
    <cellStyle name="40% - Акцент1 16" xfId="2002"/>
    <cellStyle name="40% - Акцент1 16 2" xfId="2003"/>
    <cellStyle name="40% - Акцент1 16 2 2" xfId="2004"/>
    <cellStyle name="40% - Акцент1 16 2 2 2" xfId="32511"/>
    <cellStyle name="40% - Акцент1 16 2 3" xfId="32512"/>
    <cellStyle name="40% - Акцент1 16 3" xfId="2005"/>
    <cellStyle name="40% - Акцент1 16 3 2" xfId="32513"/>
    <cellStyle name="40% - Акцент1 16 4" xfId="32514"/>
    <cellStyle name="40% - Акцент1 17" xfId="2006"/>
    <cellStyle name="40% - Акцент1 17 2" xfId="2007"/>
    <cellStyle name="40% - Акцент1 17 2 2" xfId="2008"/>
    <cellStyle name="40% - Акцент1 17 2 2 2" xfId="32515"/>
    <cellStyle name="40% - Акцент1 17 2 3" xfId="32516"/>
    <cellStyle name="40% - Акцент1 17 3" xfId="2009"/>
    <cellStyle name="40% - Акцент1 17 3 2" xfId="32517"/>
    <cellStyle name="40% - Акцент1 17 4" xfId="32518"/>
    <cellStyle name="40% - Акцент1 18" xfId="2010"/>
    <cellStyle name="40% - Акцент1 18 2" xfId="2011"/>
    <cellStyle name="40% - Акцент1 18 2 2" xfId="32519"/>
    <cellStyle name="40% - Акцент1 18 3" xfId="32520"/>
    <cellStyle name="40% - Акцент1 19" xfId="2012"/>
    <cellStyle name="40% - Акцент1 19 2" xfId="32521"/>
    <cellStyle name="40% - Акцент1 2" xfId="2013"/>
    <cellStyle name="40% - Акцент1 2 10" xfId="2014"/>
    <cellStyle name="40% - Акцент1 2 10 2" xfId="2015"/>
    <cellStyle name="40% - Акцент1 2 10 2 2" xfId="2016"/>
    <cellStyle name="40% - Акцент1 2 10 2 2 2" xfId="32522"/>
    <cellStyle name="40% - Акцент1 2 10 2 3" xfId="32523"/>
    <cellStyle name="40% - Акцент1 2 10 3" xfId="2017"/>
    <cellStyle name="40% - Акцент1 2 10 3 2" xfId="32524"/>
    <cellStyle name="40% - Акцент1 2 10 4" xfId="32525"/>
    <cellStyle name="40% - Акцент1 2 11" xfId="2018"/>
    <cellStyle name="40% - Акцент1 2 11 2" xfId="2019"/>
    <cellStyle name="40% - Акцент1 2 11 2 2" xfId="2020"/>
    <cellStyle name="40% - Акцент1 2 11 2 2 2" xfId="32526"/>
    <cellStyle name="40% - Акцент1 2 11 2 3" xfId="32527"/>
    <cellStyle name="40% - Акцент1 2 11 3" xfId="2021"/>
    <cellStyle name="40% - Акцент1 2 11 3 2" xfId="32528"/>
    <cellStyle name="40% - Акцент1 2 11 4" xfId="32529"/>
    <cellStyle name="40% - Акцент1 2 12" xfId="2022"/>
    <cellStyle name="40% - Акцент1 2 12 2" xfId="2023"/>
    <cellStyle name="40% - Акцент1 2 12 2 2" xfId="2024"/>
    <cellStyle name="40% - Акцент1 2 12 2 2 2" xfId="32530"/>
    <cellStyle name="40% - Акцент1 2 12 2 3" xfId="32531"/>
    <cellStyle name="40% - Акцент1 2 12 3" xfId="2025"/>
    <cellStyle name="40% - Акцент1 2 12 3 2" xfId="32532"/>
    <cellStyle name="40% - Акцент1 2 12 4" xfId="32533"/>
    <cellStyle name="40% - Акцент1 2 13" xfId="2026"/>
    <cellStyle name="40% - Акцент1 2 13 2" xfId="2027"/>
    <cellStyle name="40% - Акцент1 2 13 2 2" xfId="2028"/>
    <cellStyle name="40% - Акцент1 2 13 2 2 2" xfId="32534"/>
    <cellStyle name="40% - Акцент1 2 13 2 3" xfId="32535"/>
    <cellStyle name="40% - Акцент1 2 13 3" xfId="2029"/>
    <cellStyle name="40% - Акцент1 2 13 3 2" xfId="32536"/>
    <cellStyle name="40% - Акцент1 2 13 4" xfId="32537"/>
    <cellStyle name="40% - Акцент1 2 14" xfId="2030"/>
    <cellStyle name="40% - Акцент1 2 14 2" xfId="2031"/>
    <cellStyle name="40% - Акцент1 2 14 2 2" xfId="2032"/>
    <cellStyle name="40% - Акцент1 2 14 2 2 2" xfId="32538"/>
    <cellStyle name="40% - Акцент1 2 14 2 3" xfId="32539"/>
    <cellStyle name="40% - Акцент1 2 14 3" xfId="2033"/>
    <cellStyle name="40% - Акцент1 2 14 3 2" xfId="32540"/>
    <cellStyle name="40% - Акцент1 2 14 4" xfId="32541"/>
    <cellStyle name="40% - Акцент1 2 15" xfId="2034"/>
    <cellStyle name="40% - Акцент1 2 15 2" xfId="2035"/>
    <cellStyle name="40% - Акцент1 2 15 2 2" xfId="2036"/>
    <cellStyle name="40% - Акцент1 2 15 2 2 2" xfId="32542"/>
    <cellStyle name="40% - Акцент1 2 15 2 3" xfId="32543"/>
    <cellStyle name="40% - Акцент1 2 15 3" xfId="2037"/>
    <cellStyle name="40% - Акцент1 2 15 3 2" xfId="32544"/>
    <cellStyle name="40% - Акцент1 2 15 4" xfId="32545"/>
    <cellStyle name="40% - Акцент1 2 16" xfId="2038"/>
    <cellStyle name="40% - Акцент1 2 16 2" xfId="2039"/>
    <cellStyle name="40% - Акцент1 2 16 2 2" xfId="2040"/>
    <cellStyle name="40% - Акцент1 2 16 2 2 2" xfId="32546"/>
    <cellStyle name="40% - Акцент1 2 16 2 3" xfId="32547"/>
    <cellStyle name="40% - Акцент1 2 16 3" xfId="2041"/>
    <cellStyle name="40% - Акцент1 2 16 3 2" xfId="32548"/>
    <cellStyle name="40% - Акцент1 2 16 4" xfId="32549"/>
    <cellStyle name="40% - Акцент1 2 17" xfId="2042"/>
    <cellStyle name="40% - Акцент1 2 17 2" xfId="2043"/>
    <cellStyle name="40% - Акцент1 2 17 2 2" xfId="2044"/>
    <cellStyle name="40% - Акцент1 2 17 2 2 2" xfId="32550"/>
    <cellStyle name="40% - Акцент1 2 17 2 3" xfId="32551"/>
    <cellStyle name="40% - Акцент1 2 17 3" xfId="2045"/>
    <cellStyle name="40% - Акцент1 2 17 3 2" xfId="32552"/>
    <cellStyle name="40% - Акцент1 2 17 4" xfId="32553"/>
    <cellStyle name="40% - Акцент1 2 18" xfId="2046"/>
    <cellStyle name="40% - Акцент1 2 18 2" xfId="2047"/>
    <cellStyle name="40% - Акцент1 2 18 2 2" xfId="2048"/>
    <cellStyle name="40% - Акцент1 2 18 2 2 2" xfId="32554"/>
    <cellStyle name="40% - Акцент1 2 18 2 3" xfId="32555"/>
    <cellStyle name="40% - Акцент1 2 18 3" xfId="2049"/>
    <cellStyle name="40% - Акцент1 2 18 3 2" xfId="32556"/>
    <cellStyle name="40% - Акцент1 2 18 4" xfId="32557"/>
    <cellStyle name="40% - Акцент1 2 19" xfId="2050"/>
    <cellStyle name="40% - Акцент1 2 19 2" xfId="2051"/>
    <cellStyle name="40% - Акцент1 2 19 2 2" xfId="2052"/>
    <cellStyle name="40% - Акцент1 2 19 2 2 2" xfId="32558"/>
    <cellStyle name="40% - Акцент1 2 19 2 3" xfId="32559"/>
    <cellStyle name="40% - Акцент1 2 19 3" xfId="2053"/>
    <cellStyle name="40% - Акцент1 2 19 3 2" xfId="32560"/>
    <cellStyle name="40% - Акцент1 2 19 4" xfId="32561"/>
    <cellStyle name="40% - Акцент1 2 2" xfId="2054"/>
    <cellStyle name="40% - Акцент1 2 2 2" xfId="32562"/>
    <cellStyle name="40% - Акцент1 2 20" xfId="2055"/>
    <cellStyle name="40% - Акцент1 2 20 2" xfId="2056"/>
    <cellStyle name="40% - Акцент1 2 20 2 2" xfId="2057"/>
    <cellStyle name="40% - Акцент1 2 20 2 2 2" xfId="32563"/>
    <cellStyle name="40% - Акцент1 2 20 2 3" xfId="32564"/>
    <cellStyle name="40% - Акцент1 2 20 3" xfId="2058"/>
    <cellStyle name="40% - Акцент1 2 20 3 2" xfId="32565"/>
    <cellStyle name="40% - Акцент1 2 20 4" xfId="32566"/>
    <cellStyle name="40% - Акцент1 2 21" xfId="2059"/>
    <cellStyle name="40% - Акцент1 2 21 2" xfId="2060"/>
    <cellStyle name="40% - Акцент1 2 21 2 2" xfId="2061"/>
    <cellStyle name="40% - Акцент1 2 21 2 2 2" xfId="32567"/>
    <cellStyle name="40% - Акцент1 2 21 2 3" xfId="32568"/>
    <cellStyle name="40% - Акцент1 2 21 3" xfId="2062"/>
    <cellStyle name="40% - Акцент1 2 21 3 2" xfId="32569"/>
    <cellStyle name="40% - Акцент1 2 21 4" xfId="32570"/>
    <cellStyle name="40% - Акцент1 2 22" xfId="2063"/>
    <cellStyle name="40% - Акцент1 2 22 2" xfId="2064"/>
    <cellStyle name="40% - Акцент1 2 22 2 2" xfId="2065"/>
    <cellStyle name="40% - Акцент1 2 22 2 2 2" xfId="32571"/>
    <cellStyle name="40% - Акцент1 2 22 2 3" xfId="32572"/>
    <cellStyle name="40% - Акцент1 2 22 3" xfId="2066"/>
    <cellStyle name="40% - Акцент1 2 22 3 2" xfId="32573"/>
    <cellStyle name="40% - Акцент1 2 22 4" xfId="32574"/>
    <cellStyle name="40% - Акцент1 2 23" xfId="2067"/>
    <cellStyle name="40% - Акцент1 2 23 2" xfId="2068"/>
    <cellStyle name="40% - Акцент1 2 23 2 2" xfId="2069"/>
    <cellStyle name="40% - Акцент1 2 23 2 2 2" xfId="32575"/>
    <cellStyle name="40% - Акцент1 2 23 2 3" xfId="32576"/>
    <cellStyle name="40% - Акцент1 2 23 3" xfId="2070"/>
    <cellStyle name="40% - Акцент1 2 23 3 2" xfId="32577"/>
    <cellStyle name="40% - Акцент1 2 23 4" xfId="32578"/>
    <cellStyle name="40% - Акцент1 2 24" xfId="2071"/>
    <cellStyle name="40% - Акцент1 2 24 2" xfId="2072"/>
    <cellStyle name="40% - Акцент1 2 24 2 2" xfId="2073"/>
    <cellStyle name="40% - Акцент1 2 24 2 2 2" xfId="32579"/>
    <cellStyle name="40% - Акцент1 2 24 2 3" xfId="32580"/>
    <cellStyle name="40% - Акцент1 2 24 3" xfId="2074"/>
    <cellStyle name="40% - Акцент1 2 24 3 2" xfId="32581"/>
    <cellStyle name="40% - Акцент1 2 24 4" xfId="32582"/>
    <cellStyle name="40% - Акцент1 2 25" xfId="32583"/>
    <cellStyle name="40% - Акцент1 2 3" xfId="2075"/>
    <cellStyle name="40% - Акцент1 2 3 2" xfId="2076"/>
    <cellStyle name="40% - Акцент1 2 3 2 2" xfId="2077"/>
    <cellStyle name="40% - Акцент1 2 3 2 2 2" xfId="32584"/>
    <cellStyle name="40% - Акцент1 2 3 2 3" xfId="32585"/>
    <cellStyle name="40% - Акцент1 2 3 3" xfId="2078"/>
    <cellStyle name="40% - Акцент1 2 3 3 2" xfId="32586"/>
    <cellStyle name="40% - Акцент1 2 3 4" xfId="32587"/>
    <cellStyle name="40% - Акцент1 2 4" xfId="2079"/>
    <cellStyle name="40% - Акцент1 2 4 2" xfId="2080"/>
    <cellStyle name="40% - Акцент1 2 4 2 2" xfId="2081"/>
    <cellStyle name="40% - Акцент1 2 4 2 2 2" xfId="32588"/>
    <cellStyle name="40% - Акцент1 2 4 2 3" xfId="32589"/>
    <cellStyle name="40% - Акцент1 2 4 3" xfId="2082"/>
    <cellStyle name="40% - Акцент1 2 4 3 2" xfId="32590"/>
    <cellStyle name="40% - Акцент1 2 4 4" xfId="32591"/>
    <cellStyle name="40% - Акцент1 2 5" xfId="2083"/>
    <cellStyle name="40% - Акцент1 2 5 2" xfId="2084"/>
    <cellStyle name="40% - Акцент1 2 5 2 2" xfId="2085"/>
    <cellStyle name="40% - Акцент1 2 5 2 2 2" xfId="32592"/>
    <cellStyle name="40% - Акцент1 2 5 2 3" xfId="32593"/>
    <cellStyle name="40% - Акцент1 2 5 3" xfId="2086"/>
    <cellStyle name="40% - Акцент1 2 5 3 2" xfId="32594"/>
    <cellStyle name="40% - Акцент1 2 5 4" xfId="32595"/>
    <cellStyle name="40% - Акцент1 2 6" xfId="2087"/>
    <cellStyle name="40% - Акцент1 2 6 2" xfId="2088"/>
    <cellStyle name="40% - Акцент1 2 6 2 2" xfId="2089"/>
    <cellStyle name="40% - Акцент1 2 6 2 2 2" xfId="32596"/>
    <cellStyle name="40% - Акцент1 2 6 2 3" xfId="32597"/>
    <cellStyle name="40% - Акцент1 2 6 3" xfId="2090"/>
    <cellStyle name="40% - Акцент1 2 6 3 2" xfId="32598"/>
    <cellStyle name="40% - Акцент1 2 6 4" xfId="32599"/>
    <cellStyle name="40% - Акцент1 2 7" xfId="2091"/>
    <cellStyle name="40% - Акцент1 2 7 2" xfId="2092"/>
    <cellStyle name="40% - Акцент1 2 7 2 2" xfId="2093"/>
    <cellStyle name="40% - Акцент1 2 7 2 2 2" xfId="32600"/>
    <cellStyle name="40% - Акцент1 2 7 2 3" xfId="32601"/>
    <cellStyle name="40% - Акцент1 2 7 3" xfId="2094"/>
    <cellStyle name="40% - Акцент1 2 7 3 2" xfId="32602"/>
    <cellStyle name="40% - Акцент1 2 7 4" xfId="32603"/>
    <cellStyle name="40% - Акцент1 2 8" xfId="2095"/>
    <cellStyle name="40% - Акцент1 2 8 2" xfId="2096"/>
    <cellStyle name="40% - Акцент1 2 8 2 2" xfId="2097"/>
    <cellStyle name="40% - Акцент1 2 8 2 2 2" xfId="32604"/>
    <cellStyle name="40% - Акцент1 2 8 2 3" xfId="32605"/>
    <cellStyle name="40% - Акцент1 2 8 3" xfId="2098"/>
    <cellStyle name="40% - Акцент1 2 8 3 2" xfId="32606"/>
    <cellStyle name="40% - Акцент1 2 8 4" xfId="32607"/>
    <cellStyle name="40% - Акцент1 2 9" xfId="2099"/>
    <cellStyle name="40% - Акцент1 2 9 2" xfId="2100"/>
    <cellStyle name="40% - Акцент1 2 9 2 2" xfId="2101"/>
    <cellStyle name="40% - Акцент1 2 9 2 2 2" xfId="32608"/>
    <cellStyle name="40% - Акцент1 2 9 2 3" xfId="32609"/>
    <cellStyle name="40% - Акцент1 2 9 3" xfId="2102"/>
    <cellStyle name="40% - Акцент1 2 9 3 2" xfId="32610"/>
    <cellStyle name="40% - Акцент1 2 9 4" xfId="32611"/>
    <cellStyle name="40% - Акцент1 3" xfId="2103"/>
    <cellStyle name="40% - Акцент1 3 10" xfId="2104"/>
    <cellStyle name="40% - Акцент1 3 10 2" xfId="2105"/>
    <cellStyle name="40% - Акцент1 3 10 2 2" xfId="2106"/>
    <cellStyle name="40% - Акцент1 3 10 2 2 2" xfId="32612"/>
    <cellStyle name="40% - Акцент1 3 10 2 3" xfId="32613"/>
    <cellStyle name="40% - Акцент1 3 10 3" xfId="2107"/>
    <cellStyle name="40% - Акцент1 3 10 3 2" xfId="32614"/>
    <cellStyle name="40% - Акцент1 3 10 4" xfId="32615"/>
    <cellStyle name="40% - Акцент1 3 11" xfId="2108"/>
    <cellStyle name="40% - Акцент1 3 11 2" xfId="2109"/>
    <cellStyle name="40% - Акцент1 3 11 2 2" xfId="2110"/>
    <cellStyle name="40% - Акцент1 3 11 2 2 2" xfId="32616"/>
    <cellStyle name="40% - Акцент1 3 11 2 3" xfId="32617"/>
    <cellStyle name="40% - Акцент1 3 11 3" xfId="2111"/>
    <cellStyle name="40% - Акцент1 3 11 3 2" xfId="32618"/>
    <cellStyle name="40% - Акцент1 3 11 4" xfId="32619"/>
    <cellStyle name="40% - Акцент1 3 12" xfId="2112"/>
    <cellStyle name="40% - Акцент1 3 12 2" xfId="2113"/>
    <cellStyle name="40% - Акцент1 3 12 2 2" xfId="2114"/>
    <cellStyle name="40% - Акцент1 3 12 2 2 2" xfId="32620"/>
    <cellStyle name="40% - Акцент1 3 12 2 3" xfId="32621"/>
    <cellStyle name="40% - Акцент1 3 12 3" xfId="2115"/>
    <cellStyle name="40% - Акцент1 3 12 3 2" xfId="32622"/>
    <cellStyle name="40% - Акцент1 3 12 4" xfId="32623"/>
    <cellStyle name="40% - Акцент1 3 13" xfId="2116"/>
    <cellStyle name="40% - Акцент1 3 13 2" xfId="2117"/>
    <cellStyle name="40% - Акцент1 3 13 2 2" xfId="2118"/>
    <cellStyle name="40% - Акцент1 3 13 2 2 2" xfId="32624"/>
    <cellStyle name="40% - Акцент1 3 13 2 3" xfId="32625"/>
    <cellStyle name="40% - Акцент1 3 13 3" xfId="2119"/>
    <cellStyle name="40% - Акцент1 3 13 3 2" xfId="32626"/>
    <cellStyle name="40% - Акцент1 3 13 4" xfId="32627"/>
    <cellStyle name="40% - Акцент1 3 14" xfId="2120"/>
    <cellStyle name="40% - Акцент1 3 14 2" xfId="2121"/>
    <cellStyle name="40% - Акцент1 3 14 2 2" xfId="2122"/>
    <cellStyle name="40% - Акцент1 3 14 2 2 2" xfId="32628"/>
    <cellStyle name="40% - Акцент1 3 14 2 3" xfId="32629"/>
    <cellStyle name="40% - Акцент1 3 14 3" xfId="2123"/>
    <cellStyle name="40% - Акцент1 3 14 3 2" xfId="32630"/>
    <cellStyle name="40% - Акцент1 3 14 4" xfId="32631"/>
    <cellStyle name="40% - Акцент1 3 15" xfId="2124"/>
    <cellStyle name="40% - Акцент1 3 15 2" xfId="2125"/>
    <cellStyle name="40% - Акцент1 3 15 2 2" xfId="2126"/>
    <cellStyle name="40% - Акцент1 3 15 2 2 2" xfId="32632"/>
    <cellStyle name="40% - Акцент1 3 15 2 3" xfId="32633"/>
    <cellStyle name="40% - Акцент1 3 15 3" xfId="2127"/>
    <cellStyle name="40% - Акцент1 3 15 3 2" xfId="32634"/>
    <cellStyle name="40% - Акцент1 3 15 4" xfId="32635"/>
    <cellStyle name="40% - Акцент1 3 16" xfId="2128"/>
    <cellStyle name="40% - Акцент1 3 16 2" xfId="2129"/>
    <cellStyle name="40% - Акцент1 3 16 2 2" xfId="2130"/>
    <cellStyle name="40% - Акцент1 3 16 2 2 2" xfId="32636"/>
    <cellStyle name="40% - Акцент1 3 16 2 3" xfId="32637"/>
    <cellStyle name="40% - Акцент1 3 16 3" xfId="2131"/>
    <cellStyle name="40% - Акцент1 3 16 3 2" xfId="32638"/>
    <cellStyle name="40% - Акцент1 3 16 4" xfId="32639"/>
    <cellStyle name="40% - Акцент1 3 17" xfId="2132"/>
    <cellStyle name="40% - Акцент1 3 17 2" xfId="2133"/>
    <cellStyle name="40% - Акцент1 3 17 2 2" xfId="2134"/>
    <cellStyle name="40% - Акцент1 3 17 2 2 2" xfId="32640"/>
    <cellStyle name="40% - Акцент1 3 17 2 3" xfId="32641"/>
    <cellStyle name="40% - Акцент1 3 17 3" xfId="2135"/>
    <cellStyle name="40% - Акцент1 3 17 3 2" xfId="32642"/>
    <cellStyle name="40% - Акцент1 3 17 4" xfId="32643"/>
    <cellStyle name="40% - Акцент1 3 18" xfId="2136"/>
    <cellStyle name="40% - Акцент1 3 18 2" xfId="2137"/>
    <cellStyle name="40% - Акцент1 3 18 2 2" xfId="2138"/>
    <cellStyle name="40% - Акцент1 3 18 2 2 2" xfId="32644"/>
    <cellStyle name="40% - Акцент1 3 18 2 3" xfId="32645"/>
    <cellStyle name="40% - Акцент1 3 18 3" xfId="2139"/>
    <cellStyle name="40% - Акцент1 3 18 3 2" xfId="32646"/>
    <cellStyle name="40% - Акцент1 3 18 4" xfId="32647"/>
    <cellStyle name="40% - Акцент1 3 19" xfId="2140"/>
    <cellStyle name="40% - Акцент1 3 19 2" xfId="2141"/>
    <cellStyle name="40% - Акцент1 3 19 2 2" xfId="2142"/>
    <cellStyle name="40% - Акцент1 3 19 2 2 2" xfId="32648"/>
    <cellStyle name="40% - Акцент1 3 19 2 3" xfId="32649"/>
    <cellStyle name="40% - Акцент1 3 19 3" xfId="2143"/>
    <cellStyle name="40% - Акцент1 3 19 3 2" xfId="32650"/>
    <cellStyle name="40% - Акцент1 3 19 4" xfId="32651"/>
    <cellStyle name="40% - Акцент1 3 2" xfId="2144"/>
    <cellStyle name="40% - Акцент1 3 2 2" xfId="32652"/>
    <cellStyle name="40% - Акцент1 3 20" xfId="2145"/>
    <cellStyle name="40% - Акцент1 3 20 2" xfId="2146"/>
    <cellStyle name="40% - Акцент1 3 20 2 2" xfId="2147"/>
    <cellStyle name="40% - Акцент1 3 20 2 2 2" xfId="32653"/>
    <cellStyle name="40% - Акцент1 3 20 2 3" xfId="32654"/>
    <cellStyle name="40% - Акцент1 3 20 3" xfId="2148"/>
    <cellStyle name="40% - Акцент1 3 20 3 2" xfId="32655"/>
    <cellStyle name="40% - Акцент1 3 20 4" xfId="32656"/>
    <cellStyle name="40% - Акцент1 3 21" xfId="2149"/>
    <cellStyle name="40% - Акцент1 3 21 2" xfId="2150"/>
    <cellStyle name="40% - Акцент1 3 21 2 2" xfId="2151"/>
    <cellStyle name="40% - Акцент1 3 21 2 2 2" xfId="32657"/>
    <cellStyle name="40% - Акцент1 3 21 2 3" xfId="32658"/>
    <cellStyle name="40% - Акцент1 3 21 3" xfId="2152"/>
    <cellStyle name="40% - Акцент1 3 21 3 2" xfId="32659"/>
    <cellStyle name="40% - Акцент1 3 21 4" xfId="32660"/>
    <cellStyle name="40% - Акцент1 3 22" xfId="2153"/>
    <cellStyle name="40% - Акцент1 3 22 2" xfId="2154"/>
    <cellStyle name="40% - Акцент1 3 22 2 2" xfId="2155"/>
    <cellStyle name="40% - Акцент1 3 22 2 2 2" xfId="32661"/>
    <cellStyle name="40% - Акцент1 3 22 2 3" xfId="32662"/>
    <cellStyle name="40% - Акцент1 3 22 3" xfId="2156"/>
    <cellStyle name="40% - Акцент1 3 22 3 2" xfId="32663"/>
    <cellStyle name="40% - Акцент1 3 22 4" xfId="32664"/>
    <cellStyle name="40% - Акцент1 3 23" xfId="2157"/>
    <cellStyle name="40% - Акцент1 3 23 2" xfId="2158"/>
    <cellStyle name="40% - Акцент1 3 23 2 2" xfId="2159"/>
    <cellStyle name="40% - Акцент1 3 23 2 2 2" xfId="32665"/>
    <cellStyle name="40% - Акцент1 3 23 2 3" xfId="32666"/>
    <cellStyle name="40% - Акцент1 3 23 3" xfId="2160"/>
    <cellStyle name="40% - Акцент1 3 23 3 2" xfId="32667"/>
    <cellStyle name="40% - Акцент1 3 23 4" xfId="32668"/>
    <cellStyle name="40% - Акцент1 3 24" xfId="2161"/>
    <cellStyle name="40% - Акцент1 3 24 2" xfId="2162"/>
    <cellStyle name="40% - Акцент1 3 24 2 2" xfId="2163"/>
    <cellStyle name="40% - Акцент1 3 24 2 2 2" xfId="32669"/>
    <cellStyle name="40% - Акцент1 3 24 2 3" xfId="32670"/>
    <cellStyle name="40% - Акцент1 3 24 3" xfId="2164"/>
    <cellStyle name="40% - Акцент1 3 24 3 2" xfId="32671"/>
    <cellStyle name="40% - Акцент1 3 24 4" xfId="32672"/>
    <cellStyle name="40% - Акцент1 3 25" xfId="32673"/>
    <cellStyle name="40% - Акцент1 3 3" xfId="2165"/>
    <cellStyle name="40% - Акцент1 3 3 2" xfId="2166"/>
    <cellStyle name="40% - Акцент1 3 3 2 2" xfId="2167"/>
    <cellStyle name="40% - Акцент1 3 3 2 2 2" xfId="32674"/>
    <cellStyle name="40% - Акцент1 3 3 2 3" xfId="32675"/>
    <cellStyle name="40% - Акцент1 3 3 3" xfId="2168"/>
    <cellStyle name="40% - Акцент1 3 3 3 2" xfId="32676"/>
    <cellStyle name="40% - Акцент1 3 3 4" xfId="32677"/>
    <cellStyle name="40% - Акцент1 3 4" xfId="2169"/>
    <cellStyle name="40% - Акцент1 3 4 2" xfId="2170"/>
    <cellStyle name="40% - Акцент1 3 4 2 2" xfId="2171"/>
    <cellStyle name="40% - Акцент1 3 4 2 2 2" xfId="32678"/>
    <cellStyle name="40% - Акцент1 3 4 2 3" xfId="32679"/>
    <cellStyle name="40% - Акцент1 3 4 3" xfId="2172"/>
    <cellStyle name="40% - Акцент1 3 4 3 2" xfId="32680"/>
    <cellStyle name="40% - Акцент1 3 4 4" xfId="32681"/>
    <cellStyle name="40% - Акцент1 3 5" xfId="2173"/>
    <cellStyle name="40% - Акцент1 3 5 2" xfId="2174"/>
    <cellStyle name="40% - Акцент1 3 5 2 2" xfId="2175"/>
    <cellStyle name="40% - Акцент1 3 5 2 2 2" xfId="32682"/>
    <cellStyle name="40% - Акцент1 3 5 2 3" xfId="32683"/>
    <cellStyle name="40% - Акцент1 3 5 3" xfId="2176"/>
    <cellStyle name="40% - Акцент1 3 5 3 2" xfId="32684"/>
    <cellStyle name="40% - Акцент1 3 5 4" xfId="32685"/>
    <cellStyle name="40% - Акцент1 3 6" xfId="2177"/>
    <cellStyle name="40% - Акцент1 3 6 2" xfId="2178"/>
    <cellStyle name="40% - Акцент1 3 6 2 2" xfId="2179"/>
    <cellStyle name="40% - Акцент1 3 6 2 2 2" xfId="32686"/>
    <cellStyle name="40% - Акцент1 3 6 2 3" xfId="32687"/>
    <cellStyle name="40% - Акцент1 3 6 3" xfId="2180"/>
    <cellStyle name="40% - Акцент1 3 6 3 2" xfId="32688"/>
    <cellStyle name="40% - Акцент1 3 6 4" xfId="32689"/>
    <cellStyle name="40% - Акцент1 3 7" xfId="2181"/>
    <cellStyle name="40% - Акцент1 3 7 2" xfId="2182"/>
    <cellStyle name="40% - Акцент1 3 7 2 2" xfId="2183"/>
    <cellStyle name="40% - Акцент1 3 7 2 2 2" xfId="32690"/>
    <cellStyle name="40% - Акцент1 3 7 2 3" xfId="32691"/>
    <cellStyle name="40% - Акцент1 3 7 3" xfId="2184"/>
    <cellStyle name="40% - Акцент1 3 7 3 2" xfId="32692"/>
    <cellStyle name="40% - Акцент1 3 7 4" xfId="32693"/>
    <cellStyle name="40% - Акцент1 3 8" xfId="2185"/>
    <cellStyle name="40% - Акцент1 3 8 2" xfId="2186"/>
    <cellStyle name="40% - Акцент1 3 8 2 2" xfId="2187"/>
    <cellStyle name="40% - Акцент1 3 8 2 2 2" xfId="32694"/>
    <cellStyle name="40% - Акцент1 3 8 2 3" xfId="32695"/>
    <cellStyle name="40% - Акцент1 3 8 3" xfId="2188"/>
    <cellStyle name="40% - Акцент1 3 8 3 2" xfId="32696"/>
    <cellStyle name="40% - Акцент1 3 8 4" xfId="32697"/>
    <cellStyle name="40% - Акцент1 3 9" xfId="2189"/>
    <cellStyle name="40% - Акцент1 3 9 2" xfId="2190"/>
    <cellStyle name="40% - Акцент1 3 9 2 2" xfId="2191"/>
    <cellStyle name="40% - Акцент1 3 9 2 2 2" xfId="32698"/>
    <cellStyle name="40% - Акцент1 3 9 2 3" xfId="32699"/>
    <cellStyle name="40% - Акцент1 3 9 3" xfId="2192"/>
    <cellStyle name="40% - Акцент1 3 9 3 2" xfId="32700"/>
    <cellStyle name="40% - Акцент1 3 9 4" xfId="32701"/>
    <cellStyle name="40% - Акцент1 4" xfId="2193"/>
    <cellStyle name="40% - Акцент1 4 2" xfId="2194"/>
    <cellStyle name="40% - Акцент1 4 2 2" xfId="32702"/>
    <cellStyle name="40% - Акцент1 4 3" xfId="32703"/>
    <cellStyle name="40% - Акцент1 5" xfId="2195"/>
    <cellStyle name="40% - Акцент1 5 2" xfId="2196"/>
    <cellStyle name="40% - Акцент1 5 2 2" xfId="32704"/>
    <cellStyle name="40% - Акцент1 5 3" xfId="32705"/>
    <cellStyle name="40% - Акцент1 6" xfId="2197"/>
    <cellStyle name="40% - Акцент1 6 2" xfId="32706"/>
    <cellStyle name="40% - Акцент1 7" xfId="2198"/>
    <cellStyle name="40% - Акцент1 7 2" xfId="2199"/>
    <cellStyle name="40% - Акцент1 7 2 2" xfId="2200"/>
    <cellStyle name="40% - Акцент1 7 2 2 2" xfId="32707"/>
    <cellStyle name="40% - Акцент1 7 2 3" xfId="32708"/>
    <cellStyle name="40% - Акцент1 7 3" xfId="2201"/>
    <cellStyle name="40% - Акцент1 7 3 2" xfId="32709"/>
    <cellStyle name="40% - Акцент1 7 4" xfId="32710"/>
    <cellStyle name="40% - Акцент1 8" xfId="2202"/>
    <cellStyle name="40% - Акцент1 8 2" xfId="2203"/>
    <cellStyle name="40% - Акцент1 8 2 2" xfId="2204"/>
    <cellStyle name="40% - Акцент1 8 2 2 2" xfId="32711"/>
    <cellStyle name="40% - Акцент1 8 2 3" xfId="32712"/>
    <cellStyle name="40% - Акцент1 8 3" xfId="2205"/>
    <cellStyle name="40% - Акцент1 8 3 2" xfId="32713"/>
    <cellStyle name="40% - Акцент1 8 4" xfId="32714"/>
    <cellStyle name="40% - Акцент1 9" xfId="2206"/>
    <cellStyle name="40% - Акцент1 9 2" xfId="2207"/>
    <cellStyle name="40% - Акцент1 9 2 2" xfId="2208"/>
    <cellStyle name="40% - Акцент1 9 2 2 2" xfId="32715"/>
    <cellStyle name="40% - Акцент1 9 2 3" xfId="32716"/>
    <cellStyle name="40% - Акцент1 9 3" xfId="2209"/>
    <cellStyle name="40% - Акцент1 9 3 2" xfId="32717"/>
    <cellStyle name="40% - Акцент1 9 4" xfId="32718"/>
    <cellStyle name="40% - Акцент2 10" xfId="2210"/>
    <cellStyle name="40% - Акцент2 10 2" xfId="2211"/>
    <cellStyle name="40% - Акцент2 10 2 2" xfId="2212"/>
    <cellStyle name="40% - Акцент2 10 2 2 2" xfId="32719"/>
    <cellStyle name="40% - Акцент2 10 2 3" xfId="32720"/>
    <cellStyle name="40% - Акцент2 10 3" xfId="2213"/>
    <cellStyle name="40% - Акцент2 10 3 2" xfId="32721"/>
    <cellStyle name="40% - Акцент2 10 4" xfId="32722"/>
    <cellStyle name="40% - Акцент2 11" xfId="2214"/>
    <cellStyle name="40% - Акцент2 11 2" xfId="2215"/>
    <cellStyle name="40% - Акцент2 11 2 2" xfId="2216"/>
    <cellStyle name="40% - Акцент2 11 2 2 2" xfId="32723"/>
    <cellStyle name="40% - Акцент2 11 2 3" xfId="32724"/>
    <cellStyle name="40% - Акцент2 11 3" xfId="2217"/>
    <cellStyle name="40% - Акцент2 11 3 2" xfId="32725"/>
    <cellStyle name="40% - Акцент2 11 4" xfId="32726"/>
    <cellStyle name="40% - Акцент2 12" xfId="2218"/>
    <cellStyle name="40% - Акцент2 12 2" xfId="2219"/>
    <cellStyle name="40% - Акцент2 12 2 2" xfId="2220"/>
    <cellStyle name="40% - Акцент2 12 2 2 2" xfId="32727"/>
    <cellStyle name="40% - Акцент2 12 2 3" xfId="32728"/>
    <cellStyle name="40% - Акцент2 12 3" xfId="2221"/>
    <cellStyle name="40% - Акцент2 12 3 2" xfId="32729"/>
    <cellStyle name="40% - Акцент2 12 4" xfId="32730"/>
    <cellStyle name="40% - Акцент2 13" xfId="2222"/>
    <cellStyle name="40% - Акцент2 13 2" xfId="2223"/>
    <cellStyle name="40% - Акцент2 13 2 2" xfId="2224"/>
    <cellStyle name="40% - Акцент2 13 2 2 2" xfId="32731"/>
    <cellStyle name="40% - Акцент2 13 2 3" xfId="32732"/>
    <cellStyle name="40% - Акцент2 13 3" xfId="2225"/>
    <cellStyle name="40% - Акцент2 13 3 2" xfId="32733"/>
    <cellStyle name="40% - Акцент2 13 4" xfId="32734"/>
    <cellStyle name="40% - Акцент2 14" xfId="2226"/>
    <cellStyle name="40% - Акцент2 14 2" xfId="2227"/>
    <cellStyle name="40% - Акцент2 14 2 2" xfId="2228"/>
    <cellStyle name="40% - Акцент2 14 2 2 2" xfId="32735"/>
    <cellStyle name="40% - Акцент2 14 2 3" xfId="32736"/>
    <cellStyle name="40% - Акцент2 14 3" xfId="2229"/>
    <cellStyle name="40% - Акцент2 14 3 2" xfId="32737"/>
    <cellStyle name="40% - Акцент2 14 4" xfId="32738"/>
    <cellStyle name="40% - Акцент2 15" xfId="2230"/>
    <cellStyle name="40% - Акцент2 15 2" xfId="2231"/>
    <cellStyle name="40% - Акцент2 15 2 2" xfId="2232"/>
    <cellStyle name="40% - Акцент2 15 2 2 2" xfId="32739"/>
    <cellStyle name="40% - Акцент2 15 2 3" xfId="32740"/>
    <cellStyle name="40% - Акцент2 15 3" xfId="2233"/>
    <cellStyle name="40% - Акцент2 15 3 2" xfId="32741"/>
    <cellStyle name="40% - Акцент2 15 4" xfId="32742"/>
    <cellStyle name="40% - Акцент2 16" xfId="2234"/>
    <cellStyle name="40% - Акцент2 16 2" xfId="2235"/>
    <cellStyle name="40% - Акцент2 16 2 2" xfId="2236"/>
    <cellStyle name="40% - Акцент2 16 2 2 2" xfId="32743"/>
    <cellStyle name="40% - Акцент2 16 2 3" xfId="32744"/>
    <cellStyle name="40% - Акцент2 16 3" xfId="2237"/>
    <cellStyle name="40% - Акцент2 16 3 2" xfId="32745"/>
    <cellStyle name="40% - Акцент2 16 4" xfId="32746"/>
    <cellStyle name="40% - Акцент2 17" xfId="2238"/>
    <cellStyle name="40% - Акцент2 17 2" xfId="2239"/>
    <cellStyle name="40% - Акцент2 17 2 2" xfId="2240"/>
    <cellStyle name="40% - Акцент2 17 2 2 2" xfId="32747"/>
    <cellStyle name="40% - Акцент2 17 2 3" xfId="32748"/>
    <cellStyle name="40% - Акцент2 17 3" xfId="2241"/>
    <cellStyle name="40% - Акцент2 17 3 2" xfId="32749"/>
    <cellStyle name="40% - Акцент2 17 4" xfId="32750"/>
    <cellStyle name="40% - Акцент2 18" xfId="2242"/>
    <cellStyle name="40% - Акцент2 18 2" xfId="2243"/>
    <cellStyle name="40% - Акцент2 18 2 2" xfId="32751"/>
    <cellStyle name="40% - Акцент2 18 3" xfId="32752"/>
    <cellStyle name="40% - Акцент2 19" xfId="2244"/>
    <cellStyle name="40% - Акцент2 19 2" xfId="32753"/>
    <cellStyle name="40% - Акцент2 2" xfId="2245"/>
    <cellStyle name="40% - Акцент2 2 10" xfId="2246"/>
    <cellStyle name="40% - Акцент2 2 10 2" xfId="2247"/>
    <cellStyle name="40% - Акцент2 2 10 2 2" xfId="2248"/>
    <cellStyle name="40% - Акцент2 2 10 2 2 2" xfId="32754"/>
    <cellStyle name="40% - Акцент2 2 10 2 3" xfId="32755"/>
    <cellStyle name="40% - Акцент2 2 10 3" xfId="2249"/>
    <cellStyle name="40% - Акцент2 2 10 3 2" xfId="32756"/>
    <cellStyle name="40% - Акцент2 2 10 4" xfId="32757"/>
    <cellStyle name="40% - Акцент2 2 11" xfId="2250"/>
    <cellStyle name="40% - Акцент2 2 11 2" xfId="2251"/>
    <cellStyle name="40% - Акцент2 2 11 2 2" xfId="2252"/>
    <cellStyle name="40% - Акцент2 2 11 2 2 2" xfId="32758"/>
    <cellStyle name="40% - Акцент2 2 11 2 3" xfId="32759"/>
    <cellStyle name="40% - Акцент2 2 11 3" xfId="2253"/>
    <cellStyle name="40% - Акцент2 2 11 3 2" xfId="32760"/>
    <cellStyle name="40% - Акцент2 2 11 4" xfId="32761"/>
    <cellStyle name="40% - Акцент2 2 12" xfId="2254"/>
    <cellStyle name="40% - Акцент2 2 12 2" xfId="2255"/>
    <cellStyle name="40% - Акцент2 2 12 2 2" xfId="2256"/>
    <cellStyle name="40% - Акцент2 2 12 2 2 2" xfId="32762"/>
    <cellStyle name="40% - Акцент2 2 12 2 3" xfId="32763"/>
    <cellStyle name="40% - Акцент2 2 12 3" xfId="2257"/>
    <cellStyle name="40% - Акцент2 2 12 3 2" xfId="32764"/>
    <cellStyle name="40% - Акцент2 2 12 4" xfId="32765"/>
    <cellStyle name="40% - Акцент2 2 13" xfId="2258"/>
    <cellStyle name="40% - Акцент2 2 13 2" xfId="2259"/>
    <cellStyle name="40% - Акцент2 2 13 2 2" xfId="2260"/>
    <cellStyle name="40% - Акцент2 2 13 2 2 2" xfId="32766"/>
    <cellStyle name="40% - Акцент2 2 13 2 3" xfId="32767"/>
    <cellStyle name="40% - Акцент2 2 13 3" xfId="2261"/>
    <cellStyle name="40% - Акцент2 2 13 3 2" xfId="32768"/>
    <cellStyle name="40% - Акцент2 2 13 4" xfId="32769"/>
    <cellStyle name="40% - Акцент2 2 14" xfId="2262"/>
    <cellStyle name="40% - Акцент2 2 14 2" xfId="2263"/>
    <cellStyle name="40% - Акцент2 2 14 2 2" xfId="2264"/>
    <cellStyle name="40% - Акцент2 2 14 2 2 2" xfId="32770"/>
    <cellStyle name="40% - Акцент2 2 14 2 3" xfId="32771"/>
    <cellStyle name="40% - Акцент2 2 14 3" xfId="2265"/>
    <cellStyle name="40% - Акцент2 2 14 3 2" xfId="32772"/>
    <cellStyle name="40% - Акцент2 2 14 4" xfId="32773"/>
    <cellStyle name="40% - Акцент2 2 15" xfId="2266"/>
    <cellStyle name="40% - Акцент2 2 15 2" xfId="2267"/>
    <cellStyle name="40% - Акцент2 2 15 2 2" xfId="2268"/>
    <cellStyle name="40% - Акцент2 2 15 2 2 2" xfId="32774"/>
    <cellStyle name="40% - Акцент2 2 15 2 3" xfId="32775"/>
    <cellStyle name="40% - Акцент2 2 15 3" xfId="2269"/>
    <cellStyle name="40% - Акцент2 2 15 3 2" xfId="32776"/>
    <cellStyle name="40% - Акцент2 2 15 4" xfId="32777"/>
    <cellStyle name="40% - Акцент2 2 16" xfId="2270"/>
    <cellStyle name="40% - Акцент2 2 16 2" xfId="2271"/>
    <cellStyle name="40% - Акцент2 2 16 2 2" xfId="2272"/>
    <cellStyle name="40% - Акцент2 2 16 2 2 2" xfId="32778"/>
    <cellStyle name="40% - Акцент2 2 16 2 3" xfId="32779"/>
    <cellStyle name="40% - Акцент2 2 16 3" xfId="2273"/>
    <cellStyle name="40% - Акцент2 2 16 3 2" xfId="32780"/>
    <cellStyle name="40% - Акцент2 2 16 4" xfId="32781"/>
    <cellStyle name="40% - Акцент2 2 17" xfId="2274"/>
    <cellStyle name="40% - Акцент2 2 17 2" xfId="2275"/>
    <cellStyle name="40% - Акцент2 2 17 2 2" xfId="2276"/>
    <cellStyle name="40% - Акцент2 2 17 2 2 2" xfId="32782"/>
    <cellStyle name="40% - Акцент2 2 17 2 3" xfId="32783"/>
    <cellStyle name="40% - Акцент2 2 17 3" xfId="2277"/>
    <cellStyle name="40% - Акцент2 2 17 3 2" xfId="32784"/>
    <cellStyle name="40% - Акцент2 2 17 4" xfId="32785"/>
    <cellStyle name="40% - Акцент2 2 18" xfId="2278"/>
    <cellStyle name="40% - Акцент2 2 18 2" xfId="2279"/>
    <cellStyle name="40% - Акцент2 2 18 2 2" xfId="2280"/>
    <cellStyle name="40% - Акцент2 2 18 2 2 2" xfId="32786"/>
    <cellStyle name="40% - Акцент2 2 18 2 3" xfId="32787"/>
    <cellStyle name="40% - Акцент2 2 18 3" xfId="2281"/>
    <cellStyle name="40% - Акцент2 2 18 3 2" xfId="32788"/>
    <cellStyle name="40% - Акцент2 2 18 4" xfId="32789"/>
    <cellStyle name="40% - Акцент2 2 19" xfId="2282"/>
    <cellStyle name="40% - Акцент2 2 19 2" xfId="2283"/>
    <cellStyle name="40% - Акцент2 2 19 2 2" xfId="2284"/>
    <cellStyle name="40% - Акцент2 2 19 2 2 2" xfId="32790"/>
    <cellStyle name="40% - Акцент2 2 19 2 3" xfId="32791"/>
    <cellStyle name="40% - Акцент2 2 19 3" xfId="2285"/>
    <cellStyle name="40% - Акцент2 2 19 3 2" xfId="32792"/>
    <cellStyle name="40% - Акцент2 2 19 4" xfId="32793"/>
    <cellStyle name="40% - Акцент2 2 2" xfId="2286"/>
    <cellStyle name="40% - Акцент2 2 2 2" xfId="32794"/>
    <cellStyle name="40% - Акцент2 2 20" xfId="2287"/>
    <cellStyle name="40% - Акцент2 2 20 2" xfId="2288"/>
    <cellStyle name="40% - Акцент2 2 20 2 2" xfId="2289"/>
    <cellStyle name="40% - Акцент2 2 20 2 2 2" xfId="32795"/>
    <cellStyle name="40% - Акцент2 2 20 2 3" xfId="32796"/>
    <cellStyle name="40% - Акцент2 2 20 3" xfId="2290"/>
    <cellStyle name="40% - Акцент2 2 20 3 2" xfId="32797"/>
    <cellStyle name="40% - Акцент2 2 20 4" xfId="32798"/>
    <cellStyle name="40% - Акцент2 2 21" xfId="2291"/>
    <cellStyle name="40% - Акцент2 2 21 2" xfId="2292"/>
    <cellStyle name="40% - Акцент2 2 21 2 2" xfId="2293"/>
    <cellStyle name="40% - Акцент2 2 21 2 2 2" xfId="32799"/>
    <cellStyle name="40% - Акцент2 2 21 2 3" xfId="32800"/>
    <cellStyle name="40% - Акцент2 2 21 3" xfId="2294"/>
    <cellStyle name="40% - Акцент2 2 21 3 2" xfId="32801"/>
    <cellStyle name="40% - Акцент2 2 21 4" xfId="32802"/>
    <cellStyle name="40% - Акцент2 2 22" xfId="2295"/>
    <cellStyle name="40% - Акцент2 2 22 2" xfId="2296"/>
    <cellStyle name="40% - Акцент2 2 22 2 2" xfId="2297"/>
    <cellStyle name="40% - Акцент2 2 22 2 2 2" xfId="32803"/>
    <cellStyle name="40% - Акцент2 2 22 2 3" xfId="32804"/>
    <cellStyle name="40% - Акцент2 2 22 3" xfId="2298"/>
    <cellStyle name="40% - Акцент2 2 22 3 2" xfId="32805"/>
    <cellStyle name="40% - Акцент2 2 22 4" xfId="32806"/>
    <cellStyle name="40% - Акцент2 2 23" xfId="2299"/>
    <cellStyle name="40% - Акцент2 2 23 2" xfId="2300"/>
    <cellStyle name="40% - Акцент2 2 23 2 2" xfId="2301"/>
    <cellStyle name="40% - Акцент2 2 23 2 2 2" xfId="32807"/>
    <cellStyle name="40% - Акцент2 2 23 2 3" xfId="32808"/>
    <cellStyle name="40% - Акцент2 2 23 3" xfId="2302"/>
    <cellStyle name="40% - Акцент2 2 23 3 2" xfId="32809"/>
    <cellStyle name="40% - Акцент2 2 23 4" xfId="32810"/>
    <cellStyle name="40% - Акцент2 2 24" xfId="2303"/>
    <cellStyle name="40% - Акцент2 2 24 2" xfId="2304"/>
    <cellStyle name="40% - Акцент2 2 24 2 2" xfId="2305"/>
    <cellStyle name="40% - Акцент2 2 24 2 2 2" xfId="32811"/>
    <cellStyle name="40% - Акцент2 2 24 2 3" xfId="32812"/>
    <cellStyle name="40% - Акцент2 2 24 3" xfId="2306"/>
    <cellStyle name="40% - Акцент2 2 24 3 2" xfId="32813"/>
    <cellStyle name="40% - Акцент2 2 24 4" xfId="32814"/>
    <cellStyle name="40% - Акцент2 2 25" xfId="32815"/>
    <cellStyle name="40% - Акцент2 2 3" xfId="2307"/>
    <cellStyle name="40% - Акцент2 2 3 2" xfId="2308"/>
    <cellStyle name="40% - Акцент2 2 3 2 2" xfId="2309"/>
    <cellStyle name="40% - Акцент2 2 3 2 2 2" xfId="32816"/>
    <cellStyle name="40% - Акцент2 2 3 2 3" xfId="32817"/>
    <cellStyle name="40% - Акцент2 2 3 3" xfId="2310"/>
    <cellStyle name="40% - Акцент2 2 3 3 2" xfId="32818"/>
    <cellStyle name="40% - Акцент2 2 3 4" xfId="32819"/>
    <cellStyle name="40% - Акцент2 2 4" xfId="2311"/>
    <cellStyle name="40% - Акцент2 2 4 2" xfId="2312"/>
    <cellStyle name="40% - Акцент2 2 4 2 2" xfId="2313"/>
    <cellStyle name="40% - Акцент2 2 4 2 2 2" xfId="32820"/>
    <cellStyle name="40% - Акцент2 2 4 2 3" xfId="32821"/>
    <cellStyle name="40% - Акцент2 2 4 3" xfId="2314"/>
    <cellStyle name="40% - Акцент2 2 4 3 2" xfId="32822"/>
    <cellStyle name="40% - Акцент2 2 4 4" xfId="32823"/>
    <cellStyle name="40% - Акцент2 2 5" xfId="2315"/>
    <cellStyle name="40% - Акцент2 2 5 2" xfId="2316"/>
    <cellStyle name="40% - Акцент2 2 5 2 2" xfId="2317"/>
    <cellStyle name="40% - Акцент2 2 5 2 2 2" xfId="32824"/>
    <cellStyle name="40% - Акцент2 2 5 2 3" xfId="32825"/>
    <cellStyle name="40% - Акцент2 2 5 3" xfId="2318"/>
    <cellStyle name="40% - Акцент2 2 5 3 2" xfId="32826"/>
    <cellStyle name="40% - Акцент2 2 5 4" xfId="32827"/>
    <cellStyle name="40% - Акцент2 2 6" xfId="2319"/>
    <cellStyle name="40% - Акцент2 2 6 2" xfId="2320"/>
    <cellStyle name="40% - Акцент2 2 6 2 2" xfId="2321"/>
    <cellStyle name="40% - Акцент2 2 6 2 2 2" xfId="32828"/>
    <cellStyle name="40% - Акцент2 2 6 2 3" xfId="32829"/>
    <cellStyle name="40% - Акцент2 2 6 3" xfId="2322"/>
    <cellStyle name="40% - Акцент2 2 6 3 2" xfId="32830"/>
    <cellStyle name="40% - Акцент2 2 6 4" xfId="32831"/>
    <cellStyle name="40% - Акцент2 2 7" xfId="2323"/>
    <cellStyle name="40% - Акцент2 2 7 2" xfId="2324"/>
    <cellStyle name="40% - Акцент2 2 7 2 2" xfId="2325"/>
    <cellStyle name="40% - Акцент2 2 7 2 2 2" xfId="32832"/>
    <cellStyle name="40% - Акцент2 2 7 2 3" xfId="32833"/>
    <cellStyle name="40% - Акцент2 2 7 3" xfId="2326"/>
    <cellStyle name="40% - Акцент2 2 7 3 2" xfId="32834"/>
    <cellStyle name="40% - Акцент2 2 7 4" xfId="32835"/>
    <cellStyle name="40% - Акцент2 2 8" xfId="2327"/>
    <cellStyle name="40% - Акцент2 2 8 2" xfId="2328"/>
    <cellStyle name="40% - Акцент2 2 8 2 2" xfId="2329"/>
    <cellStyle name="40% - Акцент2 2 8 2 2 2" xfId="32836"/>
    <cellStyle name="40% - Акцент2 2 8 2 3" xfId="32837"/>
    <cellStyle name="40% - Акцент2 2 8 3" xfId="2330"/>
    <cellStyle name="40% - Акцент2 2 8 3 2" xfId="32838"/>
    <cellStyle name="40% - Акцент2 2 8 4" xfId="32839"/>
    <cellStyle name="40% - Акцент2 2 9" xfId="2331"/>
    <cellStyle name="40% - Акцент2 2 9 2" xfId="2332"/>
    <cellStyle name="40% - Акцент2 2 9 2 2" xfId="2333"/>
    <cellStyle name="40% - Акцент2 2 9 2 2 2" xfId="32840"/>
    <cellStyle name="40% - Акцент2 2 9 2 3" xfId="32841"/>
    <cellStyle name="40% - Акцент2 2 9 3" xfId="2334"/>
    <cellStyle name="40% - Акцент2 2 9 3 2" xfId="32842"/>
    <cellStyle name="40% - Акцент2 2 9 4" xfId="32843"/>
    <cellStyle name="40% - Акцент2 3" xfId="2335"/>
    <cellStyle name="40% - Акцент2 3 10" xfId="2336"/>
    <cellStyle name="40% - Акцент2 3 10 2" xfId="2337"/>
    <cellStyle name="40% - Акцент2 3 10 2 2" xfId="2338"/>
    <cellStyle name="40% - Акцент2 3 10 2 2 2" xfId="32844"/>
    <cellStyle name="40% - Акцент2 3 10 2 3" xfId="32845"/>
    <cellStyle name="40% - Акцент2 3 10 3" xfId="2339"/>
    <cellStyle name="40% - Акцент2 3 10 3 2" xfId="32846"/>
    <cellStyle name="40% - Акцент2 3 10 4" xfId="32847"/>
    <cellStyle name="40% - Акцент2 3 11" xfId="2340"/>
    <cellStyle name="40% - Акцент2 3 11 2" xfId="2341"/>
    <cellStyle name="40% - Акцент2 3 11 2 2" xfId="2342"/>
    <cellStyle name="40% - Акцент2 3 11 2 2 2" xfId="32848"/>
    <cellStyle name="40% - Акцент2 3 11 2 3" xfId="32849"/>
    <cellStyle name="40% - Акцент2 3 11 3" xfId="2343"/>
    <cellStyle name="40% - Акцент2 3 11 3 2" xfId="32850"/>
    <cellStyle name="40% - Акцент2 3 11 4" xfId="32851"/>
    <cellStyle name="40% - Акцент2 3 12" xfId="2344"/>
    <cellStyle name="40% - Акцент2 3 12 2" xfId="2345"/>
    <cellStyle name="40% - Акцент2 3 12 2 2" xfId="2346"/>
    <cellStyle name="40% - Акцент2 3 12 2 2 2" xfId="32852"/>
    <cellStyle name="40% - Акцент2 3 12 2 3" xfId="32853"/>
    <cellStyle name="40% - Акцент2 3 12 3" xfId="2347"/>
    <cellStyle name="40% - Акцент2 3 12 3 2" xfId="32854"/>
    <cellStyle name="40% - Акцент2 3 12 4" xfId="32855"/>
    <cellStyle name="40% - Акцент2 3 13" xfId="2348"/>
    <cellStyle name="40% - Акцент2 3 13 2" xfId="2349"/>
    <cellStyle name="40% - Акцент2 3 13 2 2" xfId="2350"/>
    <cellStyle name="40% - Акцент2 3 13 2 2 2" xfId="32856"/>
    <cellStyle name="40% - Акцент2 3 13 2 3" xfId="32857"/>
    <cellStyle name="40% - Акцент2 3 13 3" xfId="2351"/>
    <cellStyle name="40% - Акцент2 3 13 3 2" xfId="32858"/>
    <cellStyle name="40% - Акцент2 3 13 4" xfId="32859"/>
    <cellStyle name="40% - Акцент2 3 14" xfId="2352"/>
    <cellStyle name="40% - Акцент2 3 14 2" xfId="2353"/>
    <cellStyle name="40% - Акцент2 3 14 2 2" xfId="2354"/>
    <cellStyle name="40% - Акцент2 3 14 2 2 2" xfId="32860"/>
    <cellStyle name="40% - Акцент2 3 14 2 3" xfId="32861"/>
    <cellStyle name="40% - Акцент2 3 14 3" xfId="2355"/>
    <cellStyle name="40% - Акцент2 3 14 3 2" xfId="32862"/>
    <cellStyle name="40% - Акцент2 3 14 4" xfId="32863"/>
    <cellStyle name="40% - Акцент2 3 15" xfId="2356"/>
    <cellStyle name="40% - Акцент2 3 15 2" xfId="2357"/>
    <cellStyle name="40% - Акцент2 3 15 2 2" xfId="2358"/>
    <cellStyle name="40% - Акцент2 3 15 2 2 2" xfId="32864"/>
    <cellStyle name="40% - Акцент2 3 15 2 3" xfId="32865"/>
    <cellStyle name="40% - Акцент2 3 15 3" xfId="2359"/>
    <cellStyle name="40% - Акцент2 3 15 3 2" xfId="32866"/>
    <cellStyle name="40% - Акцент2 3 15 4" xfId="32867"/>
    <cellStyle name="40% - Акцент2 3 16" xfId="2360"/>
    <cellStyle name="40% - Акцент2 3 16 2" xfId="2361"/>
    <cellStyle name="40% - Акцент2 3 16 2 2" xfId="2362"/>
    <cellStyle name="40% - Акцент2 3 16 2 2 2" xfId="32868"/>
    <cellStyle name="40% - Акцент2 3 16 2 3" xfId="32869"/>
    <cellStyle name="40% - Акцент2 3 16 3" xfId="2363"/>
    <cellStyle name="40% - Акцент2 3 16 3 2" xfId="32870"/>
    <cellStyle name="40% - Акцент2 3 16 4" xfId="32871"/>
    <cellStyle name="40% - Акцент2 3 17" xfId="2364"/>
    <cellStyle name="40% - Акцент2 3 17 2" xfId="2365"/>
    <cellStyle name="40% - Акцент2 3 17 2 2" xfId="2366"/>
    <cellStyle name="40% - Акцент2 3 17 2 2 2" xfId="32872"/>
    <cellStyle name="40% - Акцент2 3 17 2 3" xfId="32873"/>
    <cellStyle name="40% - Акцент2 3 17 3" xfId="2367"/>
    <cellStyle name="40% - Акцент2 3 17 3 2" xfId="32874"/>
    <cellStyle name="40% - Акцент2 3 17 4" xfId="32875"/>
    <cellStyle name="40% - Акцент2 3 18" xfId="2368"/>
    <cellStyle name="40% - Акцент2 3 18 2" xfId="2369"/>
    <cellStyle name="40% - Акцент2 3 18 2 2" xfId="2370"/>
    <cellStyle name="40% - Акцент2 3 18 2 2 2" xfId="32876"/>
    <cellStyle name="40% - Акцент2 3 18 2 3" xfId="32877"/>
    <cellStyle name="40% - Акцент2 3 18 3" xfId="2371"/>
    <cellStyle name="40% - Акцент2 3 18 3 2" xfId="32878"/>
    <cellStyle name="40% - Акцент2 3 18 4" xfId="32879"/>
    <cellStyle name="40% - Акцент2 3 19" xfId="2372"/>
    <cellStyle name="40% - Акцент2 3 19 2" xfId="2373"/>
    <cellStyle name="40% - Акцент2 3 19 2 2" xfId="2374"/>
    <cellStyle name="40% - Акцент2 3 19 2 2 2" xfId="32880"/>
    <cellStyle name="40% - Акцент2 3 19 2 3" xfId="32881"/>
    <cellStyle name="40% - Акцент2 3 19 3" xfId="2375"/>
    <cellStyle name="40% - Акцент2 3 19 3 2" xfId="32882"/>
    <cellStyle name="40% - Акцент2 3 19 4" xfId="32883"/>
    <cellStyle name="40% - Акцент2 3 2" xfId="2376"/>
    <cellStyle name="40% - Акцент2 3 2 2" xfId="32884"/>
    <cellStyle name="40% - Акцент2 3 20" xfId="2377"/>
    <cellStyle name="40% - Акцент2 3 20 2" xfId="2378"/>
    <cellStyle name="40% - Акцент2 3 20 2 2" xfId="2379"/>
    <cellStyle name="40% - Акцент2 3 20 2 2 2" xfId="32885"/>
    <cellStyle name="40% - Акцент2 3 20 2 3" xfId="32886"/>
    <cellStyle name="40% - Акцент2 3 20 3" xfId="2380"/>
    <cellStyle name="40% - Акцент2 3 20 3 2" xfId="32887"/>
    <cellStyle name="40% - Акцент2 3 20 4" xfId="32888"/>
    <cellStyle name="40% - Акцент2 3 21" xfId="2381"/>
    <cellStyle name="40% - Акцент2 3 21 2" xfId="2382"/>
    <cellStyle name="40% - Акцент2 3 21 2 2" xfId="2383"/>
    <cellStyle name="40% - Акцент2 3 21 2 2 2" xfId="32889"/>
    <cellStyle name="40% - Акцент2 3 21 2 3" xfId="32890"/>
    <cellStyle name="40% - Акцент2 3 21 3" xfId="2384"/>
    <cellStyle name="40% - Акцент2 3 21 3 2" xfId="32891"/>
    <cellStyle name="40% - Акцент2 3 21 4" xfId="32892"/>
    <cellStyle name="40% - Акцент2 3 22" xfId="2385"/>
    <cellStyle name="40% - Акцент2 3 22 2" xfId="2386"/>
    <cellStyle name="40% - Акцент2 3 22 2 2" xfId="2387"/>
    <cellStyle name="40% - Акцент2 3 22 2 2 2" xfId="32893"/>
    <cellStyle name="40% - Акцент2 3 22 2 3" xfId="32894"/>
    <cellStyle name="40% - Акцент2 3 22 3" xfId="2388"/>
    <cellStyle name="40% - Акцент2 3 22 3 2" xfId="32895"/>
    <cellStyle name="40% - Акцент2 3 22 4" xfId="32896"/>
    <cellStyle name="40% - Акцент2 3 23" xfId="2389"/>
    <cellStyle name="40% - Акцент2 3 23 2" xfId="2390"/>
    <cellStyle name="40% - Акцент2 3 23 2 2" xfId="2391"/>
    <cellStyle name="40% - Акцент2 3 23 2 2 2" xfId="32897"/>
    <cellStyle name="40% - Акцент2 3 23 2 3" xfId="32898"/>
    <cellStyle name="40% - Акцент2 3 23 3" xfId="2392"/>
    <cellStyle name="40% - Акцент2 3 23 3 2" xfId="32899"/>
    <cellStyle name="40% - Акцент2 3 23 4" xfId="32900"/>
    <cellStyle name="40% - Акцент2 3 24" xfId="2393"/>
    <cellStyle name="40% - Акцент2 3 24 2" xfId="2394"/>
    <cellStyle name="40% - Акцент2 3 24 2 2" xfId="2395"/>
    <cellStyle name="40% - Акцент2 3 24 2 2 2" xfId="32901"/>
    <cellStyle name="40% - Акцент2 3 24 2 3" xfId="32902"/>
    <cellStyle name="40% - Акцент2 3 24 3" xfId="2396"/>
    <cellStyle name="40% - Акцент2 3 24 3 2" xfId="32903"/>
    <cellStyle name="40% - Акцент2 3 24 4" xfId="32904"/>
    <cellStyle name="40% - Акцент2 3 25" xfId="32905"/>
    <cellStyle name="40% - Акцент2 3 3" xfId="2397"/>
    <cellStyle name="40% - Акцент2 3 3 2" xfId="2398"/>
    <cellStyle name="40% - Акцент2 3 3 2 2" xfId="2399"/>
    <cellStyle name="40% - Акцент2 3 3 2 2 2" xfId="32906"/>
    <cellStyle name="40% - Акцент2 3 3 2 3" xfId="32907"/>
    <cellStyle name="40% - Акцент2 3 3 3" xfId="2400"/>
    <cellStyle name="40% - Акцент2 3 3 3 2" xfId="32908"/>
    <cellStyle name="40% - Акцент2 3 3 4" xfId="32909"/>
    <cellStyle name="40% - Акцент2 3 4" xfId="2401"/>
    <cellStyle name="40% - Акцент2 3 4 2" xfId="2402"/>
    <cellStyle name="40% - Акцент2 3 4 2 2" xfId="2403"/>
    <cellStyle name="40% - Акцент2 3 4 2 2 2" xfId="32910"/>
    <cellStyle name="40% - Акцент2 3 4 2 3" xfId="32911"/>
    <cellStyle name="40% - Акцент2 3 4 3" xfId="2404"/>
    <cellStyle name="40% - Акцент2 3 4 3 2" xfId="32912"/>
    <cellStyle name="40% - Акцент2 3 4 4" xfId="32913"/>
    <cellStyle name="40% - Акцент2 3 5" xfId="2405"/>
    <cellStyle name="40% - Акцент2 3 5 2" xfId="2406"/>
    <cellStyle name="40% - Акцент2 3 5 2 2" xfId="2407"/>
    <cellStyle name="40% - Акцент2 3 5 2 2 2" xfId="32914"/>
    <cellStyle name="40% - Акцент2 3 5 2 3" xfId="32915"/>
    <cellStyle name="40% - Акцент2 3 5 3" xfId="2408"/>
    <cellStyle name="40% - Акцент2 3 5 3 2" xfId="32916"/>
    <cellStyle name="40% - Акцент2 3 5 4" xfId="32917"/>
    <cellStyle name="40% - Акцент2 3 6" xfId="2409"/>
    <cellStyle name="40% - Акцент2 3 6 2" xfId="2410"/>
    <cellStyle name="40% - Акцент2 3 6 2 2" xfId="2411"/>
    <cellStyle name="40% - Акцент2 3 6 2 2 2" xfId="32918"/>
    <cellStyle name="40% - Акцент2 3 6 2 3" xfId="32919"/>
    <cellStyle name="40% - Акцент2 3 6 3" xfId="2412"/>
    <cellStyle name="40% - Акцент2 3 6 3 2" xfId="32920"/>
    <cellStyle name="40% - Акцент2 3 6 4" xfId="32921"/>
    <cellStyle name="40% - Акцент2 3 7" xfId="2413"/>
    <cellStyle name="40% - Акцент2 3 7 2" xfId="2414"/>
    <cellStyle name="40% - Акцент2 3 7 2 2" xfId="2415"/>
    <cellStyle name="40% - Акцент2 3 7 2 2 2" xfId="32922"/>
    <cellStyle name="40% - Акцент2 3 7 2 3" xfId="32923"/>
    <cellStyle name="40% - Акцент2 3 7 3" xfId="2416"/>
    <cellStyle name="40% - Акцент2 3 7 3 2" xfId="32924"/>
    <cellStyle name="40% - Акцент2 3 7 4" xfId="32925"/>
    <cellStyle name="40% - Акцент2 3 8" xfId="2417"/>
    <cellStyle name="40% - Акцент2 3 8 2" xfId="2418"/>
    <cellStyle name="40% - Акцент2 3 8 2 2" xfId="2419"/>
    <cellStyle name="40% - Акцент2 3 8 2 2 2" xfId="32926"/>
    <cellStyle name="40% - Акцент2 3 8 2 3" xfId="32927"/>
    <cellStyle name="40% - Акцент2 3 8 3" xfId="2420"/>
    <cellStyle name="40% - Акцент2 3 8 3 2" xfId="32928"/>
    <cellStyle name="40% - Акцент2 3 8 4" xfId="32929"/>
    <cellStyle name="40% - Акцент2 3 9" xfId="2421"/>
    <cellStyle name="40% - Акцент2 3 9 2" xfId="2422"/>
    <cellStyle name="40% - Акцент2 3 9 2 2" xfId="2423"/>
    <cellStyle name="40% - Акцент2 3 9 2 2 2" xfId="32930"/>
    <cellStyle name="40% - Акцент2 3 9 2 3" xfId="32931"/>
    <cellStyle name="40% - Акцент2 3 9 3" xfId="2424"/>
    <cellStyle name="40% - Акцент2 3 9 3 2" xfId="32932"/>
    <cellStyle name="40% - Акцент2 3 9 4" xfId="32933"/>
    <cellStyle name="40% - Акцент2 4" xfId="2425"/>
    <cellStyle name="40% - Акцент2 4 2" xfId="2426"/>
    <cellStyle name="40% - Акцент2 4 2 2" xfId="32934"/>
    <cellStyle name="40% - Акцент2 4 3" xfId="32935"/>
    <cellStyle name="40% - Акцент2 5" xfId="2427"/>
    <cellStyle name="40% - Акцент2 5 2" xfId="2428"/>
    <cellStyle name="40% - Акцент2 5 2 2" xfId="32936"/>
    <cellStyle name="40% - Акцент2 5 3" xfId="32937"/>
    <cellStyle name="40% - Акцент2 6" xfId="2429"/>
    <cellStyle name="40% - Акцент2 6 2" xfId="32938"/>
    <cellStyle name="40% - Акцент2 7" xfId="2430"/>
    <cellStyle name="40% - Акцент2 7 2" xfId="2431"/>
    <cellStyle name="40% - Акцент2 7 2 2" xfId="2432"/>
    <cellStyle name="40% - Акцент2 7 2 2 2" xfId="32939"/>
    <cellStyle name="40% - Акцент2 7 2 3" xfId="32940"/>
    <cellStyle name="40% - Акцент2 7 3" xfId="2433"/>
    <cellStyle name="40% - Акцент2 7 3 2" xfId="32941"/>
    <cellStyle name="40% - Акцент2 7 4" xfId="32942"/>
    <cellStyle name="40% - Акцент2 8" xfId="2434"/>
    <cellStyle name="40% - Акцент2 8 2" xfId="2435"/>
    <cellStyle name="40% - Акцент2 8 2 2" xfId="2436"/>
    <cellStyle name="40% - Акцент2 8 2 2 2" xfId="32943"/>
    <cellStyle name="40% - Акцент2 8 2 3" xfId="32944"/>
    <cellStyle name="40% - Акцент2 8 3" xfId="2437"/>
    <cellStyle name="40% - Акцент2 8 3 2" xfId="32945"/>
    <cellStyle name="40% - Акцент2 8 4" xfId="32946"/>
    <cellStyle name="40% - Акцент2 9" xfId="2438"/>
    <cellStyle name="40% - Акцент2 9 2" xfId="2439"/>
    <cellStyle name="40% - Акцент2 9 2 2" xfId="2440"/>
    <cellStyle name="40% - Акцент2 9 2 2 2" xfId="32947"/>
    <cellStyle name="40% - Акцент2 9 2 3" xfId="32948"/>
    <cellStyle name="40% - Акцент2 9 3" xfId="2441"/>
    <cellStyle name="40% - Акцент2 9 3 2" xfId="32949"/>
    <cellStyle name="40% - Акцент2 9 4" xfId="32950"/>
    <cellStyle name="40% - Акцент3 10" xfId="2442"/>
    <cellStyle name="40% - Акцент3 10 2" xfId="2443"/>
    <cellStyle name="40% - Акцент3 10 2 2" xfId="2444"/>
    <cellStyle name="40% - Акцент3 10 2 2 2" xfId="32951"/>
    <cellStyle name="40% - Акцент3 10 2 3" xfId="32952"/>
    <cellStyle name="40% - Акцент3 10 3" xfId="2445"/>
    <cellStyle name="40% - Акцент3 10 3 2" xfId="32953"/>
    <cellStyle name="40% - Акцент3 10 4" xfId="32954"/>
    <cellStyle name="40% - Акцент3 11" xfId="2446"/>
    <cellStyle name="40% - Акцент3 11 2" xfId="2447"/>
    <cellStyle name="40% - Акцент3 11 2 2" xfId="2448"/>
    <cellStyle name="40% - Акцент3 11 2 2 2" xfId="32955"/>
    <cellStyle name="40% - Акцент3 11 2 3" xfId="32956"/>
    <cellStyle name="40% - Акцент3 11 3" xfId="2449"/>
    <cellStyle name="40% - Акцент3 11 3 2" xfId="32957"/>
    <cellStyle name="40% - Акцент3 11 4" xfId="32958"/>
    <cellStyle name="40% - Акцент3 12" xfId="2450"/>
    <cellStyle name="40% - Акцент3 12 2" xfId="2451"/>
    <cellStyle name="40% - Акцент3 12 2 2" xfId="2452"/>
    <cellStyle name="40% - Акцент3 12 2 2 2" xfId="32959"/>
    <cellStyle name="40% - Акцент3 12 2 3" xfId="32960"/>
    <cellStyle name="40% - Акцент3 12 3" xfId="2453"/>
    <cellStyle name="40% - Акцент3 12 3 2" xfId="32961"/>
    <cellStyle name="40% - Акцент3 12 4" xfId="32962"/>
    <cellStyle name="40% - Акцент3 13" xfId="2454"/>
    <cellStyle name="40% - Акцент3 13 2" xfId="2455"/>
    <cellStyle name="40% - Акцент3 13 2 2" xfId="2456"/>
    <cellStyle name="40% - Акцент3 13 2 2 2" xfId="32963"/>
    <cellStyle name="40% - Акцент3 13 2 3" xfId="32964"/>
    <cellStyle name="40% - Акцент3 13 3" xfId="2457"/>
    <cellStyle name="40% - Акцент3 13 3 2" xfId="32965"/>
    <cellStyle name="40% - Акцент3 13 4" xfId="32966"/>
    <cellStyle name="40% - Акцент3 14" xfId="2458"/>
    <cellStyle name="40% - Акцент3 14 2" xfId="2459"/>
    <cellStyle name="40% - Акцент3 14 2 2" xfId="2460"/>
    <cellStyle name="40% - Акцент3 14 2 2 2" xfId="32967"/>
    <cellStyle name="40% - Акцент3 14 2 3" xfId="32968"/>
    <cellStyle name="40% - Акцент3 14 3" xfId="2461"/>
    <cellStyle name="40% - Акцент3 14 3 2" xfId="32969"/>
    <cellStyle name="40% - Акцент3 14 4" xfId="32970"/>
    <cellStyle name="40% - Акцент3 15" xfId="2462"/>
    <cellStyle name="40% - Акцент3 15 2" xfId="2463"/>
    <cellStyle name="40% - Акцент3 15 2 2" xfId="2464"/>
    <cellStyle name="40% - Акцент3 15 2 2 2" xfId="32971"/>
    <cellStyle name="40% - Акцент3 15 2 3" xfId="32972"/>
    <cellStyle name="40% - Акцент3 15 3" xfId="2465"/>
    <cellStyle name="40% - Акцент3 15 3 2" xfId="32973"/>
    <cellStyle name="40% - Акцент3 15 4" xfId="32974"/>
    <cellStyle name="40% - Акцент3 16" xfId="2466"/>
    <cellStyle name="40% - Акцент3 16 2" xfId="2467"/>
    <cellStyle name="40% - Акцент3 16 2 2" xfId="2468"/>
    <cellStyle name="40% - Акцент3 16 2 2 2" xfId="32975"/>
    <cellStyle name="40% - Акцент3 16 2 3" xfId="32976"/>
    <cellStyle name="40% - Акцент3 16 3" xfId="2469"/>
    <cellStyle name="40% - Акцент3 16 3 2" xfId="32977"/>
    <cellStyle name="40% - Акцент3 16 4" xfId="32978"/>
    <cellStyle name="40% - Акцент3 17" xfId="2470"/>
    <cellStyle name="40% - Акцент3 17 2" xfId="2471"/>
    <cellStyle name="40% - Акцент3 17 2 2" xfId="2472"/>
    <cellStyle name="40% - Акцент3 17 2 2 2" xfId="32979"/>
    <cellStyle name="40% - Акцент3 17 2 3" xfId="32980"/>
    <cellStyle name="40% - Акцент3 17 3" xfId="2473"/>
    <cellStyle name="40% - Акцент3 17 3 2" xfId="32981"/>
    <cellStyle name="40% - Акцент3 17 4" xfId="32982"/>
    <cellStyle name="40% - Акцент3 18" xfId="2474"/>
    <cellStyle name="40% - Акцент3 18 2" xfId="2475"/>
    <cellStyle name="40% - Акцент3 18 2 2" xfId="32983"/>
    <cellStyle name="40% - Акцент3 18 3" xfId="32984"/>
    <cellStyle name="40% - Акцент3 19" xfId="2476"/>
    <cellStyle name="40% - Акцент3 19 2" xfId="32985"/>
    <cellStyle name="40% - Акцент3 2" xfId="2477"/>
    <cellStyle name="40% - Акцент3 2 10" xfId="2478"/>
    <cellStyle name="40% - Акцент3 2 10 2" xfId="2479"/>
    <cellStyle name="40% - Акцент3 2 10 2 2" xfId="2480"/>
    <cellStyle name="40% - Акцент3 2 10 2 2 2" xfId="32986"/>
    <cellStyle name="40% - Акцент3 2 10 2 3" xfId="32987"/>
    <cellStyle name="40% - Акцент3 2 10 3" xfId="2481"/>
    <cellStyle name="40% - Акцент3 2 10 3 2" xfId="32988"/>
    <cellStyle name="40% - Акцент3 2 10 4" xfId="32989"/>
    <cellStyle name="40% - Акцент3 2 11" xfId="2482"/>
    <cellStyle name="40% - Акцент3 2 11 2" xfId="2483"/>
    <cellStyle name="40% - Акцент3 2 11 2 2" xfId="2484"/>
    <cellStyle name="40% - Акцент3 2 11 2 2 2" xfId="32990"/>
    <cellStyle name="40% - Акцент3 2 11 2 3" xfId="32991"/>
    <cellStyle name="40% - Акцент3 2 11 3" xfId="2485"/>
    <cellStyle name="40% - Акцент3 2 11 3 2" xfId="32992"/>
    <cellStyle name="40% - Акцент3 2 11 4" xfId="32993"/>
    <cellStyle name="40% - Акцент3 2 12" xfId="2486"/>
    <cellStyle name="40% - Акцент3 2 12 2" xfId="2487"/>
    <cellStyle name="40% - Акцент3 2 12 2 2" xfId="2488"/>
    <cellStyle name="40% - Акцент3 2 12 2 2 2" xfId="32994"/>
    <cellStyle name="40% - Акцент3 2 12 2 3" xfId="32995"/>
    <cellStyle name="40% - Акцент3 2 12 3" xfId="2489"/>
    <cellStyle name="40% - Акцент3 2 12 3 2" xfId="32996"/>
    <cellStyle name="40% - Акцент3 2 12 4" xfId="32997"/>
    <cellStyle name="40% - Акцент3 2 13" xfId="2490"/>
    <cellStyle name="40% - Акцент3 2 13 2" xfId="2491"/>
    <cellStyle name="40% - Акцент3 2 13 2 2" xfId="2492"/>
    <cellStyle name="40% - Акцент3 2 13 2 2 2" xfId="32998"/>
    <cellStyle name="40% - Акцент3 2 13 2 3" xfId="32999"/>
    <cellStyle name="40% - Акцент3 2 13 3" xfId="2493"/>
    <cellStyle name="40% - Акцент3 2 13 3 2" xfId="33000"/>
    <cellStyle name="40% - Акцент3 2 13 4" xfId="33001"/>
    <cellStyle name="40% - Акцент3 2 14" xfId="2494"/>
    <cellStyle name="40% - Акцент3 2 14 2" xfId="2495"/>
    <cellStyle name="40% - Акцент3 2 14 2 2" xfId="2496"/>
    <cellStyle name="40% - Акцент3 2 14 2 2 2" xfId="33002"/>
    <cellStyle name="40% - Акцент3 2 14 2 3" xfId="33003"/>
    <cellStyle name="40% - Акцент3 2 14 3" xfId="2497"/>
    <cellStyle name="40% - Акцент3 2 14 3 2" xfId="33004"/>
    <cellStyle name="40% - Акцент3 2 14 4" xfId="33005"/>
    <cellStyle name="40% - Акцент3 2 15" xfId="2498"/>
    <cellStyle name="40% - Акцент3 2 15 2" xfId="2499"/>
    <cellStyle name="40% - Акцент3 2 15 2 2" xfId="2500"/>
    <cellStyle name="40% - Акцент3 2 15 2 2 2" xfId="33006"/>
    <cellStyle name="40% - Акцент3 2 15 2 3" xfId="33007"/>
    <cellStyle name="40% - Акцент3 2 15 3" xfId="2501"/>
    <cellStyle name="40% - Акцент3 2 15 3 2" xfId="33008"/>
    <cellStyle name="40% - Акцент3 2 15 4" xfId="33009"/>
    <cellStyle name="40% - Акцент3 2 16" xfId="2502"/>
    <cellStyle name="40% - Акцент3 2 16 2" xfId="2503"/>
    <cellStyle name="40% - Акцент3 2 16 2 2" xfId="2504"/>
    <cellStyle name="40% - Акцент3 2 16 2 2 2" xfId="33010"/>
    <cellStyle name="40% - Акцент3 2 16 2 3" xfId="33011"/>
    <cellStyle name="40% - Акцент3 2 16 3" xfId="2505"/>
    <cellStyle name="40% - Акцент3 2 16 3 2" xfId="33012"/>
    <cellStyle name="40% - Акцент3 2 16 4" xfId="33013"/>
    <cellStyle name="40% - Акцент3 2 17" xfId="2506"/>
    <cellStyle name="40% - Акцент3 2 17 2" xfId="2507"/>
    <cellStyle name="40% - Акцент3 2 17 2 2" xfId="2508"/>
    <cellStyle name="40% - Акцент3 2 17 2 2 2" xfId="33014"/>
    <cellStyle name="40% - Акцент3 2 17 2 3" xfId="33015"/>
    <cellStyle name="40% - Акцент3 2 17 3" xfId="2509"/>
    <cellStyle name="40% - Акцент3 2 17 3 2" xfId="33016"/>
    <cellStyle name="40% - Акцент3 2 17 4" xfId="33017"/>
    <cellStyle name="40% - Акцент3 2 18" xfId="2510"/>
    <cellStyle name="40% - Акцент3 2 18 2" xfId="2511"/>
    <cellStyle name="40% - Акцент3 2 18 2 2" xfId="2512"/>
    <cellStyle name="40% - Акцент3 2 18 2 2 2" xfId="33018"/>
    <cellStyle name="40% - Акцент3 2 18 2 3" xfId="33019"/>
    <cellStyle name="40% - Акцент3 2 18 3" xfId="2513"/>
    <cellStyle name="40% - Акцент3 2 18 3 2" xfId="33020"/>
    <cellStyle name="40% - Акцент3 2 18 4" xfId="33021"/>
    <cellStyle name="40% - Акцент3 2 19" xfId="2514"/>
    <cellStyle name="40% - Акцент3 2 19 2" xfId="2515"/>
    <cellStyle name="40% - Акцент3 2 19 2 2" xfId="2516"/>
    <cellStyle name="40% - Акцент3 2 19 2 2 2" xfId="33022"/>
    <cellStyle name="40% - Акцент3 2 19 2 3" xfId="33023"/>
    <cellStyle name="40% - Акцент3 2 19 3" xfId="2517"/>
    <cellStyle name="40% - Акцент3 2 19 3 2" xfId="33024"/>
    <cellStyle name="40% - Акцент3 2 19 4" xfId="33025"/>
    <cellStyle name="40% - Акцент3 2 2" xfId="2518"/>
    <cellStyle name="40% - Акцент3 2 2 2" xfId="33026"/>
    <cellStyle name="40% - Акцент3 2 20" xfId="2519"/>
    <cellStyle name="40% - Акцент3 2 20 2" xfId="2520"/>
    <cellStyle name="40% - Акцент3 2 20 2 2" xfId="2521"/>
    <cellStyle name="40% - Акцент3 2 20 2 2 2" xfId="33027"/>
    <cellStyle name="40% - Акцент3 2 20 2 3" xfId="33028"/>
    <cellStyle name="40% - Акцент3 2 20 3" xfId="2522"/>
    <cellStyle name="40% - Акцент3 2 20 3 2" xfId="33029"/>
    <cellStyle name="40% - Акцент3 2 20 4" xfId="33030"/>
    <cellStyle name="40% - Акцент3 2 21" xfId="2523"/>
    <cellStyle name="40% - Акцент3 2 21 2" xfId="2524"/>
    <cellStyle name="40% - Акцент3 2 21 2 2" xfId="2525"/>
    <cellStyle name="40% - Акцент3 2 21 2 2 2" xfId="33031"/>
    <cellStyle name="40% - Акцент3 2 21 2 3" xfId="33032"/>
    <cellStyle name="40% - Акцент3 2 21 3" xfId="2526"/>
    <cellStyle name="40% - Акцент3 2 21 3 2" xfId="33033"/>
    <cellStyle name="40% - Акцент3 2 21 4" xfId="33034"/>
    <cellStyle name="40% - Акцент3 2 22" xfId="2527"/>
    <cellStyle name="40% - Акцент3 2 22 2" xfId="2528"/>
    <cellStyle name="40% - Акцент3 2 22 2 2" xfId="2529"/>
    <cellStyle name="40% - Акцент3 2 22 2 2 2" xfId="33035"/>
    <cellStyle name="40% - Акцент3 2 22 2 3" xfId="33036"/>
    <cellStyle name="40% - Акцент3 2 22 3" xfId="2530"/>
    <cellStyle name="40% - Акцент3 2 22 3 2" xfId="33037"/>
    <cellStyle name="40% - Акцент3 2 22 4" xfId="33038"/>
    <cellStyle name="40% - Акцент3 2 23" xfId="2531"/>
    <cellStyle name="40% - Акцент3 2 23 2" xfId="2532"/>
    <cellStyle name="40% - Акцент3 2 23 2 2" xfId="2533"/>
    <cellStyle name="40% - Акцент3 2 23 2 2 2" xfId="33039"/>
    <cellStyle name="40% - Акцент3 2 23 2 3" xfId="33040"/>
    <cellStyle name="40% - Акцент3 2 23 3" xfId="2534"/>
    <cellStyle name="40% - Акцент3 2 23 3 2" xfId="33041"/>
    <cellStyle name="40% - Акцент3 2 23 4" xfId="33042"/>
    <cellStyle name="40% - Акцент3 2 24" xfId="2535"/>
    <cellStyle name="40% - Акцент3 2 24 2" xfId="2536"/>
    <cellStyle name="40% - Акцент3 2 24 2 2" xfId="2537"/>
    <cellStyle name="40% - Акцент3 2 24 2 2 2" xfId="33043"/>
    <cellStyle name="40% - Акцент3 2 24 2 3" xfId="33044"/>
    <cellStyle name="40% - Акцент3 2 24 3" xfId="2538"/>
    <cellStyle name="40% - Акцент3 2 24 3 2" xfId="33045"/>
    <cellStyle name="40% - Акцент3 2 24 4" xfId="33046"/>
    <cellStyle name="40% - Акцент3 2 25" xfId="33047"/>
    <cellStyle name="40% - Акцент3 2 3" xfId="2539"/>
    <cellStyle name="40% - Акцент3 2 3 2" xfId="2540"/>
    <cellStyle name="40% - Акцент3 2 3 2 2" xfId="2541"/>
    <cellStyle name="40% - Акцент3 2 3 2 2 2" xfId="33048"/>
    <cellStyle name="40% - Акцент3 2 3 2 3" xfId="33049"/>
    <cellStyle name="40% - Акцент3 2 3 3" xfId="2542"/>
    <cellStyle name="40% - Акцент3 2 3 3 2" xfId="33050"/>
    <cellStyle name="40% - Акцент3 2 3 4" xfId="33051"/>
    <cellStyle name="40% - Акцент3 2 4" xfId="2543"/>
    <cellStyle name="40% - Акцент3 2 4 2" xfId="2544"/>
    <cellStyle name="40% - Акцент3 2 4 2 2" xfId="2545"/>
    <cellStyle name="40% - Акцент3 2 4 2 2 2" xfId="33052"/>
    <cellStyle name="40% - Акцент3 2 4 2 3" xfId="33053"/>
    <cellStyle name="40% - Акцент3 2 4 3" xfId="2546"/>
    <cellStyle name="40% - Акцент3 2 4 3 2" xfId="33054"/>
    <cellStyle name="40% - Акцент3 2 4 4" xfId="33055"/>
    <cellStyle name="40% - Акцент3 2 5" xfId="2547"/>
    <cellStyle name="40% - Акцент3 2 5 2" xfId="2548"/>
    <cellStyle name="40% - Акцент3 2 5 2 2" xfId="2549"/>
    <cellStyle name="40% - Акцент3 2 5 2 2 2" xfId="33056"/>
    <cellStyle name="40% - Акцент3 2 5 2 3" xfId="33057"/>
    <cellStyle name="40% - Акцент3 2 5 3" xfId="2550"/>
    <cellStyle name="40% - Акцент3 2 5 3 2" xfId="33058"/>
    <cellStyle name="40% - Акцент3 2 5 4" xfId="33059"/>
    <cellStyle name="40% - Акцент3 2 6" xfId="2551"/>
    <cellStyle name="40% - Акцент3 2 6 2" xfId="2552"/>
    <cellStyle name="40% - Акцент3 2 6 2 2" xfId="2553"/>
    <cellStyle name="40% - Акцент3 2 6 2 2 2" xfId="33060"/>
    <cellStyle name="40% - Акцент3 2 6 2 3" xfId="33061"/>
    <cellStyle name="40% - Акцент3 2 6 3" xfId="2554"/>
    <cellStyle name="40% - Акцент3 2 6 3 2" xfId="33062"/>
    <cellStyle name="40% - Акцент3 2 6 4" xfId="33063"/>
    <cellStyle name="40% - Акцент3 2 7" xfId="2555"/>
    <cellStyle name="40% - Акцент3 2 7 2" xfId="2556"/>
    <cellStyle name="40% - Акцент3 2 7 2 2" xfId="2557"/>
    <cellStyle name="40% - Акцент3 2 7 2 2 2" xfId="33064"/>
    <cellStyle name="40% - Акцент3 2 7 2 3" xfId="33065"/>
    <cellStyle name="40% - Акцент3 2 7 3" xfId="2558"/>
    <cellStyle name="40% - Акцент3 2 7 3 2" xfId="33066"/>
    <cellStyle name="40% - Акцент3 2 7 4" xfId="33067"/>
    <cellStyle name="40% - Акцент3 2 8" xfId="2559"/>
    <cellStyle name="40% - Акцент3 2 8 2" xfId="2560"/>
    <cellStyle name="40% - Акцент3 2 8 2 2" xfId="2561"/>
    <cellStyle name="40% - Акцент3 2 8 2 2 2" xfId="33068"/>
    <cellStyle name="40% - Акцент3 2 8 2 3" xfId="33069"/>
    <cellStyle name="40% - Акцент3 2 8 3" xfId="2562"/>
    <cellStyle name="40% - Акцент3 2 8 3 2" xfId="33070"/>
    <cellStyle name="40% - Акцент3 2 8 4" xfId="33071"/>
    <cellStyle name="40% - Акцент3 2 9" xfId="2563"/>
    <cellStyle name="40% - Акцент3 2 9 2" xfId="2564"/>
    <cellStyle name="40% - Акцент3 2 9 2 2" xfId="2565"/>
    <cellStyle name="40% - Акцент3 2 9 2 2 2" xfId="33072"/>
    <cellStyle name="40% - Акцент3 2 9 2 3" xfId="33073"/>
    <cellStyle name="40% - Акцент3 2 9 3" xfId="2566"/>
    <cellStyle name="40% - Акцент3 2 9 3 2" xfId="33074"/>
    <cellStyle name="40% - Акцент3 2 9 4" xfId="33075"/>
    <cellStyle name="40% - Акцент3 3" xfId="2567"/>
    <cellStyle name="40% - Акцент3 3 10" xfId="2568"/>
    <cellStyle name="40% - Акцент3 3 10 2" xfId="2569"/>
    <cellStyle name="40% - Акцент3 3 10 2 2" xfId="2570"/>
    <cellStyle name="40% - Акцент3 3 10 2 2 2" xfId="33076"/>
    <cellStyle name="40% - Акцент3 3 10 2 3" xfId="33077"/>
    <cellStyle name="40% - Акцент3 3 10 3" xfId="2571"/>
    <cellStyle name="40% - Акцент3 3 10 3 2" xfId="33078"/>
    <cellStyle name="40% - Акцент3 3 10 4" xfId="33079"/>
    <cellStyle name="40% - Акцент3 3 11" xfId="2572"/>
    <cellStyle name="40% - Акцент3 3 11 2" xfId="2573"/>
    <cellStyle name="40% - Акцент3 3 11 2 2" xfId="2574"/>
    <cellStyle name="40% - Акцент3 3 11 2 2 2" xfId="33080"/>
    <cellStyle name="40% - Акцент3 3 11 2 3" xfId="33081"/>
    <cellStyle name="40% - Акцент3 3 11 3" xfId="2575"/>
    <cellStyle name="40% - Акцент3 3 11 3 2" xfId="33082"/>
    <cellStyle name="40% - Акцент3 3 11 4" xfId="33083"/>
    <cellStyle name="40% - Акцент3 3 12" xfId="2576"/>
    <cellStyle name="40% - Акцент3 3 12 2" xfId="2577"/>
    <cellStyle name="40% - Акцент3 3 12 2 2" xfId="2578"/>
    <cellStyle name="40% - Акцент3 3 12 2 2 2" xfId="33084"/>
    <cellStyle name="40% - Акцент3 3 12 2 3" xfId="33085"/>
    <cellStyle name="40% - Акцент3 3 12 3" xfId="2579"/>
    <cellStyle name="40% - Акцент3 3 12 3 2" xfId="33086"/>
    <cellStyle name="40% - Акцент3 3 12 4" xfId="33087"/>
    <cellStyle name="40% - Акцент3 3 13" xfId="2580"/>
    <cellStyle name="40% - Акцент3 3 13 2" xfId="2581"/>
    <cellStyle name="40% - Акцент3 3 13 2 2" xfId="2582"/>
    <cellStyle name="40% - Акцент3 3 13 2 2 2" xfId="33088"/>
    <cellStyle name="40% - Акцент3 3 13 2 3" xfId="33089"/>
    <cellStyle name="40% - Акцент3 3 13 3" xfId="2583"/>
    <cellStyle name="40% - Акцент3 3 13 3 2" xfId="33090"/>
    <cellStyle name="40% - Акцент3 3 13 4" xfId="33091"/>
    <cellStyle name="40% - Акцент3 3 14" xfId="2584"/>
    <cellStyle name="40% - Акцент3 3 14 2" xfId="2585"/>
    <cellStyle name="40% - Акцент3 3 14 2 2" xfId="2586"/>
    <cellStyle name="40% - Акцент3 3 14 2 2 2" xfId="33092"/>
    <cellStyle name="40% - Акцент3 3 14 2 3" xfId="33093"/>
    <cellStyle name="40% - Акцент3 3 14 3" xfId="2587"/>
    <cellStyle name="40% - Акцент3 3 14 3 2" xfId="33094"/>
    <cellStyle name="40% - Акцент3 3 14 4" xfId="33095"/>
    <cellStyle name="40% - Акцент3 3 15" xfId="2588"/>
    <cellStyle name="40% - Акцент3 3 15 2" xfId="2589"/>
    <cellStyle name="40% - Акцент3 3 15 2 2" xfId="2590"/>
    <cellStyle name="40% - Акцент3 3 15 2 2 2" xfId="33096"/>
    <cellStyle name="40% - Акцент3 3 15 2 3" xfId="33097"/>
    <cellStyle name="40% - Акцент3 3 15 3" xfId="2591"/>
    <cellStyle name="40% - Акцент3 3 15 3 2" xfId="33098"/>
    <cellStyle name="40% - Акцент3 3 15 4" xfId="33099"/>
    <cellStyle name="40% - Акцент3 3 16" xfId="2592"/>
    <cellStyle name="40% - Акцент3 3 16 2" xfId="2593"/>
    <cellStyle name="40% - Акцент3 3 16 2 2" xfId="2594"/>
    <cellStyle name="40% - Акцент3 3 16 2 2 2" xfId="33100"/>
    <cellStyle name="40% - Акцент3 3 16 2 3" xfId="33101"/>
    <cellStyle name="40% - Акцент3 3 16 3" xfId="2595"/>
    <cellStyle name="40% - Акцент3 3 16 3 2" xfId="33102"/>
    <cellStyle name="40% - Акцент3 3 16 4" xfId="33103"/>
    <cellStyle name="40% - Акцент3 3 17" xfId="2596"/>
    <cellStyle name="40% - Акцент3 3 17 2" xfId="2597"/>
    <cellStyle name="40% - Акцент3 3 17 2 2" xfId="2598"/>
    <cellStyle name="40% - Акцент3 3 17 2 2 2" xfId="33104"/>
    <cellStyle name="40% - Акцент3 3 17 2 3" xfId="33105"/>
    <cellStyle name="40% - Акцент3 3 17 3" xfId="2599"/>
    <cellStyle name="40% - Акцент3 3 17 3 2" xfId="33106"/>
    <cellStyle name="40% - Акцент3 3 17 4" xfId="33107"/>
    <cellStyle name="40% - Акцент3 3 18" xfId="2600"/>
    <cellStyle name="40% - Акцент3 3 18 2" xfId="2601"/>
    <cellStyle name="40% - Акцент3 3 18 2 2" xfId="2602"/>
    <cellStyle name="40% - Акцент3 3 18 2 2 2" xfId="33108"/>
    <cellStyle name="40% - Акцент3 3 18 2 3" xfId="33109"/>
    <cellStyle name="40% - Акцент3 3 18 3" xfId="2603"/>
    <cellStyle name="40% - Акцент3 3 18 3 2" xfId="33110"/>
    <cellStyle name="40% - Акцент3 3 18 4" xfId="33111"/>
    <cellStyle name="40% - Акцент3 3 19" xfId="2604"/>
    <cellStyle name="40% - Акцент3 3 19 2" xfId="2605"/>
    <cellStyle name="40% - Акцент3 3 19 2 2" xfId="2606"/>
    <cellStyle name="40% - Акцент3 3 19 2 2 2" xfId="33112"/>
    <cellStyle name="40% - Акцент3 3 19 2 3" xfId="33113"/>
    <cellStyle name="40% - Акцент3 3 19 3" xfId="2607"/>
    <cellStyle name="40% - Акцент3 3 19 3 2" xfId="33114"/>
    <cellStyle name="40% - Акцент3 3 19 4" xfId="33115"/>
    <cellStyle name="40% - Акцент3 3 2" xfId="2608"/>
    <cellStyle name="40% - Акцент3 3 2 2" xfId="33116"/>
    <cellStyle name="40% - Акцент3 3 20" xfId="2609"/>
    <cellStyle name="40% - Акцент3 3 20 2" xfId="2610"/>
    <cellStyle name="40% - Акцент3 3 20 2 2" xfId="2611"/>
    <cellStyle name="40% - Акцент3 3 20 2 2 2" xfId="33117"/>
    <cellStyle name="40% - Акцент3 3 20 2 3" xfId="33118"/>
    <cellStyle name="40% - Акцент3 3 20 3" xfId="2612"/>
    <cellStyle name="40% - Акцент3 3 20 3 2" xfId="33119"/>
    <cellStyle name="40% - Акцент3 3 20 4" xfId="33120"/>
    <cellStyle name="40% - Акцент3 3 21" xfId="2613"/>
    <cellStyle name="40% - Акцент3 3 21 2" xfId="2614"/>
    <cellStyle name="40% - Акцент3 3 21 2 2" xfId="2615"/>
    <cellStyle name="40% - Акцент3 3 21 2 2 2" xfId="33121"/>
    <cellStyle name="40% - Акцент3 3 21 2 3" xfId="33122"/>
    <cellStyle name="40% - Акцент3 3 21 3" xfId="2616"/>
    <cellStyle name="40% - Акцент3 3 21 3 2" xfId="33123"/>
    <cellStyle name="40% - Акцент3 3 21 4" xfId="33124"/>
    <cellStyle name="40% - Акцент3 3 22" xfId="2617"/>
    <cellStyle name="40% - Акцент3 3 22 2" xfId="2618"/>
    <cellStyle name="40% - Акцент3 3 22 2 2" xfId="2619"/>
    <cellStyle name="40% - Акцент3 3 22 2 2 2" xfId="33125"/>
    <cellStyle name="40% - Акцент3 3 22 2 3" xfId="33126"/>
    <cellStyle name="40% - Акцент3 3 22 3" xfId="2620"/>
    <cellStyle name="40% - Акцент3 3 22 3 2" xfId="33127"/>
    <cellStyle name="40% - Акцент3 3 22 4" xfId="33128"/>
    <cellStyle name="40% - Акцент3 3 23" xfId="2621"/>
    <cellStyle name="40% - Акцент3 3 23 2" xfId="2622"/>
    <cellStyle name="40% - Акцент3 3 23 2 2" xfId="2623"/>
    <cellStyle name="40% - Акцент3 3 23 2 2 2" xfId="33129"/>
    <cellStyle name="40% - Акцент3 3 23 2 3" xfId="33130"/>
    <cellStyle name="40% - Акцент3 3 23 3" xfId="2624"/>
    <cellStyle name="40% - Акцент3 3 23 3 2" xfId="33131"/>
    <cellStyle name="40% - Акцент3 3 23 4" xfId="33132"/>
    <cellStyle name="40% - Акцент3 3 24" xfId="2625"/>
    <cellStyle name="40% - Акцент3 3 24 2" xfId="2626"/>
    <cellStyle name="40% - Акцент3 3 24 2 2" xfId="2627"/>
    <cellStyle name="40% - Акцент3 3 24 2 2 2" xfId="33133"/>
    <cellStyle name="40% - Акцент3 3 24 2 3" xfId="33134"/>
    <cellStyle name="40% - Акцент3 3 24 3" xfId="2628"/>
    <cellStyle name="40% - Акцент3 3 24 3 2" xfId="33135"/>
    <cellStyle name="40% - Акцент3 3 24 4" xfId="33136"/>
    <cellStyle name="40% - Акцент3 3 25" xfId="33137"/>
    <cellStyle name="40% - Акцент3 3 3" xfId="2629"/>
    <cellStyle name="40% - Акцент3 3 3 2" xfId="2630"/>
    <cellStyle name="40% - Акцент3 3 3 2 2" xfId="2631"/>
    <cellStyle name="40% - Акцент3 3 3 2 2 2" xfId="33138"/>
    <cellStyle name="40% - Акцент3 3 3 2 3" xfId="33139"/>
    <cellStyle name="40% - Акцент3 3 3 3" xfId="2632"/>
    <cellStyle name="40% - Акцент3 3 3 3 2" xfId="33140"/>
    <cellStyle name="40% - Акцент3 3 3 4" xfId="33141"/>
    <cellStyle name="40% - Акцент3 3 4" xfId="2633"/>
    <cellStyle name="40% - Акцент3 3 4 2" xfId="2634"/>
    <cellStyle name="40% - Акцент3 3 4 2 2" xfId="2635"/>
    <cellStyle name="40% - Акцент3 3 4 2 2 2" xfId="33142"/>
    <cellStyle name="40% - Акцент3 3 4 2 3" xfId="33143"/>
    <cellStyle name="40% - Акцент3 3 4 3" xfId="2636"/>
    <cellStyle name="40% - Акцент3 3 4 3 2" xfId="33144"/>
    <cellStyle name="40% - Акцент3 3 4 4" xfId="33145"/>
    <cellStyle name="40% - Акцент3 3 5" xfId="2637"/>
    <cellStyle name="40% - Акцент3 3 5 2" xfId="2638"/>
    <cellStyle name="40% - Акцент3 3 5 2 2" xfId="2639"/>
    <cellStyle name="40% - Акцент3 3 5 2 2 2" xfId="33146"/>
    <cellStyle name="40% - Акцент3 3 5 2 3" xfId="33147"/>
    <cellStyle name="40% - Акцент3 3 5 3" xfId="2640"/>
    <cellStyle name="40% - Акцент3 3 5 3 2" xfId="33148"/>
    <cellStyle name="40% - Акцент3 3 5 4" xfId="33149"/>
    <cellStyle name="40% - Акцент3 3 6" xfId="2641"/>
    <cellStyle name="40% - Акцент3 3 6 2" xfId="2642"/>
    <cellStyle name="40% - Акцент3 3 6 2 2" xfId="2643"/>
    <cellStyle name="40% - Акцент3 3 6 2 2 2" xfId="33150"/>
    <cellStyle name="40% - Акцент3 3 6 2 3" xfId="33151"/>
    <cellStyle name="40% - Акцент3 3 6 3" xfId="2644"/>
    <cellStyle name="40% - Акцент3 3 6 3 2" xfId="33152"/>
    <cellStyle name="40% - Акцент3 3 6 4" xfId="33153"/>
    <cellStyle name="40% - Акцент3 3 7" xfId="2645"/>
    <cellStyle name="40% - Акцент3 3 7 2" xfId="2646"/>
    <cellStyle name="40% - Акцент3 3 7 2 2" xfId="2647"/>
    <cellStyle name="40% - Акцент3 3 7 2 2 2" xfId="33154"/>
    <cellStyle name="40% - Акцент3 3 7 2 3" xfId="33155"/>
    <cellStyle name="40% - Акцент3 3 7 3" xfId="2648"/>
    <cellStyle name="40% - Акцент3 3 7 3 2" xfId="33156"/>
    <cellStyle name="40% - Акцент3 3 7 4" xfId="33157"/>
    <cellStyle name="40% - Акцент3 3 8" xfId="2649"/>
    <cellStyle name="40% - Акцент3 3 8 2" xfId="2650"/>
    <cellStyle name="40% - Акцент3 3 8 2 2" xfId="2651"/>
    <cellStyle name="40% - Акцент3 3 8 2 2 2" xfId="33158"/>
    <cellStyle name="40% - Акцент3 3 8 2 3" xfId="33159"/>
    <cellStyle name="40% - Акцент3 3 8 3" xfId="2652"/>
    <cellStyle name="40% - Акцент3 3 8 3 2" xfId="33160"/>
    <cellStyle name="40% - Акцент3 3 8 4" xfId="33161"/>
    <cellStyle name="40% - Акцент3 3 9" xfId="2653"/>
    <cellStyle name="40% - Акцент3 3 9 2" xfId="2654"/>
    <cellStyle name="40% - Акцент3 3 9 2 2" xfId="2655"/>
    <cellStyle name="40% - Акцент3 3 9 2 2 2" xfId="33162"/>
    <cellStyle name="40% - Акцент3 3 9 2 3" xfId="33163"/>
    <cellStyle name="40% - Акцент3 3 9 3" xfId="2656"/>
    <cellStyle name="40% - Акцент3 3 9 3 2" xfId="33164"/>
    <cellStyle name="40% - Акцент3 3 9 4" xfId="33165"/>
    <cellStyle name="40% - Акцент3 4" xfId="2657"/>
    <cellStyle name="40% - Акцент3 4 10" xfId="2658"/>
    <cellStyle name="40% - Акцент3 4 10 2" xfId="2659"/>
    <cellStyle name="40% - Акцент3 4 10 2 2" xfId="2660"/>
    <cellStyle name="40% - Акцент3 4 10 2 2 2" xfId="33166"/>
    <cellStyle name="40% - Акцент3 4 10 2 3" xfId="33167"/>
    <cellStyle name="40% - Акцент3 4 10 3" xfId="2661"/>
    <cellStyle name="40% - Акцент3 4 10 3 2" xfId="33168"/>
    <cellStyle name="40% - Акцент3 4 10 4" xfId="33169"/>
    <cellStyle name="40% - Акцент3 4 11" xfId="2662"/>
    <cellStyle name="40% - Акцент3 4 11 2" xfId="2663"/>
    <cellStyle name="40% - Акцент3 4 11 2 2" xfId="2664"/>
    <cellStyle name="40% - Акцент3 4 11 2 2 2" xfId="33170"/>
    <cellStyle name="40% - Акцент3 4 11 2 3" xfId="33171"/>
    <cellStyle name="40% - Акцент3 4 11 3" xfId="2665"/>
    <cellStyle name="40% - Акцент3 4 11 3 2" xfId="33172"/>
    <cellStyle name="40% - Акцент3 4 11 4" xfId="33173"/>
    <cellStyle name="40% - Акцент3 4 12" xfId="2666"/>
    <cellStyle name="40% - Акцент3 4 12 2" xfId="2667"/>
    <cellStyle name="40% - Акцент3 4 12 2 2" xfId="2668"/>
    <cellStyle name="40% - Акцент3 4 12 2 2 2" xfId="33174"/>
    <cellStyle name="40% - Акцент3 4 12 2 3" xfId="33175"/>
    <cellStyle name="40% - Акцент3 4 12 3" xfId="2669"/>
    <cellStyle name="40% - Акцент3 4 12 3 2" xfId="33176"/>
    <cellStyle name="40% - Акцент3 4 12 4" xfId="33177"/>
    <cellStyle name="40% - Акцент3 4 13" xfId="2670"/>
    <cellStyle name="40% - Акцент3 4 13 2" xfId="2671"/>
    <cellStyle name="40% - Акцент3 4 13 2 2" xfId="2672"/>
    <cellStyle name="40% - Акцент3 4 13 2 2 2" xfId="33178"/>
    <cellStyle name="40% - Акцент3 4 13 2 3" xfId="33179"/>
    <cellStyle name="40% - Акцент3 4 13 3" xfId="2673"/>
    <cellStyle name="40% - Акцент3 4 13 3 2" xfId="33180"/>
    <cellStyle name="40% - Акцент3 4 13 4" xfId="33181"/>
    <cellStyle name="40% - Акцент3 4 14" xfId="2674"/>
    <cellStyle name="40% - Акцент3 4 14 2" xfId="2675"/>
    <cellStyle name="40% - Акцент3 4 14 2 2" xfId="2676"/>
    <cellStyle name="40% - Акцент3 4 14 2 2 2" xfId="33182"/>
    <cellStyle name="40% - Акцент3 4 14 2 3" xfId="33183"/>
    <cellStyle name="40% - Акцент3 4 14 3" xfId="2677"/>
    <cellStyle name="40% - Акцент3 4 14 3 2" xfId="33184"/>
    <cellStyle name="40% - Акцент3 4 14 4" xfId="33185"/>
    <cellStyle name="40% - Акцент3 4 15" xfId="2678"/>
    <cellStyle name="40% - Акцент3 4 15 2" xfId="2679"/>
    <cellStyle name="40% - Акцент3 4 15 2 2" xfId="2680"/>
    <cellStyle name="40% - Акцент3 4 15 2 2 2" xfId="33186"/>
    <cellStyle name="40% - Акцент3 4 15 2 3" xfId="33187"/>
    <cellStyle name="40% - Акцент3 4 15 3" xfId="2681"/>
    <cellStyle name="40% - Акцент3 4 15 3 2" xfId="33188"/>
    <cellStyle name="40% - Акцент3 4 15 4" xfId="33189"/>
    <cellStyle name="40% - Акцент3 4 16" xfId="2682"/>
    <cellStyle name="40% - Акцент3 4 16 2" xfId="2683"/>
    <cellStyle name="40% - Акцент3 4 16 2 2" xfId="2684"/>
    <cellStyle name="40% - Акцент3 4 16 2 2 2" xfId="33190"/>
    <cellStyle name="40% - Акцент3 4 16 2 3" xfId="33191"/>
    <cellStyle name="40% - Акцент3 4 16 3" xfId="2685"/>
    <cellStyle name="40% - Акцент3 4 16 3 2" xfId="33192"/>
    <cellStyle name="40% - Акцент3 4 16 4" xfId="33193"/>
    <cellStyle name="40% - Акцент3 4 17" xfId="2686"/>
    <cellStyle name="40% - Акцент3 4 17 2" xfId="2687"/>
    <cellStyle name="40% - Акцент3 4 17 2 2" xfId="2688"/>
    <cellStyle name="40% - Акцент3 4 17 2 2 2" xfId="33194"/>
    <cellStyle name="40% - Акцент3 4 17 2 3" xfId="33195"/>
    <cellStyle name="40% - Акцент3 4 17 3" xfId="2689"/>
    <cellStyle name="40% - Акцент3 4 17 3 2" xfId="33196"/>
    <cellStyle name="40% - Акцент3 4 17 4" xfId="33197"/>
    <cellStyle name="40% - Акцент3 4 18" xfId="2690"/>
    <cellStyle name="40% - Акцент3 4 18 2" xfId="2691"/>
    <cellStyle name="40% - Акцент3 4 18 2 2" xfId="2692"/>
    <cellStyle name="40% - Акцент3 4 18 2 2 2" xfId="33198"/>
    <cellStyle name="40% - Акцент3 4 18 2 3" xfId="33199"/>
    <cellStyle name="40% - Акцент3 4 18 3" xfId="2693"/>
    <cellStyle name="40% - Акцент3 4 18 3 2" xfId="33200"/>
    <cellStyle name="40% - Акцент3 4 18 4" xfId="33201"/>
    <cellStyle name="40% - Акцент3 4 19" xfId="2694"/>
    <cellStyle name="40% - Акцент3 4 19 2" xfId="2695"/>
    <cellStyle name="40% - Акцент3 4 19 2 2" xfId="2696"/>
    <cellStyle name="40% - Акцент3 4 19 2 2 2" xfId="33202"/>
    <cellStyle name="40% - Акцент3 4 19 2 3" xfId="33203"/>
    <cellStyle name="40% - Акцент3 4 19 3" xfId="2697"/>
    <cellStyle name="40% - Акцент3 4 19 3 2" xfId="33204"/>
    <cellStyle name="40% - Акцент3 4 19 4" xfId="33205"/>
    <cellStyle name="40% - Акцент3 4 2" xfId="2698"/>
    <cellStyle name="40% - Акцент3 4 2 2" xfId="33206"/>
    <cellStyle name="40% - Акцент3 4 20" xfId="2699"/>
    <cellStyle name="40% - Акцент3 4 20 2" xfId="2700"/>
    <cellStyle name="40% - Акцент3 4 20 2 2" xfId="2701"/>
    <cellStyle name="40% - Акцент3 4 20 2 2 2" xfId="33207"/>
    <cellStyle name="40% - Акцент3 4 20 2 3" xfId="33208"/>
    <cellStyle name="40% - Акцент3 4 20 3" xfId="2702"/>
    <cellStyle name="40% - Акцент3 4 20 3 2" xfId="33209"/>
    <cellStyle name="40% - Акцент3 4 20 4" xfId="33210"/>
    <cellStyle name="40% - Акцент3 4 21" xfId="2703"/>
    <cellStyle name="40% - Акцент3 4 21 2" xfId="2704"/>
    <cellStyle name="40% - Акцент3 4 21 2 2" xfId="2705"/>
    <cellStyle name="40% - Акцент3 4 21 2 2 2" xfId="33211"/>
    <cellStyle name="40% - Акцент3 4 21 2 3" xfId="33212"/>
    <cellStyle name="40% - Акцент3 4 21 3" xfId="2706"/>
    <cellStyle name="40% - Акцент3 4 21 3 2" xfId="33213"/>
    <cellStyle name="40% - Акцент3 4 21 4" xfId="33214"/>
    <cellStyle name="40% - Акцент3 4 22" xfId="2707"/>
    <cellStyle name="40% - Акцент3 4 22 2" xfId="2708"/>
    <cellStyle name="40% - Акцент3 4 22 2 2" xfId="2709"/>
    <cellStyle name="40% - Акцент3 4 22 2 2 2" xfId="33215"/>
    <cellStyle name="40% - Акцент3 4 22 2 3" xfId="33216"/>
    <cellStyle name="40% - Акцент3 4 22 3" xfId="2710"/>
    <cellStyle name="40% - Акцент3 4 22 3 2" xfId="33217"/>
    <cellStyle name="40% - Акцент3 4 22 4" xfId="33218"/>
    <cellStyle name="40% - Акцент3 4 23" xfId="2711"/>
    <cellStyle name="40% - Акцент3 4 23 2" xfId="2712"/>
    <cellStyle name="40% - Акцент3 4 23 2 2" xfId="2713"/>
    <cellStyle name="40% - Акцент3 4 23 2 2 2" xfId="33219"/>
    <cellStyle name="40% - Акцент3 4 23 2 3" xfId="33220"/>
    <cellStyle name="40% - Акцент3 4 23 3" xfId="2714"/>
    <cellStyle name="40% - Акцент3 4 23 3 2" xfId="33221"/>
    <cellStyle name="40% - Акцент3 4 23 4" xfId="33222"/>
    <cellStyle name="40% - Акцент3 4 24" xfId="2715"/>
    <cellStyle name="40% - Акцент3 4 24 2" xfId="2716"/>
    <cellStyle name="40% - Акцент3 4 24 2 2" xfId="2717"/>
    <cellStyle name="40% - Акцент3 4 24 2 2 2" xfId="33223"/>
    <cellStyle name="40% - Акцент3 4 24 2 3" xfId="33224"/>
    <cellStyle name="40% - Акцент3 4 24 3" xfId="2718"/>
    <cellStyle name="40% - Акцент3 4 24 3 2" xfId="33225"/>
    <cellStyle name="40% - Акцент3 4 24 4" xfId="33226"/>
    <cellStyle name="40% - Акцент3 4 25" xfId="33227"/>
    <cellStyle name="40% - Акцент3 4 3" xfId="2719"/>
    <cellStyle name="40% - Акцент3 4 3 2" xfId="2720"/>
    <cellStyle name="40% - Акцент3 4 3 2 2" xfId="2721"/>
    <cellStyle name="40% - Акцент3 4 3 2 2 2" xfId="33228"/>
    <cellStyle name="40% - Акцент3 4 3 2 3" xfId="33229"/>
    <cellStyle name="40% - Акцент3 4 3 3" xfId="2722"/>
    <cellStyle name="40% - Акцент3 4 3 3 2" xfId="33230"/>
    <cellStyle name="40% - Акцент3 4 3 4" xfId="33231"/>
    <cellStyle name="40% - Акцент3 4 4" xfId="2723"/>
    <cellStyle name="40% - Акцент3 4 4 2" xfId="2724"/>
    <cellStyle name="40% - Акцент3 4 4 2 2" xfId="2725"/>
    <cellStyle name="40% - Акцент3 4 4 2 2 2" xfId="33232"/>
    <cellStyle name="40% - Акцент3 4 4 2 3" xfId="33233"/>
    <cellStyle name="40% - Акцент3 4 4 3" xfId="2726"/>
    <cellStyle name="40% - Акцент3 4 4 3 2" xfId="33234"/>
    <cellStyle name="40% - Акцент3 4 4 4" xfId="33235"/>
    <cellStyle name="40% - Акцент3 4 5" xfId="2727"/>
    <cellStyle name="40% - Акцент3 4 5 2" xfId="2728"/>
    <cellStyle name="40% - Акцент3 4 5 2 2" xfId="2729"/>
    <cellStyle name="40% - Акцент3 4 5 2 2 2" xfId="33236"/>
    <cellStyle name="40% - Акцент3 4 5 2 3" xfId="33237"/>
    <cellStyle name="40% - Акцент3 4 5 3" xfId="2730"/>
    <cellStyle name="40% - Акцент3 4 5 3 2" xfId="33238"/>
    <cellStyle name="40% - Акцент3 4 5 4" xfId="33239"/>
    <cellStyle name="40% - Акцент3 4 6" xfId="2731"/>
    <cellStyle name="40% - Акцент3 4 6 2" xfId="2732"/>
    <cellStyle name="40% - Акцент3 4 6 2 2" xfId="2733"/>
    <cellStyle name="40% - Акцент3 4 6 2 2 2" xfId="33240"/>
    <cellStyle name="40% - Акцент3 4 6 2 3" xfId="33241"/>
    <cellStyle name="40% - Акцент3 4 6 3" xfId="2734"/>
    <cellStyle name="40% - Акцент3 4 6 3 2" xfId="33242"/>
    <cellStyle name="40% - Акцент3 4 6 4" xfId="33243"/>
    <cellStyle name="40% - Акцент3 4 7" xfId="2735"/>
    <cellStyle name="40% - Акцент3 4 7 2" xfId="2736"/>
    <cellStyle name="40% - Акцент3 4 7 2 2" xfId="2737"/>
    <cellStyle name="40% - Акцент3 4 7 2 2 2" xfId="33244"/>
    <cellStyle name="40% - Акцент3 4 7 2 3" xfId="33245"/>
    <cellStyle name="40% - Акцент3 4 7 3" xfId="2738"/>
    <cellStyle name="40% - Акцент3 4 7 3 2" xfId="33246"/>
    <cellStyle name="40% - Акцент3 4 7 4" xfId="33247"/>
    <cellStyle name="40% - Акцент3 4 8" xfId="2739"/>
    <cellStyle name="40% - Акцент3 4 8 2" xfId="2740"/>
    <cellStyle name="40% - Акцент3 4 8 2 2" xfId="2741"/>
    <cellStyle name="40% - Акцент3 4 8 2 2 2" xfId="33248"/>
    <cellStyle name="40% - Акцент3 4 8 2 3" xfId="33249"/>
    <cellStyle name="40% - Акцент3 4 8 3" xfId="2742"/>
    <cellStyle name="40% - Акцент3 4 8 3 2" xfId="33250"/>
    <cellStyle name="40% - Акцент3 4 8 4" xfId="33251"/>
    <cellStyle name="40% - Акцент3 4 9" xfId="2743"/>
    <cellStyle name="40% - Акцент3 4 9 2" xfId="2744"/>
    <cellStyle name="40% - Акцент3 4 9 2 2" xfId="2745"/>
    <cellStyle name="40% - Акцент3 4 9 2 2 2" xfId="33252"/>
    <cellStyle name="40% - Акцент3 4 9 2 3" xfId="33253"/>
    <cellStyle name="40% - Акцент3 4 9 3" xfId="2746"/>
    <cellStyle name="40% - Акцент3 4 9 3 2" xfId="33254"/>
    <cellStyle name="40% - Акцент3 4 9 4" xfId="33255"/>
    <cellStyle name="40% - Акцент3 5" xfId="2747"/>
    <cellStyle name="40% - Акцент3 5 2" xfId="2748"/>
    <cellStyle name="40% - Акцент3 5 2 2" xfId="33256"/>
    <cellStyle name="40% - Акцент3 5 3" xfId="33257"/>
    <cellStyle name="40% - Акцент3 6" xfId="2749"/>
    <cellStyle name="40% - Акцент3 6 2" xfId="33258"/>
    <cellStyle name="40% - Акцент3 7" xfId="2750"/>
    <cellStyle name="40% - Акцент3 7 2" xfId="2751"/>
    <cellStyle name="40% - Акцент3 7 2 2" xfId="2752"/>
    <cellStyle name="40% - Акцент3 7 2 2 2" xfId="33259"/>
    <cellStyle name="40% - Акцент3 7 2 3" xfId="33260"/>
    <cellStyle name="40% - Акцент3 7 3" xfId="2753"/>
    <cellStyle name="40% - Акцент3 7 3 2" xfId="33261"/>
    <cellStyle name="40% - Акцент3 7 4" xfId="33262"/>
    <cellStyle name="40% - Акцент3 8" xfId="2754"/>
    <cellStyle name="40% - Акцент3 8 2" xfId="2755"/>
    <cellStyle name="40% - Акцент3 8 2 2" xfId="2756"/>
    <cellStyle name="40% - Акцент3 8 2 2 2" xfId="33263"/>
    <cellStyle name="40% - Акцент3 8 2 3" xfId="33264"/>
    <cellStyle name="40% - Акцент3 8 3" xfId="2757"/>
    <cellStyle name="40% - Акцент3 8 3 2" xfId="33265"/>
    <cellStyle name="40% - Акцент3 8 4" xfId="33266"/>
    <cellStyle name="40% - Акцент3 9" xfId="2758"/>
    <cellStyle name="40% - Акцент3 9 2" xfId="2759"/>
    <cellStyle name="40% - Акцент3 9 2 2" xfId="2760"/>
    <cellStyle name="40% - Акцент3 9 2 2 2" xfId="33267"/>
    <cellStyle name="40% - Акцент3 9 2 3" xfId="33268"/>
    <cellStyle name="40% - Акцент3 9 3" xfId="2761"/>
    <cellStyle name="40% - Акцент3 9 3 2" xfId="33269"/>
    <cellStyle name="40% - Акцент3 9 4" xfId="33270"/>
    <cellStyle name="40% - Акцент4 10" xfId="2762"/>
    <cellStyle name="40% - Акцент4 10 2" xfId="2763"/>
    <cellStyle name="40% - Акцент4 10 2 2" xfId="2764"/>
    <cellStyle name="40% - Акцент4 10 2 2 2" xfId="33271"/>
    <cellStyle name="40% - Акцент4 10 2 3" xfId="33272"/>
    <cellStyle name="40% - Акцент4 10 3" xfId="2765"/>
    <cellStyle name="40% - Акцент4 10 3 2" xfId="33273"/>
    <cellStyle name="40% - Акцент4 10 4" xfId="33274"/>
    <cellStyle name="40% - Акцент4 11" xfId="2766"/>
    <cellStyle name="40% - Акцент4 11 2" xfId="2767"/>
    <cellStyle name="40% - Акцент4 11 2 2" xfId="2768"/>
    <cellStyle name="40% - Акцент4 11 2 2 2" xfId="33275"/>
    <cellStyle name="40% - Акцент4 11 2 3" xfId="33276"/>
    <cellStyle name="40% - Акцент4 11 3" xfId="2769"/>
    <cellStyle name="40% - Акцент4 11 3 2" xfId="33277"/>
    <cellStyle name="40% - Акцент4 11 4" xfId="33278"/>
    <cellStyle name="40% - Акцент4 12" xfId="2770"/>
    <cellStyle name="40% - Акцент4 12 2" xfId="2771"/>
    <cellStyle name="40% - Акцент4 12 2 2" xfId="2772"/>
    <cellStyle name="40% - Акцент4 12 2 2 2" xfId="33279"/>
    <cellStyle name="40% - Акцент4 12 2 3" xfId="33280"/>
    <cellStyle name="40% - Акцент4 12 3" xfId="2773"/>
    <cellStyle name="40% - Акцент4 12 3 2" xfId="33281"/>
    <cellStyle name="40% - Акцент4 12 4" xfId="33282"/>
    <cellStyle name="40% - Акцент4 13" xfId="2774"/>
    <cellStyle name="40% - Акцент4 13 2" xfId="2775"/>
    <cellStyle name="40% - Акцент4 13 2 2" xfId="2776"/>
    <cellStyle name="40% - Акцент4 13 2 2 2" xfId="33283"/>
    <cellStyle name="40% - Акцент4 13 2 3" xfId="33284"/>
    <cellStyle name="40% - Акцент4 13 3" xfId="2777"/>
    <cellStyle name="40% - Акцент4 13 3 2" xfId="33285"/>
    <cellStyle name="40% - Акцент4 13 4" xfId="33286"/>
    <cellStyle name="40% - Акцент4 14" xfId="2778"/>
    <cellStyle name="40% - Акцент4 14 2" xfId="2779"/>
    <cellStyle name="40% - Акцент4 14 2 2" xfId="2780"/>
    <cellStyle name="40% - Акцент4 14 2 2 2" xfId="33287"/>
    <cellStyle name="40% - Акцент4 14 2 3" xfId="33288"/>
    <cellStyle name="40% - Акцент4 14 3" xfId="2781"/>
    <cellStyle name="40% - Акцент4 14 3 2" xfId="33289"/>
    <cellStyle name="40% - Акцент4 14 4" xfId="33290"/>
    <cellStyle name="40% - Акцент4 15" xfId="2782"/>
    <cellStyle name="40% - Акцент4 15 2" xfId="2783"/>
    <cellStyle name="40% - Акцент4 15 2 2" xfId="2784"/>
    <cellStyle name="40% - Акцент4 15 2 2 2" xfId="33291"/>
    <cellStyle name="40% - Акцент4 15 2 3" xfId="33292"/>
    <cellStyle name="40% - Акцент4 15 3" xfId="2785"/>
    <cellStyle name="40% - Акцент4 15 3 2" xfId="33293"/>
    <cellStyle name="40% - Акцент4 15 4" xfId="33294"/>
    <cellStyle name="40% - Акцент4 16" xfId="2786"/>
    <cellStyle name="40% - Акцент4 16 2" xfId="2787"/>
    <cellStyle name="40% - Акцент4 16 2 2" xfId="2788"/>
    <cellStyle name="40% - Акцент4 16 2 2 2" xfId="33295"/>
    <cellStyle name="40% - Акцент4 16 2 3" xfId="33296"/>
    <cellStyle name="40% - Акцент4 16 3" xfId="2789"/>
    <cellStyle name="40% - Акцент4 16 3 2" xfId="33297"/>
    <cellStyle name="40% - Акцент4 16 4" xfId="33298"/>
    <cellStyle name="40% - Акцент4 17" xfId="2790"/>
    <cellStyle name="40% - Акцент4 17 2" xfId="2791"/>
    <cellStyle name="40% - Акцент4 17 2 2" xfId="2792"/>
    <cellStyle name="40% - Акцент4 17 2 2 2" xfId="33299"/>
    <cellStyle name="40% - Акцент4 17 2 3" xfId="33300"/>
    <cellStyle name="40% - Акцент4 17 3" xfId="2793"/>
    <cellStyle name="40% - Акцент4 17 3 2" xfId="33301"/>
    <cellStyle name="40% - Акцент4 17 4" xfId="33302"/>
    <cellStyle name="40% - Акцент4 18" xfId="2794"/>
    <cellStyle name="40% - Акцент4 18 2" xfId="2795"/>
    <cellStyle name="40% - Акцент4 18 2 2" xfId="33303"/>
    <cellStyle name="40% - Акцент4 18 3" xfId="33304"/>
    <cellStyle name="40% - Акцент4 19" xfId="2796"/>
    <cellStyle name="40% - Акцент4 19 2" xfId="33305"/>
    <cellStyle name="40% - Акцент4 2" xfId="2797"/>
    <cellStyle name="40% - Акцент4 2 10" xfId="2798"/>
    <cellStyle name="40% - Акцент4 2 10 2" xfId="2799"/>
    <cellStyle name="40% - Акцент4 2 10 2 2" xfId="2800"/>
    <cellStyle name="40% - Акцент4 2 10 2 2 2" xfId="33306"/>
    <cellStyle name="40% - Акцент4 2 10 2 3" xfId="33307"/>
    <cellStyle name="40% - Акцент4 2 10 3" xfId="2801"/>
    <cellStyle name="40% - Акцент4 2 10 3 2" xfId="33308"/>
    <cellStyle name="40% - Акцент4 2 10 4" xfId="33309"/>
    <cellStyle name="40% - Акцент4 2 11" xfId="2802"/>
    <cellStyle name="40% - Акцент4 2 11 2" xfId="2803"/>
    <cellStyle name="40% - Акцент4 2 11 2 2" xfId="2804"/>
    <cellStyle name="40% - Акцент4 2 11 2 2 2" xfId="33310"/>
    <cellStyle name="40% - Акцент4 2 11 2 3" xfId="33311"/>
    <cellStyle name="40% - Акцент4 2 11 3" xfId="2805"/>
    <cellStyle name="40% - Акцент4 2 11 3 2" xfId="33312"/>
    <cellStyle name="40% - Акцент4 2 11 4" xfId="33313"/>
    <cellStyle name="40% - Акцент4 2 12" xfId="2806"/>
    <cellStyle name="40% - Акцент4 2 12 2" xfId="2807"/>
    <cellStyle name="40% - Акцент4 2 12 2 2" xfId="2808"/>
    <cellStyle name="40% - Акцент4 2 12 2 2 2" xfId="33314"/>
    <cellStyle name="40% - Акцент4 2 12 2 3" xfId="33315"/>
    <cellStyle name="40% - Акцент4 2 12 3" xfId="2809"/>
    <cellStyle name="40% - Акцент4 2 12 3 2" xfId="33316"/>
    <cellStyle name="40% - Акцент4 2 12 4" xfId="33317"/>
    <cellStyle name="40% - Акцент4 2 13" xfId="2810"/>
    <cellStyle name="40% - Акцент4 2 13 2" xfId="2811"/>
    <cellStyle name="40% - Акцент4 2 13 2 2" xfId="2812"/>
    <cellStyle name="40% - Акцент4 2 13 2 2 2" xfId="33318"/>
    <cellStyle name="40% - Акцент4 2 13 2 3" xfId="33319"/>
    <cellStyle name="40% - Акцент4 2 13 3" xfId="2813"/>
    <cellStyle name="40% - Акцент4 2 13 3 2" xfId="33320"/>
    <cellStyle name="40% - Акцент4 2 13 4" xfId="33321"/>
    <cellStyle name="40% - Акцент4 2 14" xfId="2814"/>
    <cellStyle name="40% - Акцент4 2 14 2" xfId="2815"/>
    <cellStyle name="40% - Акцент4 2 14 2 2" xfId="2816"/>
    <cellStyle name="40% - Акцент4 2 14 2 2 2" xfId="33322"/>
    <cellStyle name="40% - Акцент4 2 14 2 3" xfId="33323"/>
    <cellStyle name="40% - Акцент4 2 14 3" xfId="2817"/>
    <cellStyle name="40% - Акцент4 2 14 3 2" xfId="33324"/>
    <cellStyle name="40% - Акцент4 2 14 4" xfId="33325"/>
    <cellStyle name="40% - Акцент4 2 15" xfId="2818"/>
    <cellStyle name="40% - Акцент4 2 15 2" xfId="2819"/>
    <cellStyle name="40% - Акцент4 2 15 2 2" xfId="2820"/>
    <cellStyle name="40% - Акцент4 2 15 2 2 2" xfId="33326"/>
    <cellStyle name="40% - Акцент4 2 15 2 3" xfId="33327"/>
    <cellStyle name="40% - Акцент4 2 15 3" xfId="2821"/>
    <cellStyle name="40% - Акцент4 2 15 3 2" xfId="33328"/>
    <cellStyle name="40% - Акцент4 2 15 4" xfId="33329"/>
    <cellStyle name="40% - Акцент4 2 16" xfId="2822"/>
    <cellStyle name="40% - Акцент4 2 16 2" xfId="2823"/>
    <cellStyle name="40% - Акцент4 2 16 2 2" xfId="2824"/>
    <cellStyle name="40% - Акцент4 2 16 2 2 2" xfId="33330"/>
    <cellStyle name="40% - Акцент4 2 16 2 3" xfId="33331"/>
    <cellStyle name="40% - Акцент4 2 16 3" xfId="2825"/>
    <cellStyle name="40% - Акцент4 2 16 3 2" xfId="33332"/>
    <cellStyle name="40% - Акцент4 2 16 4" xfId="33333"/>
    <cellStyle name="40% - Акцент4 2 17" xfId="2826"/>
    <cellStyle name="40% - Акцент4 2 17 2" xfId="2827"/>
    <cellStyle name="40% - Акцент4 2 17 2 2" xfId="2828"/>
    <cellStyle name="40% - Акцент4 2 17 2 2 2" xfId="33334"/>
    <cellStyle name="40% - Акцент4 2 17 2 3" xfId="33335"/>
    <cellStyle name="40% - Акцент4 2 17 3" xfId="2829"/>
    <cellStyle name="40% - Акцент4 2 17 3 2" xfId="33336"/>
    <cellStyle name="40% - Акцент4 2 17 4" xfId="33337"/>
    <cellStyle name="40% - Акцент4 2 18" xfId="2830"/>
    <cellStyle name="40% - Акцент4 2 18 2" xfId="2831"/>
    <cellStyle name="40% - Акцент4 2 18 2 2" xfId="2832"/>
    <cellStyle name="40% - Акцент4 2 18 2 2 2" xfId="33338"/>
    <cellStyle name="40% - Акцент4 2 18 2 3" xfId="33339"/>
    <cellStyle name="40% - Акцент4 2 18 3" xfId="2833"/>
    <cellStyle name="40% - Акцент4 2 18 3 2" xfId="33340"/>
    <cellStyle name="40% - Акцент4 2 18 4" xfId="33341"/>
    <cellStyle name="40% - Акцент4 2 19" xfId="2834"/>
    <cellStyle name="40% - Акцент4 2 19 2" xfId="2835"/>
    <cellStyle name="40% - Акцент4 2 19 2 2" xfId="2836"/>
    <cellStyle name="40% - Акцент4 2 19 2 2 2" xfId="33342"/>
    <cellStyle name="40% - Акцент4 2 19 2 3" xfId="33343"/>
    <cellStyle name="40% - Акцент4 2 19 3" xfId="2837"/>
    <cellStyle name="40% - Акцент4 2 19 3 2" xfId="33344"/>
    <cellStyle name="40% - Акцент4 2 19 4" xfId="33345"/>
    <cellStyle name="40% - Акцент4 2 2" xfId="2838"/>
    <cellStyle name="40% - Акцент4 2 2 2" xfId="33346"/>
    <cellStyle name="40% - Акцент4 2 20" xfId="2839"/>
    <cellStyle name="40% - Акцент4 2 20 2" xfId="2840"/>
    <cellStyle name="40% - Акцент4 2 20 2 2" xfId="2841"/>
    <cellStyle name="40% - Акцент4 2 20 2 2 2" xfId="33347"/>
    <cellStyle name="40% - Акцент4 2 20 2 3" xfId="33348"/>
    <cellStyle name="40% - Акцент4 2 20 3" xfId="2842"/>
    <cellStyle name="40% - Акцент4 2 20 3 2" xfId="33349"/>
    <cellStyle name="40% - Акцент4 2 20 4" xfId="33350"/>
    <cellStyle name="40% - Акцент4 2 21" xfId="2843"/>
    <cellStyle name="40% - Акцент4 2 21 2" xfId="2844"/>
    <cellStyle name="40% - Акцент4 2 21 2 2" xfId="2845"/>
    <cellStyle name="40% - Акцент4 2 21 2 2 2" xfId="33351"/>
    <cellStyle name="40% - Акцент4 2 21 2 3" xfId="33352"/>
    <cellStyle name="40% - Акцент4 2 21 3" xfId="2846"/>
    <cellStyle name="40% - Акцент4 2 21 3 2" xfId="33353"/>
    <cellStyle name="40% - Акцент4 2 21 4" xfId="33354"/>
    <cellStyle name="40% - Акцент4 2 22" xfId="2847"/>
    <cellStyle name="40% - Акцент4 2 22 2" xfId="2848"/>
    <cellStyle name="40% - Акцент4 2 22 2 2" xfId="2849"/>
    <cellStyle name="40% - Акцент4 2 22 2 2 2" xfId="33355"/>
    <cellStyle name="40% - Акцент4 2 22 2 3" xfId="33356"/>
    <cellStyle name="40% - Акцент4 2 22 3" xfId="2850"/>
    <cellStyle name="40% - Акцент4 2 22 3 2" xfId="33357"/>
    <cellStyle name="40% - Акцент4 2 22 4" xfId="33358"/>
    <cellStyle name="40% - Акцент4 2 23" xfId="2851"/>
    <cellStyle name="40% - Акцент4 2 23 2" xfId="2852"/>
    <cellStyle name="40% - Акцент4 2 23 2 2" xfId="2853"/>
    <cellStyle name="40% - Акцент4 2 23 2 2 2" xfId="33359"/>
    <cellStyle name="40% - Акцент4 2 23 2 3" xfId="33360"/>
    <cellStyle name="40% - Акцент4 2 23 3" xfId="2854"/>
    <cellStyle name="40% - Акцент4 2 23 3 2" xfId="33361"/>
    <cellStyle name="40% - Акцент4 2 23 4" xfId="33362"/>
    <cellStyle name="40% - Акцент4 2 24" xfId="2855"/>
    <cellStyle name="40% - Акцент4 2 24 2" xfId="2856"/>
    <cellStyle name="40% - Акцент4 2 24 2 2" xfId="2857"/>
    <cellStyle name="40% - Акцент4 2 24 2 2 2" xfId="33363"/>
    <cellStyle name="40% - Акцент4 2 24 2 3" xfId="33364"/>
    <cellStyle name="40% - Акцент4 2 24 3" xfId="2858"/>
    <cellStyle name="40% - Акцент4 2 24 3 2" xfId="33365"/>
    <cellStyle name="40% - Акцент4 2 24 4" xfId="33366"/>
    <cellStyle name="40% - Акцент4 2 25" xfId="33367"/>
    <cellStyle name="40% - Акцент4 2 3" xfId="2859"/>
    <cellStyle name="40% - Акцент4 2 3 2" xfId="2860"/>
    <cellStyle name="40% - Акцент4 2 3 2 2" xfId="2861"/>
    <cellStyle name="40% - Акцент4 2 3 2 2 2" xfId="33368"/>
    <cellStyle name="40% - Акцент4 2 3 2 3" xfId="33369"/>
    <cellStyle name="40% - Акцент4 2 3 3" xfId="2862"/>
    <cellStyle name="40% - Акцент4 2 3 3 2" xfId="33370"/>
    <cellStyle name="40% - Акцент4 2 3 4" xfId="33371"/>
    <cellStyle name="40% - Акцент4 2 4" xfId="2863"/>
    <cellStyle name="40% - Акцент4 2 4 2" xfId="2864"/>
    <cellStyle name="40% - Акцент4 2 4 2 2" xfId="2865"/>
    <cellStyle name="40% - Акцент4 2 4 2 2 2" xfId="33372"/>
    <cellStyle name="40% - Акцент4 2 4 2 3" xfId="33373"/>
    <cellStyle name="40% - Акцент4 2 4 3" xfId="2866"/>
    <cellStyle name="40% - Акцент4 2 4 3 2" xfId="33374"/>
    <cellStyle name="40% - Акцент4 2 4 4" xfId="33375"/>
    <cellStyle name="40% - Акцент4 2 5" xfId="2867"/>
    <cellStyle name="40% - Акцент4 2 5 2" xfId="2868"/>
    <cellStyle name="40% - Акцент4 2 5 2 2" xfId="2869"/>
    <cellStyle name="40% - Акцент4 2 5 2 2 2" xfId="33376"/>
    <cellStyle name="40% - Акцент4 2 5 2 3" xfId="33377"/>
    <cellStyle name="40% - Акцент4 2 5 3" xfId="2870"/>
    <cellStyle name="40% - Акцент4 2 5 3 2" xfId="33378"/>
    <cellStyle name="40% - Акцент4 2 5 4" xfId="33379"/>
    <cellStyle name="40% - Акцент4 2 6" xfId="2871"/>
    <cellStyle name="40% - Акцент4 2 6 2" xfId="2872"/>
    <cellStyle name="40% - Акцент4 2 6 2 2" xfId="2873"/>
    <cellStyle name="40% - Акцент4 2 6 2 2 2" xfId="33380"/>
    <cellStyle name="40% - Акцент4 2 6 2 3" xfId="33381"/>
    <cellStyle name="40% - Акцент4 2 6 3" xfId="2874"/>
    <cellStyle name="40% - Акцент4 2 6 3 2" xfId="33382"/>
    <cellStyle name="40% - Акцент4 2 6 4" xfId="33383"/>
    <cellStyle name="40% - Акцент4 2 7" xfId="2875"/>
    <cellStyle name="40% - Акцент4 2 7 2" xfId="2876"/>
    <cellStyle name="40% - Акцент4 2 7 2 2" xfId="2877"/>
    <cellStyle name="40% - Акцент4 2 7 2 2 2" xfId="33384"/>
    <cellStyle name="40% - Акцент4 2 7 2 3" xfId="33385"/>
    <cellStyle name="40% - Акцент4 2 7 3" xfId="2878"/>
    <cellStyle name="40% - Акцент4 2 7 3 2" xfId="33386"/>
    <cellStyle name="40% - Акцент4 2 7 4" xfId="33387"/>
    <cellStyle name="40% - Акцент4 2 8" xfId="2879"/>
    <cellStyle name="40% - Акцент4 2 8 2" xfId="2880"/>
    <cellStyle name="40% - Акцент4 2 8 2 2" xfId="2881"/>
    <cellStyle name="40% - Акцент4 2 8 2 2 2" xfId="33388"/>
    <cellStyle name="40% - Акцент4 2 8 2 3" xfId="33389"/>
    <cellStyle name="40% - Акцент4 2 8 3" xfId="2882"/>
    <cellStyle name="40% - Акцент4 2 8 3 2" xfId="33390"/>
    <cellStyle name="40% - Акцент4 2 8 4" xfId="33391"/>
    <cellStyle name="40% - Акцент4 2 9" xfId="2883"/>
    <cellStyle name="40% - Акцент4 2 9 2" xfId="2884"/>
    <cellStyle name="40% - Акцент4 2 9 2 2" xfId="2885"/>
    <cellStyle name="40% - Акцент4 2 9 2 2 2" xfId="33392"/>
    <cellStyle name="40% - Акцент4 2 9 2 3" xfId="33393"/>
    <cellStyle name="40% - Акцент4 2 9 3" xfId="2886"/>
    <cellStyle name="40% - Акцент4 2 9 3 2" xfId="33394"/>
    <cellStyle name="40% - Акцент4 2 9 4" xfId="33395"/>
    <cellStyle name="40% - Акцент4 3" xfId="2887"/>
    <cellStyle name="40% - Акцент4 3 10" xfId="2888"/>
    <cellStyle name="40% - Акцент4 3 10 2" xfId="2889"/>
    <cellStyle name="40% - Акцент4 3 10 2 2" xfId="2890"/>
    <cellStyle name="40% - Акцент4 3 10 2 2 2" xfId="33396"/>
    <cellStyle name="40% - Акцент4 3 10 2 3" xfId="33397"/>
    <cellStyle name="40% - Акцент4 3 10 3" xfId="2891"/>
    <cellStyle name="40% - Акцент4 3 10 3 2" xfId="33398"/>
    <cellStyle name="40% - Акцент4 3 10 4" xfId="33399"/>
    <cellStyle name="40% - Акцент4 3 11" xfId="2892"/>
    <cellStyle name="40% - Акцент4 3 11 2" xfId="2893"/>
    <cellStyle name="40% - Акцент4 3 11 2 2" xfId="2894"/>
    <cellStyle name="40% - Акцент4 3 11 2 2 2" xfId="33400"/>
    <cellStyle name="40% - Акцент4 3 11 2 3" xfId="33401"/>
    <cellStyle name="40% - Акцент4 3 11 3" xfId="2895"/>
    <cellStyle name="40% - Акцент4 3 11 3 2" xfId="33402"/>
    <cellStyle name="40% - Акцент4 3 11 4" xfId="33403"/>
    <cellStyle name="40% - Акцент4 3 12" xfId="2896"/>
    <cellStyle name="40% - Акцент4 3 12 2" xfId="2897"/>
    <cellStyle name="40% - Акцент4 3 12 2 2" xfId="2898"/>
    <cellStyle name="40% - Акцент4 3 12 2 2 2" xfId="33404"/>
    <cellStyle name="40% - Акцент4 3 12 2 3" xfId="33405"/>
    <cellStyle name="40% - Акцент4 3 12 3" xfId="2899"/>
    <cellStyle name="40% - Акцент4 3 12 3 2" xfId="33406"/>
    <cellStyle name="40% - Акцент4 3 12 4" xfId="33407"/>
    <cellStyle name="40% - Акцент4 3 13" xfId="2900"/>
    <cellStyle name="40% - Акцент4 3 13 2" xfId="2901"/>
    <cellStyle name="40% - Акцент4 3 13 2 2" xfId="2902"/>
    <cellStyle name="40% - Акцент4 3 13 2 2 2" xfId="33408"/>
    <cellStyle name="40% - Акцент4 3 13 2 3" xfId="33409"/>
    <cellStyle name="40% - Акцент4 3 13 3" xfId="2903"/>
    <cellStyle name="40% - Акцент4 3 13 3 2" xfId="33410"/>
    <cellStyle name="40% - Акцент4 3 13 4" xfId="33411"/>
    <cellStyle name="40% - Акцент4 3 14" xfId="2904"/>
    <cellStyle name="40% - Акцент4 3 14 2" xfId="2905"/>
    <cellStyle name="40% - Акцент4 3 14 2 2" xfId="2906"/>
    <cellStyle name="40% - Акцент4 3 14 2 2 2" xfId="33412"/>
    <cellStyle name="40% - Акцент4 3 14 2 3" xfId="33413"/>
    <cellStyle name="40% - Акцент4 3 14 3" xfId="2907"/>
    <cellStyle name="40% - Акцент4 3 14 3 2" xfId="33414"/>
    <cellStyle name="40% - Акцент4 3 14 4" xfId="33415"/>
    <cellStyle name="40% - Акцент4 3 15" xfId="2908"/>
    <cellStyle name="40% - Акцент4 3 15 2" xfId="2909"/>
    <cellStyle name="40% - Акцент4 3 15 2 2" xfId="2910"/>
    <cellStyle name="40% - Акцент4 3 15 2 2 2" xfId="33416"/>
    <cellStyle name="40% - Акцент4 3 15 2 3" xfId="33417"/>
    <cellStyle name="40% - Акцент4 3 15 3" xfId="2911"/>
    <cellStyle name="40% - Акцент4 3 15 3 2" xfId="33418"/>
    <cellStyle name="40% - Акцент4 3 15 4" xfId="33419"/>
    <cellStyle name="40% - Акцент4 3 16" xfId="2912"/>
    <cellStyle name="40% - Акцент4 3 16 2" xfId="2913"/>
    <cellStyle name="40% - Акцент4 3 16 2 2" xfId="2914"/>
    <cellStyle name="40% - Акцент4 3 16 2 2 2" xfId="33420"/>
    <cellStyle name="40% - Акцент4 3 16 2 3" xfId="33421"/>
    <cellStyle name="40% - Акцент4 3 16 3" xfId="2915"/>
    <cellStyle name="40% - Акцент4 3 16 3 2" xfId="33422"/>
    <cellStyle name="40% - Акцент4 3 16 4" xfId="33423"/>
    <cellStyle name="40% - Акцент4 3 17" xfId="2916"/>
    <cellStyle name="40% - Акцент4 3 17 2" xfId="2917"/>
    <cellStyle name="40% - Акцент4 3 17 2 2" xfId="2918"/>
    <cellStyle name="40% - Акцент4 3 17 2 2 2" xfId="33424"/>
    <cellStyle name="40% - Акцент4 3 17 2 3" xfId="33425"/>
    <cellStyle name="40% - Акцент4 3 17 3" xfId="2919"/>
    <cellStyle name="40% - Акцент4 3 17 3 2" xfId="33426"/>
    <cellStyle name="40% - Акцент4 3 17 4" xfId="33427"/>
    <cellStyle name="40% - Акцент4 3 18" xfId="2920"/>
    <cellStyle name="40% - Акцент4 3 18 2" xfId="2921"/>
    <cellStyle name="40% - Акцент4 3 18 2 2" xfId="2922"/>
    <cellStyle name="40% - Акцент4 3 18 2 2 2" xfId="33428"/>
    <cellStyle name="40% - Акцент4 3 18 2 3" xfId="33429"/>
    <cellStyle name="40% - Акцент4 3 18 3" xfId="2923"/>
    <cellStyle name="40% - Акцент4 3 18 3 2" xfId="33430"/>
    <cellStyle name="40% - Акцент4 3 18 4" xfId="33431"/>
    <cellStyle name="40% - Акцент4 3 19" xfId="2924"/>
    <cellStyle name="40% - Акцент4 3 19 2" xfId="2925"/>
    <cellStyle name="40% - Акцент4 3 19 2 2" xfId="2926"/>
    <cellStyle name="40% - Акцент4 3 19 2 2 2" xfId="33432"/>
    <cellStyle name="40% - Акцент4 3 19 2 3" xfId="33433"/>
    <cellStyle name="40% - Акцент4 3 19 3" xfId="2927"/>
    <cellStyle name="40% - Акцент4 3 19 3 2" xfId="33434"/>
    <cellStyle name="40% - Акцент4 3 19 4" xfId="33435"/>
    <cellStyle name="40% - Акцент4 3 2" xfId="2928"/>
    <cellStyle name="40% - Акцент4 3 2 2" xfId="33436"/>
    <cellStyle name="40% - Акцент4 3 20" xfId="2929"/>
    <cellStyle name="40% - Акцент4 3 20 2" xfId="2930"/>
    <cellStyle name="40% - Акцент4 3 20 2 2" xfId="2931"/>
    <cellStyle name="40% - Акцент4 3 20 2 2 2" xfId="33437"/>
    <cellStyle name="40% - Акцент4 3 20 2 3" xfId="33438"/>
    <cellStyle name="40% - Акцент4 3 20 3" xfId="2932"/>
    <cellStyle name="40% - Акцент4 3 20 3 2" xfId="33439"/>
    <cellStyle name="40% - Акцент4 3 20 4" xfId="33440"/>
    <cellStyle name="40% - Акцент4 3 21" xfId="2933"/>
    <cellStyle name="40% - Акцент4 3 21 2" xfId="2934"/>
    <cellStyle name="40% - Акцент4 3 21 2 2" xfId="2935"/>
    <cellStyle name="40% - Акцент4 3 21 2 2 2" xfId="33441"/>
    <cellStyle name="40% - Акцент4 3 21 2 3" xfId="33442"/>
    <cellStyle name="40% - Акцент4 3 21 3" xfId="2936"/>
    <cellStyle name="40% - Акцент4 3 21 3 2" xfId="33443"/>
    <cellStyle name="40% - Акцент4 3 21 4" xfId="33444"/>
    <cellStyle name="40% - Акцент4 3 22" xfId="2937"/>
    <cellStyle name="40% - Акцент4 3 22 2" xfId="2938"/>
    <cellStyle name="40% - Акцент4 3 22 2 2" xfId="2939"/>
    <cellStyle name="40% - Акцент4 3 22 2 2 2" xfId="33445"/>
    <cellStyle name="40% - Акцент4 3 22 2 3" xfId="33446"/>
    <cellStyle name="40% - Акцент4 3 22 3" xfId="2940"/>
    <cellStyle name="40% - Акцент4 3 22 3 2" xfId="33447"/>
    <cellStyle name="40% - Акцент4 3 22 4" xfId="33448"/>
    <cellStyle name="40% - Акцент4 3 23" xfId="2941"/>
    <cellStyle name="40% - Акцент4 3 23 2" xfId="2942"/>
    <cellStyle name="40% - Акцент4 3 23 2 2" xfId="2943"/>
    <cellStyle name="40% - Акцент4 3 23 2 2 2" xfId="33449"/>
    <cellStyle name="40% - Акцент4 3 23 2 3" xfId="33450"/>
    <cellStyle name="40% - Акцент4 3 23 3" xfId="2944"/>
    <cellStyle name="40% - Акцент4 3 23 3 2" xfId="33451"/>
    <cellStyle name="40% - Акцент4 3 23 4" xfId="33452"/>
    <cellStyle name="40% - Акцент4 3 24" xfId="2945"/>
    <cellStyle name="40% - Акцент4 3 24 2" xfId="2946"/>
    <cellStyle name="40% - Акцент4 3 24 2 2" xfId="2947"/>
    <cellStyle name="40% - Акцент4 3 24 2 2 2" xfId="33453"/>
    <cellStyle name="40% - Акцент4 3 24 2 3" xfId="33454"/>
    <cellStyle name="40% - Акцент4 3 24 3" xfId="2948"/>
    <cellStyle name="40% - Акцент4 3 24 3 2" xfId="33455"/>
    <cellStyle name="40% - Акцент4 3 24 4" xfId="33456"/>
    <cellStyle name="40% - Акцент4 3 25" xfId="33457"/>
    <cellStyle name="40% - Акцент4 3 3" xfId="2949"/>
    <cellStyle name="40% - Акцент4 3 3 2" xfId="2950"/>
    <cellStyle name="40% - Акцент4 3 3 2 2" xfId="2951"/>
    <cellStyle name="40% - Акцент4 3 3 2 2 2" xfId="33458"/>
    <cellStyle name="40% - Акцент4 3 3 2 3" xfId="33459"/>
    <cellStyle name="40% - Акцент4 3 3 3" xfId="2952"/>
    <cellStyle name="40% - Акцент4 3 3 3 2" xfId="33460"/>
    <cellStyle name="40% - Акцент4 3 3 4" xfId="33461"/>
    <cellStyle name="40% - Акцент4 3 4" xfId="2953"/>
    <cellStyle name="40% - Акцент4 3 4 2" xfId="2954"/>
    <cellStyle name="40% - Акцент4 3 4 2 2" xfId="2955"/>
    <cellStyle name="40% - Акцент4 3 4 2 2 2" xfId="33462"/>
    <cellStyle name="40% - Акцент4 3 4 2 3" xfId="33463"/>
    <cellStyle name="40% - Акцент4 3 4 3" xfId="2956"/>
    <cellStyle name="40% - Акцент4 3 4 3 2" xfId="33464"/>
    <cellStyle name="40% - Акцент4 3 4 4" xfId="33465"/>
    <cellStyle name="40% - Акцент4 3 5" xfId="2957"/>
    <cellStyle name="40% - Акцент4 3 5 2" xfId="2958"/>
    <cellStyle name="40% - Акцент4 3 5 2 2" xfId="2959"/>
    <cellStyle name="40% - Акцент4 3 5 2 2 2" xfId="33466"/>
    <cellStyle name="40% - Акцент4 3 5 2 3" xfId="33467"/>
    <cellStyle name="40% - Акцент4 3 5 3" xfId="2960"/>
    <cellStyle name="40% - Акцент4 3 5 3 2" xfId="33468"/>
    <cellStyle name="40% - Акцент4 3 5 4" xfId="33469"/>
    <cellStyle name="40% - Акцент4 3 6" xfId="2961"/>
    <cellStyle name="40% - Акцент4 3 6 2" xfId="2962"/>
    <cellStyle name="40% - Акцент4 3 6 2 2" xfId="2963"/>
    <cellStyle name="40% - Акцент4 3 6 2 2 2" xfId="33470"/>
    <cellStyle name="40% - Акцент4 3 6 2 3" xfId="33471"/>
    <cellStyle name="40% - Акцент4 3 6 3" xfId="2964"/>
    <cellStyle name="40% - Акцент4 3 6 3 2" xfId="33472"/>
    <cellStyle name="40% - Акцент4 3 6 4" xfId="33473"/>
    <cellStyle name="40% - Акцент4 3 7" xfId="2965"/>
    <cellStyle name="40% - Акцент4 3 7 2" xfId="2966"/>
    <cellStyle name="40% - Акцент4 3 7 2 2" xfId="2967"/>
    <cellStyle name="40% - Акцент4 3 7 2 2 2" xfId="33474"/>
    <cellStyle name="40% - Акцент4 3 7 2 3" xfId="33475"/>
    <cellStyle name="40% - Акцент4 3 7 3" xfId="2968"/>
    <cellStyle name="40% - Акцент4 3 7 3 2" xfId="33476"/>
    <cellStyle name="40% - Акцент4 3 7 4" xfId="33477"/>
    <cellStyle name="40% - Акцент4 3 8" xfId="2969"/>
    <cellStyle name="40% - Акцент4 3 8 2" xfId="2970"/>
    <cellStyle name="40% - Акцент4 3 8 2 2" xfId="2971"/>
    <cellStyle name="40% - Акцент4 3 8 2 2 2" xfId="33478"/>
    <cellStyle name="40% - Акцент4 3 8 2 3" xfId="33479"/>
    <cellStyle name="40% - Акцент4 3 8 3" xfId="2972"/>
    <cellStyle name="40% - Акцент4 3 8 3 2" xfId="33480"/>
    <cellStyle name="40% - Акцент4 3 8 4" xfId="33481"/>
    <cellStyle name="40% - Акцент4 3 9" xfId="2973"/>
    <cellStyle name="40% - Акцент4 3 9 2" xfId="2974"/>
    <cellStyle name="40% - Акцент4 3 9 2 2" xfId="2975"/>
    <cellStyle name="40% - Акцент4 3 9 2 2 2" xfId="33482"/>
    <cellStyle name="40% - Акцент4 3 9 2 3" xfId="33483"/>
    <cellStyle name="40% - Акцент4 3 9 3" xfId="2976"/>
    <cellStyle name="40% - Акцент4 3 9 3 2" xfId="33484"/>
    <cellStyle name="40% - Акцент4 3 9 4" xfId="33485"/>
    <cellStyle name="40% - Акцент4 4" xfId="2977"/>
    <cellStyle name="40% - Акцент4 4 2" xfId="2978"/>
    <cellStyle name="40% - Акцент4 4 2 2" xfId="33486"/>
    <cellStyle name="40% - Акцент4 4 3" xfId="33487"/>
    <cellStyle name="40% - Акцент4 5" xfId="2979"/>
    <cellStyle name="40% - Акцент4 5 2" xfId="2980"/>
    <cellStyle name="40% - Акцент4 5 2 2" xfId="33488"/>
    <cellStyle name="40% - Акцент4 5 3" xfId="33489"/>
    <cellStyle name="40% - Акцент4 6" xfId="2981"/>
    <cellStyle name="40% - Акцент4 6 2" xfId="33490"/>
    <cellStyle name="40% - Акцент4 7" xfId="2982"/>
    <cellStyle name="40% - Акцент4 7 2" xfId="2983"/>
    <cellStyle name="40% - Акцент4 7 2 2" xfId="2984"/>
    <cellStyle name="40% - Акцент4 7 2 2 2" xfId="33491"/>
    <cellStyle name="40% - Акцент4 7 2 3" xfId="33492"/>
    <cellStyle name="40% - Акцент4 7 3" xfId="2985"/>
    <cellStyle name="40% - Акцент4 7 3 2" xfId="33493"/>
    <cellStyle name="40% - Акцент4 7 4" xfId="33494"/>
    <cellStyle name="40% - Акцент4 8" xfId="2986"/>
    <cellStyle name="40% - Акцент4 8 2" xfId="2987"/>
    <cellStyle name="40% - Акцент4 8 2 2" xfId="2988"/>
    <cellStyle name="40% - Акцент4 8 2 2 2" xfId="33495"/>
    <cellStyle name="40% - Акцент4 8 2 3" xfId="33496"/>
    <cellStyle name="40% - Акцент4 8 3" xfId="2989"/>
    <cellStyle name="40% - Акцент4 8 3 2" xfId="33497"/>
    <cellStyle name="40% - Акцент4 8 4" xfId="33498"/>
    <cellStyle name="40% - Акцент4 9" xfId="2990"/>
    <cellStyle name="40% - Акцент4 9 2" xfId="2991"/>
    <cellStyle name="40% - Акцент4 9 2 2" xfId="2992"/>
    <cellStyle name="40% - Акцент4 9 2 2 2" xfId="33499"/>
    <cellStyle name="40% - Акцент4 9 2 3" xfId="33500"/>
    <cellStyle name="40% - Акцент4 9 3" xfId="2993"/>
    <cellStyle name="40% - Акцент4 9 3 2" xfId="33501"/>
    <cellStyle name="40% - Акцент4 9 4" xfId="33502"/>
    <cellStyle name="40% - Акцент5 10" xfId="2994"/>
    <cellStyle name="40% - Акцент5 10 2" xfId="2995"/>
    <cellStyle name="40% - Акцент5 10 2 2" xfId="2996"/>
    <cellStyle name="40% - Акцент5 10 2 2 2" xfId="33503"/>
    <cellStyle name="40% - Акцент5 10 2 3" xfId="33504"/>
    <cellStyle name="40% - Акцент5 10 3" xfId="2997"/>
    <cellStyle name="40% - Акцент5 10 3 2" xfId="33505"/>
    <cellStyle name="40% - Акцент5 10 4" xfId="33506"/>
    <cellStyle name="40% - Акцент5 11" xfId="2998"/>
    <cellStyle name="40% - Акцент5 11 2" xfId="2999"/>
    <cellStyle name="40% - Акцент5 11 2 2" xfId="3000"/>
    <cellStyle name="40% - Акцент5 11 2 2 2" xfId="33507"/>
    <cellStyle name="40% - Акцент5 11 2 3" xfId="33508"/>
    <cellStyle name="40% - Акцент5 11 3" xfId="3001"/>
    <cellStyle name="40% - Акцент5 11 3 2" xfId="33509"/>
    <cellStyle name="40% - Акцент5 11 4" xfId="33510"/>
    <cellStyle name="40% - Акцент5 12" xfId="3002"/>
    <cellStyle name="40% - Акцент5 12 2" xfId="3003"/>
    <cellStyle name="40% - Акцент5 12 2 2" xfId="3004"/>
    <cellStyle name="40% - Акцент5 12 2 2 2" xfId="33511"/>
    <cellStyle name="40% - Акцент5 12 2 3" xfId="33512"/>
    <cellStyle name="40% - Акцент5 12 3" xfId="3005"/>
    <cellStyle name="40% - Акцент5 12 3 2" xfId="33513"/>
    <cellStyle name="40% - Акцент5 12 4" xfId="33514"/>
    <cellStyle name="40% - Акцент5 13" xfId="3006"/>
    <cellStyle name="40% - Акцент5 13 2" xfId="3007"/>
    <cellStyle name="40% - Акцент5 13 2 2" xfId="3008"/>
    <cellStyle name="40% - Акцент5 13 2 2 2" xfId="33515"/>
    <cellStyle name="40% - Акцент5 13 2 3" xfId="33516"/>
    <cellStyle name="40% - Акцент5 13 3" xfId="3009"/>
    <cellStyle name="40% - Акцент5 13 3 2" xfId="33517"/>
    <cellStyle name="40% - Акцент5 13 4" xfId="33518"/>
    <cellStyle name="40% - Акцент5 14" xfId="3010"/>
    <cellStyle name="40% - Акцент5 14 2" xfId="3011"/>
    <cellStyle name="40% - Акцент5 14 2 2" xfId="3012"/>
    <cellStyle name="40% - Акцент5 14 2 2 2" xfId="33519"/>
    <cellStyle name="40% - Акцент5 14 2 3" xfId="33520"/>
    <cellStyle name="40% - Акцент5 14 3" xfId="3013"/>
    <cellStyle name="40% - Акцент5 14 3 2" xfId="33521"/>
    <cellStyle name="40% - Акцент5 14 4" xfId="33522"/>
    <cellStyle name="40% - Акцент5 15" xfId="3014"/>
    <cellStyle name="40% - Акцент5 15 2" xfId="3015"/>
    <cellStyle name="40% - Акцент5 15 2 2" xfId="3016"/>
    <cellStyle name="40% - Акцент5 15 2 2 2" xfId="33523"/>
    <cellStyle name="40% - Акцент5 15 2 3" xfId="33524"/>
    <cellStyle name="40% - Акцент5 15 3" xfId="3017"/>
    <cellStyle name="40% - Акцент5 15 3 2" xfId="33525"/>
    <cellStyle name="40% - Акцент5 15 4" xfId="33526"/>
    <cellStyle name="40% - Акцент5 16" xfId="3018"/>
    <cellStyle name="40% - Акцент5 16 2" xfId="3019"/>
    <cellStyle name="40% - Акцент5 16 2 2" xfId="3020"/>
    <cellStyle name="40% - Акцент5 16 2 2 2" xfId="33527"/>
    <cellStyle name="40% - Акцент5 16 2 3" xfId="33528"/>
    <cellStyle name="40% - Акцент5 16 3" xfId="3021"/>
    <cellStyle name="40% - Акцент5 16 3 2" xfId="33529"/>
    <cellStyle name="40% - Акцент5 16 4" xfId="33530"/>
    <cellStyle name="40% - Акцент5 17" xfId="3022"/>
    <cellStyle name="40% - Акцент5 17 2" xfId="3023"/>
    <cellStyle name="40% - Акцент5 17 2 2" xfId="3024"/>
    <cellStyle name="40% - Акцент5 17 2 2 2" xfId="33531"/>
    <cellStyle name="40% - Акцент5 17 2 3" xfId="33532"/>
    <cellStyle name="40% - Акцент5 17 3" xfId="3025"/>
    <cellStyle name="40% - Акцент5 17 3 2" xfId="33533"/>
    <cellStyle name="40% - Акцент5 17 4" xfId="33534"/>
    <cellStyle name="40% - Акцент5 18" xfId="3026"/>
    <cellStyle name="40% - Акцент5 18 2" xfId="3027"/>
    <cellStyle name="40% - Акцент5 18 2 2" xfId="33535"/>
    <cellStyle name="40% - Акцент5 18 3" xfId="33536"/>
    <cellStyle name="40% - Акцент5 19" xfId="3028"/>
    <cellStyle name="40% - Акцент5 19 2" xfId="33537"/>
    <cellStyle name="40% - Акцент5 2" xfId="3029"/>
    <cellStyle name="40% - Акцент5 2 10" xfId="3030"/>
    <cellStyle name="40% - Акцент5 2 10 2" xfId="3031"/>
    <cellStyle name="40% - Акцент5 2 10 2 2" xfId="3032"/>
    <cellStyle name="40% - Акцент5 2 10 2 2 2" xfId="33538"/>
    <cellStyle name="40% - Акцент5 2 10 2 3" xfId="33539"/>
    <cellStyle name="40% - Акцент5 2 10 3" xfId="3033"/>
    <cellStyle name="40% - Акцент5 2 10 3 2" xfId="33540"/>
    <cellStyle name="40% - Акцент5 2 10 4" xfId="33541"/>
    <cellStyle name="40% - Акцент5 2 11" xfId="3034"/>
    <cellStyle name="40% - Акцент5 2 11 2" xfId="3035"/>
    <cellStyle name="40% - Акцент5 2 11 2 2" xfId="3036"/>
    <cellStyle name="40% - Акцент5 2 11 2 2 2" xfId="33542"/>
    <cellStyle name="40% - Акцент5 2 11 2 3" xfId="33543"/>
    <cellStyle name="40% - Акцент5 2 11 3" xfId="3037"/>
    <cellStyle name="40% - Акцент5 2 11 3 2" xfId="33544"/>
    <cellStyle name="40% - Акцент5 2 11 4" xfId="33545"/>
    <cellStyle name="40% - Акцент5 2 12" xfId="3038"/>
    <cellStyle name="40% - Акцент5 2 12 2" xfId="3039"/>
    <cellStyle name="40% - Акцент5 2 12 2 2" xfId="3040"/>
    <cellStyle name="40% - Акцент5 2 12 2 2 2" xfId="33546"/>
    <cellStyle name="40% - Акцент5 2 12 2 3" xfId="33547"/>
    <cellStyle name="40% - Акцент5 2 12 3" xfId="3041"/>
    <cellStyle name="40% - Акцент5 2 12 3 2" xfId="33548"/>
    <cellStyle name="40% - Акцент5 2 12 4" xfId="33549"/>
    <cellStyle name="40% - Акцент5 2 13" xfId="3042"/>
    <cellStyle name="40% - Акцент5 2 13 2" xfId="3043"/>
    <cellStyle name="40% - Акцент5 2 13 2 2" xfId="3044"/>
    <cellStyle name="40% - Акцент5 2 13 2 2 2" xfId="33550"/>
    <cellStyle name="40% - Акцент5 2 13 2 3" xfId="33551"/>
    <cellStyle name="40% - Акцент5 2 13 3" xfId="3045"/>
    <cellStyle name="40% - Акцент5 2 13 3 2" xfId="33552"/>
    <cellStyle name="40% - Акцент5 2 13 4" xfId="33553"/>
    <cellStyle name="40% - Акцент5 2 14" xfId="3046"/>
    <cellStyle name="40% - Акцент5 2 14 2" xfId="3047"/>
    <cellStyle name="40% - Акцент5 2 14 2 2" xfId="3048"/>
    <cellStyle name="40% - Акцент5 2 14 2 2 2" xfId="33554"/>
    <cellStyle name="40% - Акцент5 2 14 2 3" xfId="33555"/>
    <cellStyle name="40% - Акцент5 2 14 3" xfId="3049"/>
    <cellStyle name="40% - Акцент5 2 14 3 2" xfId="33556"/>
    <cellStyle name="40% - Акцент5 2 14 4" xfId="33557"/>
    <cellStyle name="40% - Акцент5 2 15" xfId="3050"/>
    <cellStyle name="40% - Акцент5 2 15 2" xfId="3051"/>
    <cellStyle name="40% - Акцент5 2 15 2 2" xfId="3052"/>
    <cellStyle name="40% - Акцент5 2 15 2 2 2" xfId="33558"/>
    <cellStyle name="40% - Акцент5 2 15 2 3" xfId="33559"/>
    <cellStyle name="40% - Акцент5 2 15 3" xfId="3053"/>
    <cellStyle name="40% - Акцент5 2 15 3 2" xfId="33560"/>
    <cellStyle name="40% - Акцент5 2 15 4" xfId="33561"/>
    <cellStyle name="40% - Акцент5 2 16" xfId="3054"/>
    <cellStyle name="40% - Акцент5 2 16 2" xfId="3055"/>
    <cellStyle name="40% - Акцент5 2 16 2 2" xfId="3056"/>
    <cellStyle name="40% - Акцент5 2 16 2 2 2" xfId="33562"/>
    <cellStyle name="40% - Акцент5 2 16 2 3" xfId="33563"/>
    <cellStyle name="40% - Акцент5 2 16 3" xfId="3057"/>
    <cellStyle name="40% - Акцент5 2 16 3 2" xfId="33564"/>
    <cellStyle name="40% - Акцент5 2 16 4" xfId="33565"/>
    <cellStyle name="40% - Акцент5 2 17" xfId="3058"/>
    <cellStyle name="40% - Акцент5 2 17 2" xfId="3059"/>
    <cellStyle name="40% - Акцент5 2 17 2 2" xfId="3060"/>
    <cellStyle name="40% - Акцент5 2 17 2 2 2" xfId="33566"/>
    <cellStyle name="40% - Акцент5 2 17 2 3" xfId="33567"/>
    <cellStyle name="40% - Акцент5 2 17 3" xfId="3061"/>
    <cellStyle name="40% - Акцент5 2 17 3 2" xfId="33568"/>
    <cellStyle name="40% - Акцент5 2 17 4" xfId="33569"/>
    <cellStyle name="40% - Акцент5 2 18" xfId="3062"/>
    <cellStyle name="40% - Акцент5 2 18 2" xfId="3063"/>
    <cellStyle name="40% - Акцент5 2 18 2 2" xfId="3064"/>
    <cellStyle name="40% - Акцент5 2 18 2 2 2" xfId="33570"/>
    <cellStyle name="40% - Акцент5 2 18 2 3" xfId="33571"/>
    <cellStyle name="40% - Акцент5 2 18 3" xfId="3065"/>
    <cellStyle name="40% - Акцент5 2 18 3 2" xfId="33572"/>
    <cellStyle name="40% - Акцент5 2 18 4" xfId="33573"/>
    <cellStyle name="40% - Акцент5 2 19" xfId="3066"/>
    <cellStyle name="40% - Акцент5 2 19 2" xfId="3067"/>
    <cellStyle name="40% - Акцент5 2 19 2 2" xfId="3068"/>
    <cellStyle name="40% - Акцент5 2 19 2 2 2" xfId="33574"/>
    <cellStyle name="40% - Акцент5 2 19 2 3" xfId="33575"/>
    <cellStyle name="40% - Акцент5 2 19 3" xfId="3069"/>
    <cellStyle name="40% - Акцент5 2 19 3 2" xfId="33576"/>
    <cellStyle name="40% - Акцент5 2 19 4" xfId="33577"/>
    <cellStyle name="40% - Акцент5 2 2" xfId="3070"/>
    <cellStyle name="40% - Акцент5 2 2 2" xfId="33578"/>
    <cellStyle name="40% - Акцент5 2 20" xfId="3071"/>
    <cellStyle name="40% - Акцент5 2 20 2" xfId="3072"/>
    <cellStyle name="40% - Акцент5 2 20 2 2" xfId="3073"/>
    <cellStyle name="40% - Акцент5 2 20 2 2 2" xfId="33579"/>
    <cellStyle name="40% - Акцент5 2 20 2 3" xfId="33580"/>
    <cellStyle name="40% - Акцент5 2 20 3" xfId="3074"/>
    <cellStyle name="40% - Акцент5 2 20 3 2" xfId="33581"/>
    <cellStyle name="40% - Акцент5 2 20 4" xfId="33582"/>
    <cellStyle name="40% - Акцент5 2 21" xfId="3075"/>
    <cellStyle name="40% - Акцент5 2 21 2" xfId="3076"/>
    <cellStyle name="40% - Акцент5 2 21 2 2" xfId="3077"/>
    <cellStyle name="40% - Акцент5 2 21 2 2 2" xfId="33583"/>
    <cellStyle name="40% - Акцент5 2 21 2 3" xfId="33584"/>
    <cellStyle name="40% - Акцент5 2 21 3" xfId="3078"/>
    <cellStyle name="40% - Акцент5 2 21 3 2" xfId="33585"/>
    <cellStyle name="40% - Акцент5 2 21 4" xfId="33586"/>
    <cellStyle name="40% - Акцент5 2 22" xfId="3079"/>
    <cellStyle name="40% - Акцент5 2 22 2" xfId="3080"/>
    <cellStyle name="40% - Акцент5 2 22 2 2" xfId="3081"/>
    <cellStyle name="40% - Акцент5 2 22 2 2 2" xfId="33587"/>
    <cellStyle name="40% - Акцент5 2 22 2 3" xfId="33588"/>
    <cellStyle name="40% - Акцент5 2 22 3" xfId="3082"/>
    <cellStyle name="40% - Акцент5 2 22 3 2" xfId="33589"/>
    <cellStyle name="40% - Акцент5 2 22 4" xfId="33590"/>
    <cellStyle name="40% - Акцент5 2 23" xfId="3083"/>
    <cellStyle name="40% - Акцент5 2 23 2" xfId="3084"/>
    <cellStyle name="40% - Акцент5 2 23 2 2" xfId="3085"/>
    <cellStyle name="40% - Акцент5 2 23 2 2 2" xfId="33591"/>
    <cellStyle name="40% - Акцент5 2 23 2 3" xfId="33592"/>
    <cellStyle name="40% - Акцент5 2 23 3" xfId="3086"/>
    <cellStyle name="40% - Акцент5 2 23 3 2" xfId="33593"/>
    <cellStyle name="40% - Акцент5 2 23 4" xfId="33594"/>
    <cellStyle name="40% - Акцент5 2 24" xfId="3087"/>
    <cellStyle name="40% - Акцент5 2 24 2" xfId="3088"/>
    <cellStyle name="40% - Акцент5 2 24 2 2" xfId="3089"/>
    <cellStyle name="40% - Акцент5 2 24 2 2 2" xfId="33595"/>
    <cellStyle name="40% - Акцент5 2 24 2 3" xfId="33596"/>
    <cellStyle name="40% - Акцент5 2 24 3" xfId="3090"/>
    <cellStyle name="40% - Акцент5 2 24 3 2" xfId="33597"/>
    <cellStyle name="40% - Акцент5 2 24 4" xfId="33598"/>
    <cellStyle name="40% - Акцент5 2 25" xfId="33599"/>
    <cellStyle name="40% - Акцент5 2 3" xfId="3091"/>
    <cellStyle name="40% - Акцент5 2 3 2" xfId="3092"/>
    <cellStyle name="40% - Акцент5 2 3 2 2" xfId="3093"/>
    <cellStyle name="40% - Акцент5 2 3 2 2 2" xfId="33600"/>
    <cellStyle name="40% - Акцент5 2 3 2 3" xfId="33601"/>
    <cellStyle name="40% - Акцент5 2 3 3" xfId="3094"/>
    <cellStyle name="40% - Акцент5 2 3 3 2" xfId="33602"/>
    <cellStyle name="40% - Акцент5 2 3 4" xfId="33603"/>
    <cellStyle name="40% - Акцент5 2 4" xfId="3095"/>
    <cellStyle name="40% - Акцент5 2 4 2" xfId="3096"/>
    <cellStyle name="40% - Акцент5 2 4 2 2" xfId="3097"/>
    <cellStyle name="40% - Акцент5 2 4 2 2 2" xfId="33604"/>
    <cellStyle name="40% - Акцент5 2 4 2 3" xfId="33605"/>
    <cellStyle name="40% - Акцент5 2 4 3" xfId="3098"/>
    <cellStyle name="40% - Акцент5 2 4 3 2" xfId="33606"/>
    <cellStyle name="40% - Акцент5 2 4 4" xfId="33607"/>
    <cellStyle name="40% - Акцент5 2 5" xfId="3099"/>
    <cellStyle name="40% - Акцент5 2 5 2" xfId="3100"/>
    <cellStyle name="40% - Акцент5 2 5 2 2" xfId="3101"/>
    <cellStyle name="40% - Акцент5 2 5 2 2 2" xfId="33608"/>
    <cellStyle name="40% - Акцент5 2 5 2 3" xfId="33609"/>
    <cellStyle name="40% - Акцент5 2 5 3" xfId="3102"/>
    <cellStyle name="40% - Акцент5 2 5 3 2" xfId="33610"/>
    <cellStyle name="40% - Акцент5 2 5 4" xfId="33611"/>
    <cellStyle name="40% - Акцент5 2 6" xfId="3103"/>
    <cellStyle name="40% - Акцент5 2 6 2" xfId="3104"/>
    <cellStyle name="40% - Акцент5 2 6 2 2" xfId="3105"/>
    <cellStyle name="40% - Акцент5 2 6 2 2 2" xfId="33612"/>
    <cellStyle name="40% - Акцент5 2 6 2 3" xfId="33613"/>
    <cellStyle name="40% - Акцент5 2 6 3" xfId="3106"/>
    <cellStyle name="40% - Акцент5 2 6 3 2" xfId="33614"/>
    <cellStyle name="40% - Акцент5 2 6 4" xfId="33615"/>
    <cellStyle name="40% - Акцент5 2 7" xfId="3107"/>
    <cellStyle name="40% - Акцент5 2 7 2" xfId="3108"/>
    <cellStyle name="40% - Акцент5 2 7 2 2" xfId="3109"/>
    <cellStyle name="40% - Акцент5 2 7 2 2 2" xfId="33616"/>
    <cellStyle name="40% - Акцент5 2 7 2 3" xfId="33617"/>
    <cellStyle name="40% - Акцент5 2 7 3" xfId="3110"/>
    <cellStyle name="40% - Акцент5 2 7 3 2" xfId="33618"/>
    <cellStyle name="40% - Акцент5 2 7 4" xfId="33619"/>
    <cellStyle name="40% - Акцент5 2 8" xfId="3111"/>
    <cellStyle name="40% - Акцент5 2 8 2" xfId="3112"/>
    <cellStyle name="40% - Акцент5 2 8 2 2" xfId="3113"/>
    <cellStyle name="40% - Акцент5 2 8 2 2 2" xfId="33620"/>
    <cellStyle name="40% - Акцент5 2 8 2 3" xfId="33621"/>
    <cellStyle name="40% - Акцент5 2 8 3" xfId="3114"/>
    <cellStyle name="40% - Акцент5 2 8 3 2" xfId="33622"/>
    <cellStyle name="40% - Акцент5 2 8 4" xfId="33623"/>
    <cellStyle name="40% - Акцент5 2 9" xfId="3115"/>
    <cellStyle name="40% - Акцент5 2 9 2" xfId="3116"/>
    <cellStyle name="40% - Акцент5 2 9 2 2" xfId="3117"/>
    <cellStyle name="40% - Акцент5 2 9 2 2 2" xfId="33624"/>
    <cellStyle name="40% - Акцент5 2 9 2 3" xfId="33625"/>
    <cellStyle name="40% - Акцент5 2 9 3" xfId="3118"/>
    <cellStyle name="40% - Акцент5 2 9 3 2" xfId="33626"/>
    <cellStyle name="40% - Акцент5 2 9 4" xfId="33627"/>
    <cellStyle name="40% - Акцент5 3" xfId="3119"/>
    <cellStyle name="40% - Акцент5 3 10" xfId="3120"/>
    <cellStyle name="40% - Акцент5 3 10 2" xfId="3121"/>
    <cellStyle name="40% - Акцент5 3 10 2 2" xfId="3122"/>
    <cellStyle name="40% - Акцент5 3 10 2 2 2" xfId="33628"/>
    <cellStyle name="40% - Акцент5 3 10 2 3" xfId="33629"/>
    <cellStyle name="40% - Акцент5 3 10 3" xfId="3123"/>
    <cellStyle name="40% - Акцент5 3 10 3 2" xfId="33630"/>
    <cellStyle name="40% - Акцент5 3 10 4" xfId="33631"/>
    <cellStyle name="40% - Акцент5 3 11" xfId="3124"/>
    <cellStyle name="40% - Акцент5 3 11 2" xfId="3125"/>
    <cellStyle name="40% - Акцент5 3 11 2 2" xfId="3126"/>
    <cellStyle name="40% - Акцент5 3 11 2 2 2" xfId="33632"/>
    <cellStyle name="40% - Акцент5 3 11 2 3" xfId="33633"/>
    <cellStyle name="40% - Акцент5 3 11 3" xfId="3127"/>
    <cellStyle name="40% - Акцент5 3 11 3 2" xfId="33634"/>
    <cellStyle name="40% - Акцент5 3 11 4" xfId="33635"/>
    <cellStyle name="40% - Акцент5 3 12" xfId="3128"/>
    <cellStyle name="40% - Акцент5 3 12 2" xfId="3129"/>
    <cellStyle name="40% - Акцент5 3 12 2 2" xfId="3130"/>
    <cellStyle name="40% - Акцент5 3 12 2 2 2" xfId="33636"/>
    <cellStyle name="40% - Акцент5 3 12 2 3" xfId="33637"/>
    <cellStyle name="40% - Акцент5 3 12 3" xfId="3131"/>
    <cellStyle name="40% - Акцент5 3 12 3 2" xfId="33638"/>
    <cellStyle name="40% - Акцент5 3 12 4" xfId="33639"/>
    <cellStyle name="40% - Акцент5 3 13" xfId="3132"/>
    <cellStyle name="40% - Акцент5 3 13 2" xfId="3133"/>
    <cellStyle name="40% - Акцент5 3 13 2 2" xfId="3134"/>
    <cellStyle name="40% - Акцент5 3 13 2 2 2" xfId="33640"/>
    <cellStyle name="40% - Акцент5 3 13 2 3" xfId="33641"/>
    <cellStyle name="40% - Акцент5 3 13 3" xfId="3135"/>
    <cellStyle name="40% - Акцент5 3 13 3 2" xfId="33642"/>
    <cellStyle name="40% - Акцент5 3 13 4" xfId="33643"/>
    <cellStyle name="40% - Акцент5 3 14" xfId="3136"/>
    <cellStyle name="40% - Акцент5 3 14 2" xfId="3137"/>
    <cellStyle name="40% - Акцент5 3 14 2 2" xfId="3138"/>
    <cellStyle name="40% - Акцент5 3 14 2 2 2" xfId="33644"/>
    <cellStyle name="40% - Акцент5 3 14 2 3" xfId="33645"/>
    <cellStyle name="40% - Акцент5 3 14 3" xfId="3139"/>
    <cellStyle name="40% - Акцент5 3 14 3 2" xfId="33646"/>
    <cellStyle name="40% - Акцент5 3 14 4" xfId="33647"/>
    <cellStyle name="40% - Акцент5 3 15" xfId="3140"/>
    <cellStyle name="40% - Акцент5 3 15 2" xfId="3141"/>
    <cellStyle name="40% - Акцент5 3 15 2 2" xfId="3142"/>
    <cellStyle name="40% - Акцент5 3 15 2 2 2" xfId="33648"/>
    <cellStyle name="40% - Акцент5 3 15 2 3" xfId="33649"/>
    <cellStyle name="40% - Акцент5 3 15 3" xfId="3143"/>
    <cellStyle name="40% - Акцент5 3 15 3 2" xfId="33650"/>
    <cellStyle name="40% - Акцент5 3 15 4" xfId="33651"/>
    <cellStyle name="40% - Акцент5 3 16" xfId="3144"/>
    <cellStyle name="40% - Акцент5 3 16 2" xfId="3145"/>
    <cellStyle name="40% - Акцент5 3 16 2 2" xfId="3146"/>
    <cellStyle name="40% - Акцент5 3 16 2 2 2" xfId="33652"/>
    <cellStyle name="40% - Акцент5 3 16 2 3" xfId="33653"/>
    <cellStyle name="40% - Акцент5 3 16 3" xfId="3147"/>
    <cellStyle name="40% - Акцент5 3 16 3 2" xfId="33654"/>
    <cellStyle name="40% - Акцент5 3 16 4" xfId="33655"/>
    <cellStyle name="40% - Акцент5 3 17" xfId="3148"/>
    <cellStyle name="40% - Акцент5 3 17 2" xfId="3149"/>
    <cellStyle name="40% - Акцент5 3 17 2 2" xfId="3150"/>
    <cellStyle name="40% - Акцент5 3 17 2 2 2" xfId="33656"/>
    <cellStyle name="40% - Акцент5 3 17 2 3" xfId="33657"/>
    <cellStyle name="40% - Акцент5 3 17 3" xfId="3151"/>
    <cellStyle name="40% - Акцент5 3 17 3 2" xfId="33658"/>
    <cellStyle name="40% - Акцент5 3 17 4" xfId="33659"/>
    <cellStyle name="40% - Акцент5 3 18" xfId="3152"/>
    <cellStyle name="40% - Акцент5 3 18 2" xfId="3153"/>
    <cellStyle name="40% - Акцент5 3 18 2 2" xfId="3154"/>
    <cellStyle name="40% - Акцент5 3 18 2 2 2" xfId="33660"/>
    <cellStyle name="40% - Акцент5 3 18 2 3" xfId="33661"/>
    <cellStyle name="40% - Акцент5 3 18 3" xfId="3155"/>
    <cellStyle name="40% - Акцент5 3 18 3 2" xfId="33662"/>
    <cellStyle name="40% - Акцент5 3 18 4" xfId="33663"/>
    <cellStyle name="40% - Акцент5 3 19" xfId="3156"/>
    <cellStyle name="40% - Акцент5 3 19 2" xfId="3157"/>
    <cellStyle name="40% - Акцент5 3 19 2 2" xfId="3158"/>
    <cellStyle name="40% - Акцент5 3 19 2 2 2" xfId="33664"/>
    <cellStyle name="40% - Акцент5 3 19 2 3" xfId="33665"/>
    <cellStyle name="40% - Акцент5 3 19 3" xfId="3159"/>
    <cellStyle name="40% - Акцент5 3 19 3 2" xfId="33666"/>
    <cellStyle name="40% - Акцент5 3 19 4" xfId="33667"/>
    <cellStyle name="40% - Акцент5 3 2" xfId="3160"/>
    <cellStyle name="40% - Акцент5 3 2 2" xfId="33668"/>
    <cellStyle name="40% - Акцент5 3 20" xfId="3161"/>
    <cellStyle name="40% - Акцент5 3 20 2" xfId="3162"/>
    <cellStyle name="40% - Акцент5 3 20 2 2" xfId="3163"/>
    <cellStyle name="40% - Акцент5 3 20 2 2 2" xfId="33669"/>
    <cellStyle name="40% - Акцент5 3 20 2 3" xfId="33670"/>
    <cellStyle name="40% - Акцент5 3 20 3" xfId="3164"/>
    <cellStyle name="40% - Акцент5 3 20 3 2" xfId="33671"/>
    <cellStyle name="40% - Акцент5 3 20 4" xfId="33672"/>
    <cellStyle name="40% - Акцент5 3 21" xfId="3165"/>
    <cellStyle name="40% - Акцент5 3 21 2" xfId="3166"/>
    <cellStyle name="40% - Акцент5 3 21 2 2" xfId="3167"/>
    <cellStyle name="40% - Акцент5 3 21 2 2 2" xfId="33673"/>
    <cellStyle name="40% - Акцент5 3 21 2 3" xfId="33674"/>
    <cellStyle name="40% - Акцент5 3 21 3" xfId="3168"/>
    <cellStyle name="40% - Акцент5 3 21 3 2" xfId="33675"/>
    <cellStyle name="40% - Акцент5 3 21 4" xfId="33676"/>
    <cellStyle name="40% - Акцент5 3 22" xfId="3169"/>
    <cellStyle name="40% - Акцент5 3 22 2" xfId="3170"/>
    <cellStyle name="40% - Акцент5 3 22 2 2" xfId="3171"/>
    <cellStyle name="40% - Акцент5 3 22 2 2 2" xfId="33677"/>
    <cellStyle name="40% - Акцент5 3 22 2 3" xfId="33678"/>
    <cellStyle name="40% - Акцент5 3 22 3" xfId="3172"/>
    <cellStyle name="40% - Акцент5 3 22 3 2" xfId="33679"/>
    <cellStyle name="40% - Акцент5 3 22 4" xfId="33680"/>
    <cellStyle name="40% - Акцент5 3 23" xfId="3173"/>
    <cellStyle name="40% - Акцент5 3 23 2" xfId="3174"/>
    <cellStyle name="40% - Акцент5 3 23 2 2" xfId="3175"/>
    <cellStyle name="40% - Акцент5 3 23 2 2 2" xfId="33681"/>
    <cellStyle name="40% - Акцент5 3 23 2 3" xfId="33682"/>
    <cellStyle name="40% - Акцент5 3 23 3" xfId="3176"/>
    <cellStyle name="40% - Акцент5 3 23 3 2" xfId="33683"/>
    <cellStyle name="40% - Акцент5 3 23 4" xfId="33684"/>
    <cellStyle name="40% - Акцент5 3 24" xfId="3177"/>
    <cellStyle name="40% - Акцент5 3 24 2" xfId="3178"/>
    <cellStyle name="40% - Акцент5 3 24 2 2" xfId="3179"/>
    <cellStyle name="40% - Акцент5 3 24 2 2 2" xfId="33685"/>
    <cellStyle name="40% - Акцент5 3 24 2 3" xfId="33686"/>
    <cellStyle name="40% - Акцент5 3 24 3" xfId="3180"/>
    <cellStyle name="40% - Акцент5 3 24 3 2" xfId="33687"/>
    <cellStyle name="40% - Акцент5 3 24 4" xfId="33688"/>
    <cellStyle name="40% - Акцент5 3 25" xfId="33689"/>
    <cellStyle name="40% - Акцент5 3 3" xfId="3181"/>
    <cellStyle name="40% - Акцент5 3 3 2" xfId="3182"/>
    <cellStyle name="40% - Акцент5 3 3 2 2" xfId="3183"/>
    <cellStyle name="40% - Акцент5 3 3 2 2 2" xfId="33690"/>
    <cellStyle name="40% - Акцент5 3 3 2 3" xfId="33691"/>
    <cellStyle name="40% - Акцент5 3 3 3" xfId="3184"/>
    <cellStyle name="40% - Акцент5 3 3 3 2" xfId="33692"/>
    <cellStyle name="40% - Акцент5 3 3 4" xfId="33693"/>
    <cellStyle name="40% - Акцент5 3 4" xfId="3185"/>
    <cellStyle name="40% - Акцент5 3 4 2" xfId="3186"/>
    <cellStyle name="40% - Акцент5 3 4 2 2" xfId="3187"/>
    <cellStyle name="40% - Акцент5 3 4 2 2 2" xfId="33694"/>
    <cellStyle name="40% - Акцент5 3 4 2 3" xfId="33695"/>
    <cellStyle name="40% - Акцент5 3 4 3" xfId="3188"/>
    <cellStyle name="40% - Акцент5 3 4 3 2" xfId="33696"/>
    <cellStyle name="40% - Акцент5 3 4 4" xfId="33697"/>
    <cellStyle name="40% - Акцент5 3 5" xfId="3189"/>
    <cellStyle name="40% - Акцент5 3 5 2" xfId="3190"/>
    <cellStyle name="40% - Акцент5 3 5 2 2" xfId="3191"/>
    <cellStyle name="40% - Акцент5 3 5 2 2 2" xfId="33698"/>
    <cellStyle name="40% - Акцент5 3 5 2 3" xfId="33699"/>
    <cellStyle name="40% - Акцент5 3 5 3" xfId="3192"/>
    <cellStyle name="40% - Акцент5 3 5 3 2" xfId="33700"/>
    <cellStyle name="40% - Акцент5 3 5 4" xfId="33701"/>
    <cellStyle name="40% - Акцент5 3 6" xfId="3193"/>
    <cellStyle name="40% - Акцент5 3 6 2" xfId="3194"/>
    <cellStyle name="40% - Акцент5 3 6 2 2" xfId="3195"/>
    <cellStyle name="40% - Акцент5 3 6 2 2 2" xfId="33702"/>
    <cellStyle name="40% - Акцент5 3 6 2 3" xfId="33703"/>
    <cellStyle name="40% - Акцент5 3 6 3" xfId="3196"/>
    <cellStyle name="40% - Акцент5 3 6 3 2" xfId="33704"/>
    <cellStyle name="40% - Акцент5 3 6 4" xfId="33705"/>
    <cellStyle name="40% - Акцент5 3 7" xfId="3197"/>
    <cellStyle name="40% - Акцент5 3 7 2" xfId="3198"/>
    <cellStyle name="40% - Акцент5 3 7 2 2" xfId="3199"/>
    <cellStyle name="40% - Акцент5 3 7 2 2 2" xfId="33706"/>
    <cellStyle name="40% - Акцент5 3 7 2 3" xfId="33707"/>
    <cellStyle name="40% - Акцент5 3 7 3" xfId="3200"/>
    <cellStyle name="40% - Акцент5 3 7 3 2" xfId="33708"/>
    <cellStyle name="40% - Акцент5 3 7 4" xfId="33709"/>
    <cellStyle name="40% - Акцент5 3 8" xfId="3201"/>
    <cellStyle name="40% - Акцент5 3 8 2" xfId="3202"/>
    <cellStyle name="40% - Акцент5 3 8 2 2" xfId="3203"/>
    <cellStyle name="40% - Акцент5 3 8 2 2 2" xfId="33710"/>
    <cellStyle name="40% - Акцент5 3 8 2 3" xfId="33711"/>
    <cellStyle name="40% - Акцент5 3 8 3" xfId="3204"/>
    <cellStyle name="40% - Акцент5 3 8 3 2" xfId="33712"/>
    <cellStyle name="40% - Акцент5 3 8 4" xfId="33713"/>
    <cellStyle name="40% - Акцент5 3 9" xfId="3205"/>
    <cellStyle name="40% - Акцент5 3 9 2" xfId="3206"/>
    <cellStyle name="40% - Акцент5 3 9 2 2" xfId="3207"/>
    <cellStyle name="40% - Акцент5 3 9 2 2 2" xfId="33714"/>
    <cellStyle name="40% - Акцент5 3 9 2 3" xfId="33715"/>
    <cellStyle name="40% - Акцент5 3 9 3" xfId="3208"/>
    <cellStyle name="40% - Акцент5 3 9 3 2" xfId="33716"/>
    <cellStyle name="40% - Акцент5 3 9 4" xfId="33717"/>
    <cellStyle name="40% - Акцент5 4" xfId="3209"/>
    <cellStyle name="40% - Акцент5 4 2" xfId="3210"/>
    <cellStyle name="40% - Акцент5 4 2 2" xfId="33718"/>
    <cellStyle name="40% - Акцент5 4 3" xfId="33719"/>
    <cellStyle name="40% - Акцент5 5" xfId="3211"/>
    <cellStyle name="40% - Акцент5 5 2" xfId="3212"/>
    <cellStyle name="40% - Акцент5 5 2 2" xfId="33720"/>
    <cellStyle name="40% - Акцент5 5 3" xfId="33721"/>
    <cellStyle name="40% - Акцент5 6" xfId="3213"/>
    <cellStyle name="40% - Акцент5 6 2" xfId="33722"/>
    <cellStyle name="40% - Акцент5 7" xfId="3214"/>
    <cellStyle name="40% - Акцент5 7 2" xfId="3215"/>
    <cellStyle name="40% - Акцент5 7 2 2" xfId="3216"/>
    <cellStyle name="40% - Акцент5 7 2 2 2" xfId="33723"/>
    <cellStyle name="40% - Акцент5 7 2 3" xfId="33724"/>
    <cellStyle name="40% - Акцент5 7 3" xfId="3217"/>
    <cellStyle name="40% - Акцент5 7 3 2" xfId="33725"/>
    <cellStyle name="40% - Акцент5 7 4" xfId="33726"/>
    <cellStyle name="40% - Акцент5 8" xfId="3218"/>
    <cellStyle name="40% - Акцент5 8 2" xfId="3219"/>
    <cellStyle name="40% - Акцент5 8 2 2" xfId="3220"/>
    <cellStyle name="40% - Акцент5 8 2 2 2" xfId="33727"/>
    <cellStyle name="40% - Акцент5 8 2 3" xfId="33728"/>
    <cellStyle name="40% - Акцент5 8 3" xfId="3221"/>
    <cellStyle name="40% - Акцент5 8 3 2" xfId="33729"/>
    <cellStyle name="40% - Акцент5 8 4" xfId="33730"/>
    <cellStyle name="40% - Акцент5 9" xfId="3222"/>
    <cellStyle name="40% - Акцент5 9 2" xfId="3223"/>
    <cellStyle name="40% - Акцент5 9 2 2" xfId="3224"/>
    <cellStyle name="40% - Акцент5 9 2 2 2" xfId="33731"/>
    <cellStyle name="40% - Акцент5 9 2 3" xfId="33732"/>
    <cellStyle name="40% - Акцент5 9 3" xfId="3225"/>
    <cellStyle name="40% - Акцент5 9 3 2" xfId="33733"/>
    <cellStyle name="40% - Акцент5 9 4" xfId="33734"/>
    <cellStyle name="40% - Акцент6 10" xfId="3226"/>
    <cellStyle name="40% - Акцент6 10 2" xfId="3227"/>
    <cellStyle name="40% - Акцент6 10 2 2" xfId="3228"/>
    <cellStyle name="40% - Акцент6 10 2 2 2" xfId="33735"/>
    <cellStyle name="40% - Акцент6 10 2 3" xfId="33736"/>
    <cellStyle name="40% - Акцент6 10 3" xfId="3229"/>
    <cellStyle name="40% - Акцент6 10 3 2" xfId="33737"/>
    <cellStyle name="40% - Акцент6 10 4" xfId="33738"/>
    <cellStyle name="40% - Акцент6 11" xfId="3230"/>
    <cellStyle name="40% - Акцент6 11 2" xfId="3231"/>
    <cellStyle name="40% - Акцент6 11 2 2" xfId="3232"/>
    <cellStyle name="40% - Акцент6 11 2 2 2" xfId="33739"/>
    <cellStyle name="40% - Акцент6 11 2 3" xfId="33740"/>
    <cellStyle name="40% - Акцент6 11 3" xfId="3233"/>
    <cellStyle name="40% - Акцент6 11 3 2" xfId="33741"/>
    <cellStyle name="40% - Акцент6 11 4" xfId="33742"/>
    <cellStyle name="40% - Акцент6 12" xfId="3234"/>
    <cellStyle name="40% - Акцент6 12 2" xfId="3235"/>
    <cellStyle name="40% - Акцент6 12 2 2" xfId="3236"/>
    <cellStyle name="40% - Акцент6 12 2 2 2" xfId="33743"/>
    <cellStyle name="40% - Акцент6 12 2 3" xfId="33744"/>
    <cellStyle name="40% - Акцент6 12 3" xfId="3237"/>
    <cellStyle name="40% - Акцент6 12 3 2" xfId="33745"/>
    <cellStyle name="40% - Акцент6 12 4" xfId="33746"/>
    <cellStyle name="40% - Акцент6 13" xfId="3238"/>
    <cellStyle name="40% - Акцент6 13 2" xfId="3239"/>
    <cellStyle name="40% - Акцент6 13 2 2" xfId="3240"/>
    <cellStyle name="40% - Акцент6 13 2 2 2" xfId="33747"/>
    <cellStyle name="40% - Акцент6 13 2 3" xfId="33748"/>
    <cellStyle name="40% - Акцент6 13 3" xfId="3241"/>
    <cellStyle name="40% - Акцент6 13 3 2" xfId="33749"/>
    <cellStyle name="40% - Акцент6 13 4" xfId="33750"/>
    <cellStyle name="40% - Акцент6 14" xfId="3242"/>
    <cellStyle name="40% - Акцент6 14 2" xfId="3243"/>
    <cellStyle name="40% - Акцент6 14 2 2" xfId="3244"/>
    <cellStyle name="40% - Акцент6 14 2 2 2" xfId="33751"/>
    <cellStyle name="40% - Акцент6 14 2 3" xfId="33752"/>
    <cellStyle name="40% - Акцент6 14 3" xfId="3245"/>
    <cellStyle name="40% - Акцент6 14 3 2" xfId="33753"/>
    <cellStyle name="40% - Акцент6 14 4" xfId="33754"/>
    <cellStyle name="40% - Акцент6 15" xfId="3246"/>
    <cellStyle name="40% - Акцент6 15 2" xfId="3247"/>
    <cellStyle name="40% - Акцент6 15 2 2" xfId="3248"/>
    <cellStyle name="40% - Акцент6 15 2 2 2" xfId="33755"/>
    <cellStyle name="40% - Акцент6 15 2 3" xfId="33756"/>
    <cellStyle name="40% - Акцент6 15 3" xfId="3249"/>
    <cellStyle name="40% - Акцент6 15 3 2" xfId="33757"/>
    <cellStyle name="40% - Акцент6 15 4" xfId="33758"/>
    <cellStyle name="40% - Акцент6 16" xfId="3250"/>
    <cellStyle name="40% - Акцент6 16 2" xfId="3251"/>
    <cellStyle name="40% - Акцент6 16 2 2" xfId="3252"/>
    <cellStyle name="40% - Акцент6 16 2 2 2" xfId="33759"/>
    <cellStyle name="40% - Акцент6 16 2 3" xfId="33760"/>
    <cellStyle name="40% - Акцент6 16 3" xfId="3253"/>
    <cellStyle name="40% - Акцент6 16 3 2" xfId="33761"/>
    <cellStyle name="40% - Акцент6 16 4" xfId="33762"/>
    <cellStyle name="40% - Акцент6 17" xfId="3254"/>
    <cellStyle name="40% - Акцент6 17 2" xfId="3255"/>
    <cellStyle name="40% - Акцент6 17 2 2" xfId="3256"/>
    <cellStyle name="40% - Акцент6 17 2 2 2" xfId="33763"/>
    <cellStyle name="40% - Акцент6 17 2 3" xfId="33764"/>
    <cellStyle name="40% - Акцент6 17 3" xfId="3257"/>
    <cellStyle name="40% - Акцент6 17 3 2" xfId="33765"/>
    <cellStyle name="40% - Акцент6 17 4" xfId="33766"/>
    <cellStyle name="40% - Акцент6 18" xfId="3258"/>
    <cellStyle name="40% - Акцент6 18 2" xfId="3259"/>
    <cellStyle name="40% - Акцент6 18 2 2" xfId="33767"/>
    <cellStyle name="40% - Акцент6 18 3" xfId="33768"/>
    <cellStyle name="40% - Акцент6 19" xfId="3260"/>
    <cellStyle name="40% - Акцент6 19 2" xfId="33769"/>
    <cellStyle name="40% - Акцент6 2" xfId="3261"/>
    <cellStyle name="40% - Акцент6 2 10" xfId="3262"/>
    <cellStyle name="40% - Акцент6 2 10 2" xfId="3263"/>
    <cellStyle name="40% - Акцент6 2 10 2 2" xfId="3264"/>
    <cellStyle name="40% - Акцент6 2 10 2 2 2" xfId="33770"/>
    <cellStyle name="40% - Акцент6 2 10 2 3" xfId="33771"/>
    <cellStyle name="40% - Акцент6 2 10 3" xfId="3265"/>
    <cellStyle name="40% - Акцент6 2 10 3 2" xfId="33772"/>
    <cellStyle name="40% - Акцент6 2 10 4" xfId="33773"/>
    <cellStyle name="40% - Акцент6 2 11" xfId="3266"/>
    <cellStyle name="40% - Акцент6 2 11 2" xfId="3267"/>
    <cellStyle name="40% - Акцент6 2 11 2 2" xfId="3268"/>
    <cellStyle name="40% - Акцент6 2 11 2 2 2" xfId="33774"/>
    <cellStyle name="40% - Акцент6 2 11 2 3" xfId="33775"/>
    <cellStyle name="40% - Акцент6 2 11 3" xfId="3269"/>
    <cellStyle name="40% - Акцент6 2 11 3 2" xfId="33776"/>
    <cellStyle name="40% - Акцент6 2 11 4" xfId="33777"/>
    <cellStyle name="40% - Акцент6 2 12" xfId="3270"/>
    <cellStyle name="40% - Акцент6 2 12 2" xfId="3271"/>
    <cellStyle name="40% - Акцент6 2 12 2 2" xfId="3272"/>
    <cellStyle name="40% - Акцент6 2 12 2 2 2" xfId="33778"/>
    <cellStyle name="40% - Акцент6 2 12 2 3" xfId="33779"/>
    <cellStyle name="40% - Акцент6 2 12 3" xfId="3273"/>
    <cellStyle name="40% - Акцент6 2 12 3 2" xfId="33780"/>
    <cellStyle name="40% - Акцент6 2 12 4" xfId="33781"/>
    <cellStyle name="40% - Акцент6 2 13" xfId="3274"/>
    <cellStyle name="40% - Акцент6 2 13 2" xfId="3275"/>
    <cellStyle name="40% - Акцент6 2 13 2 2" xfId="3276"/>
    <cellStyle name="40% - Акцент6 2 13 2 2 2" xfId="33782"/>
    <cellStyle name="40% - Акцент6 2 13 2 3" xfId="33783"/>
    <cellStyle name="40% - Акцент6 2 13 3" xfId="3277"/>
    <cellStyle name="40% - Акцент6 2 13 3 2" xfId="33784"/>
    <cellStyle name="40% - Акцент6 2 13 4" xfId="33785"/>
    <cellStyle name="40% - Акцент6 2 14" xfId="3278"/>
    <cellStyle name="40% - Акцент6 2 14 2" xfId="3279"/>
    <cellStyle name="40% - Акцент6 2 14 2 2" xfId="3280"/>
    <cellStyle name="40% - Акцент6 2 14 2 2 2" xfId="33786"/>
    <cellStyle name="40% - Акцент6 2 14 2 3" xfId="33787"/>
    <cellStyle name="40% - Акцент6 2 14 3" xfId="3281"/>
    <cellStyle name="40% - Акцент6 2 14 3 2" xfId="33788"/>
    <cellStyle name="40% - Акцент6 2 14 4" xfId="33789"/>
    <cellStyle name="40% - Акцент6 2 15" xfId="3282"/>
    <cellStyle name="40% - Акцент6 2 15 2" xfId="3283"/>
    <cellStyle name="40% - Акцент6 2 15 2 2" xfId="3284"/>
    <cellStyle name="40% - Акцент6 2 15 2 2 2" xfId="33790"/>
    <cellStyle name="40% - Акцент6 2 15 2 3" xfId="33791"/>
    <cellStyle name="40% - Акцент6 2 15 3" xfId="3285"/>
    <cellStyle name="40% - Акцент6 2 15 3 2" xfId="33792"/>
    <cellStyle name="40% - Акцент6 2 15 4" xfId="33793"/>
    <cellStyle name="40% - Акцент6 2 16" xfId="3286"/>
    <cellStyle name="40% - Акцент6 2 16 2" xfId="3287"/>
    <cellStyle name="40% - Акцент6 2 16 2 2" xfId="3288"/>
    <cellStyle name="40% - Акцент6 2 16 2 2 2" xfId="33794"/>
    <cellStyle name="40% - Акцент6 2 16 2 3" xfId="33795"/>
    <cellStyle name="40% - Акцент6 2 16 3" xfId="3289"/>
    <cellStyle name="40% - Акцент6 2 16 3 2" xfId="33796"/>
    <cellStyle name="40% - Акцент6 2 16 4" xfId="33797"/>
    <cellStyle name="40% - Акцент6 2 17" xfId="3290"/>
    <cellStyle name="40% - Акцент6 2 17 2" xfId="3291"/>
    <cellStyle name="40% - Акцент6 2 17 2 2" xfId="3292"/>
    <cellStyle name="40% - Акцент6 2 17 2 2 2" xfId="33798"/>
    <cellStyle name="40% - Акцент6 2 17 2 3" xfId="33799"/>
    <cellStyle name="40% - Акцент6 2 17 3" xfId="3293"/>
    <cellStyle name="40% - Акцент6 2 17 3 2" xfId="33800"/>
    <cellStyle name="40% - Акцент6 2 17 4" xfId="33801"/>
    <cellStyle name="40% - Акцент6 2 18" xfId="3294"/>
    <cellStyle name="40% - Акцент6 2 18 2" xfId="3295"/>
    <cellStyle name="40% - Акцент6 2 18 2 2" xfId="3296"/>
    <cellStyle name="40% - Акцент6 2 18 2 2 2" xfId="33802"/>
    <cellStyle name="40% - Акцент6 2 18 2 3" xfId="33803"/>
    <cellStyle name="40% - Акцент6 2 18 3" xfId="3297"/>
    <cellStyle name="40% - Акцент6 2 18 3 2" xfId="33804"/>
    <cellStyle name="40% - Акцент6 2 18 4" xfId="33805"/>
    <cellStyle name="40% - Акцент6 2 19" xfId="3298"/>
    <cellStyle name="40% - Акцент6 2 19 2" xfId="3299"/>
    <cellStyle name="40% - Акцент6 2 19 2 2" xfId="3300"/>
    <cellStyle name="40% - Акцент6 2 19 2 2 2" xfId="33806"/>
    <cellStyle name="40% - Акцент6 2 19 2 3" xfId="33807"/>
    <cellStyle name="40% - Акцент6 2 19 3" xfId="3301"/>
    <cellStyle name="40% - Акцент6 2 19 3 2" xfId="33808"/>
    <cellStyle name="40% - Акцент6 2 19 4" xfId="33809"/>
    <cellStyle name="40% - Акцент6 2 2" xfId="3302"/>
    <cellStyle name="40% - Акцент6 2 2 2" xfId="33810"/>
    <cellStyle name="40% - Акцент6 2 20" xfId="3303"/>
    <cellStyle name="40% - Акцент6 2 20 2" xfId="3304"/>
    <cellStyle name="40% - Акцент6 2 20 2 2" xfId="3305"/>
    <cellStyle name="40% - Акцент6 2 20 2 2 2" xfId="33811"/>
    <cellStyle name="40% - Акцент6 2 20 2 3" xfId="33812"/>
    <cellStyle name="40% - Акцент6 2 20 3" xfId="3306"/>
    <cellStyle name="40% - Акцент6 2 20 3 2" xfId="33813"/>
    <cellStyle name="40% - Акцент6 2 20 4" xfId="33814"/>
    <cellStyle name="40% - Акцент6 2 21" xfId="3307"/>
    <cellStyle name="40% - Акцент6 2 21 2" xfId="3308"/>
    <cellStyle name="40% - Акцент6 2 21 2 2" xfId="3309"/>
    <cellStyle name="40% - Акцент6 2 21 2 2 2" xfId="33815"/>
    <cellStyle name="40% - Акцент6 2 21 2 3" xfId="33816"/>
    <cellStyle name="40% - Акцент6 2 21 3" xfId="3310"/>
    <cellStyle name="40% - Акцент6 2 21 3 2" xfId="33817"/>
    <cellStyle name="40% - Акцент6 2 21 4" xfId="33818"/>
    <cellStyle name="40% - Акцент6 2 22" xfId="3311"/>
    <cellStyle name="40% - Акцент6 2 22 2" xfId="3312"/>
    <cellStyle name="40% - Акцент6 2 22 2 2" xfId="3313"/>
    <cellStyle name="40% - Акцент6 2 22 2 2 2" xfId="33819"/>
    <cellStyle name="40% - Акцент6 2 22 2 3" xfId="33820"/>
    <cellStyle name="40% - Акцент6 2 22 3" xfId="3314"/>
    <cellStyle name="40% - Акцент6 2 22 3 2" xfId="33821"/>
    <cellStyle name="40% - Акцент6 2 22 4" xfId="33822"/>
    <cellStyle name="40% - Акцент6 2 23" xfId="3315"/>
    <cellStyle name="40% - Акцент6 2 23 2" xfId="3316"/>
    <cellStyle name="40% - Акцент6 2 23 2 2" xfId="3317"/>
    <cellStyle name="40% - Акцент6 2 23 2 2 2" xfId="33823"/>
    <cellStyle name="40% - Акцент6 2 23 2 3" xfId="33824"/>
    <cellStyle name="40% - Акцент6 2 23 3" xfId="3318"/>
    <cellStyle name="40% - Акцент6 2 23 3 2" xfId="33825"/>
    <cellStyle name="40% - Акцент6 2 23 4" xfId="33826"/>
    <cellStyle name="40% - Акцент6 2 24" xfId="3319"/>
    <cellStyle name="40% - Акцент6 2 24 2" xfId="3320"/>
    <cellStyle name="40% - Акцент6 2 24 2 2" xfId="3321"/>
    <cellStyle name="40% - Акцент6 2 24 2 2 2" xfId="33827"/>
    <cellStyle name="40% - Акцент6 2 24 2 3" xfId="33828"/>
    <cellStyle name="40% - Акцент6 2 24 3" xfId="3322"/>
    <cellStyle name="40% - Акцент6 2 24 3 2" xfId="33829"/>
    <cellStyle name="40% - Акцент6 2 24 4" xfId="33830"/>
    <cellStyle name="40% - Акцент6 2 25" xfId="33831"/>
    <cellStyle name="40% - Акцент6 2 3" xfId="3323"/>
    <cellStyle name="40% - Акцент6 2 3 2" xfId="3324"/>
    <cellStyle name="40% - Акцент6 2 3 2 2" xfId="3325"/>
    <cellStyle name="40% - Акцент6 2 3 2 2 2" xfId="33832"/>
    <cellStyle name="40% - Акцент6 2 3 2 3" xfId="33833"/>
    <cellStyle name="40% - Акцент6 2 3 3" xfId="3326"/>
    <cellStyle name="40% - Акцент6 2 3 3 2" xfId="33834"/>
    <cellStyle name="40% - Акцент6 2 3 4" xfId="33835"/>
    <cellStyle name="40% - Акцент6 2 4" xfId="3327"/>
    <cellStyle name="40% - Акцент6 2 4 2" xfId="3328"/>
    <cellStyle name="40% - Акцент6 2 4 2 2" xfId="3329"/>
    <cellStyle name="40% - Акцент6 2 4 2 2 2" xfId="33836"/>
    <cellStyle name="40% - Акцент6 2 4 2 3" xfId="33837"/>
    <cellStyle name="40% - Акцент6 2 4 3" xfId="3330"/>
    <cellStyle name="40% - Акцент6 2 4 3 2" xfId="33838"/>
    <cellStyle name="40% - Акцент6 2 4 4" xfId="33839"/>
    <cellStyle name="40% - Акцент6 2 5" xfId="3331"/>
    <cellStyle name="40% - Акцент6 2 5 2" xfId="3332"/>
    <cellStyle name="40% - Акцент6 2 5 2 2" xfId="3333"/>
    <cellStyle name="40% - Акцент6 2 5 2 2 2" xfId="33840"/>
    <cellStyle name="40% - Акцент6 2 5 2 3" xfId="33841"/>
    <cellStyle name="40% - Акцент6 2 5 3" xfId="3334"/>
    <cellStyle name="40% - Акцент6 2 5 3 2" xfId="33842"/>
    <cellStyle name="40% - Акцент6 2 5 4" xfId="33843"/>
    <cellStyle name="40% - Акцент6 2 6" xfId="3335"/>
    <cellStyle name="40% - Акцент6 2 6 2" xfId="3336"/>
    <cellStyle name="40% - Акцент6 2 6 2 2" xfId="3337"/>
    <cellStyle name="40% - Акцент6 2 6 2 2 2" xfId="33844"/>
    <cellStyle name="40% - Акцент6 2 6 2 3" xfId="33845"/>
    <cellStyle name="40% - Акцент6 2 6 3" xfId="3338"/>
    <cellStyle name="40% - Акцент6 2 6 3 2" xfId="33846"/>
    <cellStyle name="40% - Акцент6 2 6 4" xfId="33847"/>
    <cellStyle name="40% - Акцент6 2 7" xfId="3339"/>
    <cellStyle name="40% - Акцент6 2 7 2" xfId="3340"/>
    <cellStyle name="40% - Акцент6 2 7 2 2" xfId="3341"/>
    <cellStyle name="40% - Акцент6 2 7 2 2 2" xfId="33848"/>
    <cellStyle name="40% - Акцент6 2 7 2 3" xfId="33849"/>
    <cellStyle name="40% - Акцент6 2 7 3" xfId="3342"/>
    <cellStyle name="40% - Акцент6 2 7 3 2" xfId="33850"/>
    <cellStyle name="40% - Акцент6 2 7 4" xfId="33851"/>
    <cellStyle name="40% - Акцент6 2 8" xfId="3343"/>
    <cellStyle name="40% - Акцент6 2 8 2" xfId="3344"/>
    <cellStyle name="40% - Акцент6 2 8 2 2" xfId="3345"/>
    <cellStyle name="40% - Акцент6 2 8 2 2 2" xfId="33852"/>
    <cellStyle name="40% - Акцент6 2 8 2 3" xfId="33853"/>
    <cellStyle name="40% - Акцент6 2 8 3" xfId="3346"/>
    <cellStyle name="40% - Акцент6 2 8 3 2" xfId="33854"/>
    <cellStyle name="40% - Акцент6 2 8 4" xfId="33855"/>
    <cellStyle name="40% - Акцент6 2 9" xfId="3347"/>
    <cellStyle name="40% - Акцент6 2 9 2" xfId="3348"/>
    <cellStyle name="40% - Акцент6 2 9 2 2" xfId="3349"/>
    <cellStyle name="40% - Акцент6 2 9 2 2 2" xfId="33856"/>
    <cellStyle name="40% - Акцент6 2 9 2 3" xfId="33857"/>
    <cellStyle name="40% - Акцент6 2 9 3" xfId="3350"/>
    <cellStyle name="40% - Акцент6 2 9 3 2" xfId="33858"/>
    <cellStyle name="40% - Акцент6 2 9 4" xfId="33859"/>
    <cellStyle name="40% - Акцент6 3" xfId="3351"/>
    <cellStyle name="40% - Акцент6 3 10" xfId="3352"/>
    <cellStyle name="40% - Акцент6 3 10 2" xfId="3353"/>
    <cellStyle name="40% - Акцент6 3 10 2 2" xfId="3354"/>
    <cellStyle name="40% - Акцент6 3 10 2 2 2" xfId="33860"/>
    <cellStyle name="40% - Акцент6 3 10 2 3" xfId="33861"/>
    <cellStyle name="40% - Акцент6 3 10 3" xfId="3355"/>
    <cellStyle name="40% - Акцент6 3 10 3 2" xfId="33862"/>
    <cellStyle name="40% - Акцент6 3 10 4" xfId="33863"/>
    <cellStyle name="40% - Акцент6 3 11" xfId="3356"/>
    <cellStyle name="40% - Акцент6 3 11 2" xfId="3357"/>
    <cellStyle name="40% - Акцент6 3 11 2 2" xfId="3358"/>
    <cellStyle name="40% - Акцент6 3 11 2 2 2" xfId="33864"/>
    <cellStyle name="40% - Акцент6 3 11 2 3" xfId="33865"/>
    <cellStyle name="40% - Акцент6 3 11 3" xfId="3359"/>
    <cellStyle name="40% - Акцент6 3 11 3 2" xfId="33866"/>
    <cellStyle name="40% - Акцент6 3 11 4" xfId="33867"/>
    <cellStyle name="40% - Акцент6 3 12" xfId="3360"/>
    <cellStyle name="40% - Акцент6 3 12 2" xfId="3361"/>
    <cellStyle name="40% - Акцент6 3 12 2 2" xfId="3362"/>
    <cellStyle name="40% - Акцент6 3 12 2 2 2" xfId="33868"/>
    <cellStyle name="40% - Акцент6 3 12 2 3" xfId="33869"/>
    <cellStyle name="40% - Акцент6 3 12 3" xfId="3363"/>
    <cellStyle name="40% - Акцент6 3 12 3 2" xfId="33870"/>
    <cellStyle name="40% - Акцент6 3 12 4" xfId="33871"/>
    <cellStyle name="40% - Акцент6 3 13" xfId="3364"/>
    <cellStyle name="40% - Акцент6 3 13 2" xfId="3365"/>
    <cellStyle name="40% - Акцент6 3 13 2 2" xfId="3366"/>
    <cellStyle name="40% - Акцент6 3 13 2 2 2" xfId="33872"/>
    <cellStyle name="40% - Акцент6 3 13 2 3" xfId="33873"/>
    <cellStyle name="40% - Акцент6 3 13 3" xfId="3367"/>
    <cellStyle name="40% - Акцент6 3 13 3 2" xfId="33874"/>
    <cellStyle name="40% - Акцент6 3 13 4" xfId="33875"/>
    <cellStyle name="40% - Акцент6 3 14" xfId="3368"/>
    <cellStyle name="40% - Акцент6 3 14 2" xfId="3369"/>
    <cellStyle name="40% - Акцент6 3 14 2 2" xfId="3370"/>
    <cellStyle name="40% - Акцент6 3 14 2 2 2" xfId="33876"/>
    <cellStyle name="40% - Акцент6 3 14 2 3" xfId="33877"/>
    <cellStyle name="40% - Акцент6 3 14 3" xfId="3371"/>
    <cellStyle name="40% - Акцент6 3 14 3 2" xfId="33878"/>
    <cellStyle name="40% - Акцент6 3 14 4" xfId="33879"/>
    <cellStyle name="40% - Акцент6 3 15" xfId="3372"/>
    <cellStyle name="40% - Акцент6 3 15 2" xfId="3373"/>
    <cellStyle name="40% - Акцент6 3 15 2 2" xfId="3374"/>
    <cellStyle name="40% - Акцент6 3 15 2 2 2" xfId="33880"/>
    <cellStyle name="40% - Акцент6 3 15 2 3" xfId="33881"/>
    <cellStyle name="40% - Акцент6 3 15 3" xfId="3375"/>
    <cellStyle name="40% - Акцент6 3 15 3 2" xfId="33882"/>
    <cellStyle name="40% - Акцент6 3 15 4" xfId="33883"/>
    <cellStyle name="40% - Акцент6 3 16" xfId="3376"/>
    <cellStyle name="40% - Акцент6 3 16 2" xfId="3377"/>
    <cellStyle name="40% - Акцент6 3 16 2 2" xfId="3378"/>
    <cellStyle name="40% - Акцент6 3 16 2 2 2" xfId="33884"/>
    <cellStyle name="40% - Акцент6 3 16 2 3" xfId="33885"/>
    <cellStyle name="40% - Акцент6 3 16 3" xfId="3379"/>
    <cellStyle name="40% - Акцент6 3 16 3 2" xfId="33886"/>
    <cellStyle name="40% - Акцент6 3 16 4" xfId="33887"/>
    <cellStyle name="40% - Акцент6 3 17" xfId="3380"/>
    <cellStyle name="40% - Акцент6 3 17 2" xfId="3381"/>
    <cellStyle name="40% - Акцент6 3 17 2 2" xfId="3382"/>
    <cellStyle name="40% - Акцент6 3 17 2 2 2" xfId="33888"/>
    <cellStyle name="40% - Акцент6 3 17 2 3" xfId="33889"/>
    <cellStyle name="40% - Акцент6 3 17 3" xfId="3383"/>
    <cellStyle name="40% - Акцент6 3 17 3 2" xfId="33890"/>
    <cellStyle name="40% - Акцент6 3 17 4" xfId="33891"/>
    <cellStyle name="40% - Акцент6 3 18" xfId="3384"/>
    <cellStyle name="40% - Акцент6 3 18 2" xfId="3385"/>
    <cellStyle name="40% - Акцент6 3 18 2 2" xfId="3386"/>
    <cellStyle name="40% - Акцент6 3 18 2 2 2" xfId="33892"/>
    <cellStyle name="40% - Акцент6 3 18 2 3" xfId="33893"/>
    <cellStyle name="40% - Акцент6 3 18 3" xfId="3387"/>
    <cellStyle name="40% - Акцент6 3 18 3 2" xfId="33894"/>
    <cellStyle name="40% - Акцент6 3 18 4" xfId="33895"/>
    <cellStyle name="40% - Акцент6 3 19" xfId="3388"/>
    <cellStyle name="40% - Акцент6 3 19 2" xfId="3389"/>
    <cellStyle name="40% - Акцент6 3 19 2 2" xfId="3390"/>
    <cellStyle name="40% - Акцент6 3 19 2 2 2" xfId="33896"/>
    <cellStyle name="40% - Акцент6 3 19 2 3" xfId="33897"/>
    <cellStyle name="40% - Акцент6 3 19 3" xfId="3391"/>
    <cellStyle name="40% - Акцент6 3 19 3 2" xfId="33898"/>
    <cellStyle name="40% - Акцент6 3 19 4" xfId="33899"/>
    <cellStyle name="40% - Акцент6 3 2" xfId="3392"/>
    <cellStyle name="40% - Акцент6 3 2 2" xfId="33900"/>
    <cellStyle name="40% - Акцент6 3 20" xfId="3393"/>
    <cellStyle name="40% - Акцент6 3 20 2" xfId="3394"/>
    <cellStyle name="40% - Акцент6 3 20 2 2" xfId="3395"/>
    <cellStyle name="40% - Акцент6 3 20 2 2 2" xfId="33901"/>
    <cellStyle name="40% - Акцент6 3 20 2 3" xfId="33902"/>
    <cellStyle name="40% - Акцент6 3 20 3" xfId="3396"/>
    <cellStyle name="40% - Акцент6 3 20 3 2" xfId="33903"/>
    <cellStyle name="40% - Акцент6 3 20 4" xfId="33904"/>
    <cellStyle name="40% - Акцент6 3 21" xfId="3397"/>
    <cellStyle name="40% - Акцент6 3 21 2" xfId="3398"/>
    <cellStyle name="40% - Акцент6 3 21 2 2" xfId="3399"/>
    <cellStyle name="40% - Акцент6 3 21 2 2 2" xfId="33905"/>
    <cellStyle name="40% - Акцент6 3 21 2 3" xfId="33906"/>
    <cellStyle name="40% - Акцент6 3 21 3" xfId="3400"/>
    <cellStyle name="40% - Акцент6 3 21 3 2" xfId="33907"/>
    <cellStyle name="40% - Акцент6 3 21 4" xfId="33908"/>
    <cellStyle name="40% - Акцент6 3 22" xfId="3401"/>
    <cellStyle name="40% - Акцент6 3 22 2" xfId="3402"/>
    <cellStyle name="40% - Акцент6 3 22 2 2" xfId="3403"/>
    <cellStyle name="40% - Акцент6 3 22 2 2 2" xfId="33909"/>
    <cellStyle name="40% - Акцент6 3 22 2 3" xfId="33910"/>
    <cellStyle name="40% - Акцент6 3 22 3" xfId="3404"/>
    <cellStyle name="40% - Акцент6 3 22 3 2" xfId="33911"/>
    <cellStyle name="40% - Акцент6 3 22 4" xfId="33912"/>
    <cellStyle name="40% - Акцент6 3 23" xfId="3405"/>
    <cellStyle name="40% - Акцент6 3 23 2" xfId="3406"/>
    <cellStyle name="40% - Акцент6 3 23 2 2" xfId="3407"/>
    <cellStyle name="40% - Акцент6 3 23 2 2 2" xfId="33913"/>
    <cellStyle name="40% - Акцент6 3 23 2 3" xfId="33914"/>
    <cellStyle name="40% - Акцент6 3 23 3" xfId="3408"/>
    <cellStyle name="40% - Акцент6 3 23 3 2" xfId="33915"/>
    <cellStyle name="40% - Акцент6 3 23 4" xfId="33916"/>
    <cellStyle name="40% - Акцент6 3 24" xfId="3409"/>
    <cellStyle name="40% - Акцент6 3 24 2" xfId="3410"/>
    <cellStyle name="40% - Акцент6 3 24 2 2" xfId="3411"/>
    <cellStyle name="40% - Акцент6 3 24 2 2 2" xfId="33917"/>
    <cellStyle name="40% - Акцент6 3 24 2 3" xfId="33918"/>
    <cellStyle name="40% - Акцент6 3 24 3" xfId="3412"/>
    <cellStyle name="40% - Акцент6 3 24 3 2" xfId="33919"/>
    <cellStyle name="40% - Акцент6 3 24 4" xfId="33920"/>
    <cellStyle name="40% - Акцент6 3 25" xfId="33921"/>
    <cellStyle name="40% - Акцент6 3 3" xfId="3413"/>
    <cellStyle name="40% - Акцент6 3 3 2" xfId="3414"/>
    <cellStyle name="40% - Акцент6 3 3 2 2" xfId="3415"/>
    <cellStyle name="40% - Акцент6 3 3 2 2 2" xfId="33922"/>
    <cellStyle name="40% - Акцент6 3 3 2 3" xfId="33923"/>
    <cellStyle name="40% - Акцент6 3 3 3" xfId="3416"/>
    <cellStyle name="40% - Акцент6 3 3 3 2" xfId="33924"/>
    <cellStyle name="40% - Акцент6 3 3 4" xfId="33925"/>
    <cellStyle name="40% - Акцент6 3 4" xfId="3417"/>
    <cellStyle name="40% - Акцент6 3 4 2" xfId="3418"/>
    <cellStyle name="40% - Акцент6 3 4 2 2" xfId="3419"/>
    <cellStyle name="40% - Акцент6 3 4 2 2 2" xfId="33926"/>
    <cellStyle name="40% - Акцент6 3 4 2 3" xfId="33927"/>
    <cellStyle name="40% - Акцент6 3 4 3" xfId="3420"/>
    <cellStyle name="40% - Акцент6 3 4 3 2" xfId="33928"/>
    <cellStyle name="40% - Акцент6 3 4 4" xfId="33929"/>
    <cellStyle name="40% - Акцент6 3 5" xfId="3421"/>
    <cellStyle name="40% - Акцент6 3 5 2" xfId="3422"/>
    <cellStyle name="40% - Акцент6 3 5 2 2" xfId="3423"/>
    <cellStyle name="40% - Акцент6 3 5 2 2 2" xfId="33930"/>
    <cellStyle name="40% - Акцент6 3 5 2 3" xfId="33931"/>
    <cellStyle name="40% - Акцент6 3 5 3" xfId="3424"/>
    <cellStyle name="40% - Акцент6 3 5 3 2" xfId="33932"/>
    <cellStyle name="40% - Акцент6 3 5 4" xfId="33933"/>
    <cellStyle name="40% - Акцент6 3 6" xfId="3425"/>
    <cellStyle name="40% - Акцент6 3 6 2" xfId="3426"/>
    <cellStyle name="40% - Акцент6 3 6 2 2" xfId="3427"/>
    <cellStyle name="40% - Акцент6 3 6 2 2 2" xfId="33934"/>
    <cellStyle name="40% - Акцент6 3 6 2 3" xfId="33935"/>
    <cellStyle name="40% - Акцент6 3 6 3" xfId="3428"/>
    <cellStyle name="40% - Акцент6 3 6 3 2" xfId="33936"/>
    <cellStyle name="40% - Акцент6 3 6 4" xfId="33937"/>
    <cellStyle name="40% - Акцент6 3 7" xfId="3429"/>
    <cellStyle name="40% - Акцент6 3 7 2" xfId="3430"/>
    <cellStyle name="40% - Акцент6 3 7 2 2" xfId="3431"/>
    <cellStyle name="40% - Акцент6 3 7 2 2 2" xfId="33938"/>
    <cellStyle name="40% - Акцент6 3 7 2 3" xfId="33939"/>
    <cellStyle name="40% - Акцент6 3 7 3" xfId="3432"/>
    <cellStyle name="40% - Акцент6 3 7 3 2" xfId="33940"/>
    <cellStyle name="40% - Акцент6 3 7 4" xfId="33941"/>
    <cellStyle name="40% - Акцент6 3 8" xfId="3433"/>
    <cellStyle name="40% - Акцент6 3 8 2" xfId="3434"/>
    <cellStyle name="40% - Акцент6 3 8 2 2" xfId="3435"/>
    <cellStyle name="40% - Акцент6 3 8 2 2 2" xfId="33942"/>
    <cellStyle name="40% - Акцент6 3 8 2 3" xfId="33943"/>
    <cellStyle name="40% - Акцент6 3 8 3" xfId="3436"/>
    <cellStyle name="40% - Акцент6 3 8 3 2" xfId="33944"/>
    <cellStyle name="40% - Акцент6 3 8 4" xfId="33945"/>
    <cellStyle name="40% - Акцент6 3 9" xfId="3437"/>
    <cellStyle name="40% - Акцент6 3 9 2" xfId="3438"/>
    <cellStyle name="40% - Акцент6 3 9 2 2" xfId="3439"/>
    <cellStyle name="40% - Акцент6 3 9 2 2 2" xfId="33946"/>
    <cellStyle name="40% - Акцент6 3 9 2 3" xfId="33947"/>
    <cellStyle name="40% - Акцент6 3 9 3" xfId="3440"/>
    <cellStyle name="40% - Акцент6 3 9 3 2" xfId="33948"/>
    <cellStyle name="40% - Акцент6 3 9 4" xfId="33949"/>
    <cellStyle name="40% - Акцент6 4" xfId="3441"/>
    <cellStyle name="40% - Акцент6 4 2" xfId="3442"/>
    <cellStyle name="40% - Акцент6 4 2 2" xfId="33950"/>
    <cellStyle name="40% - Акцент6 4 3" xfId="33951"/>
    <cellStyle name="40% - Акцент6 5" xfId="3443"/>
    <cellStyle name="40% - Акцент6 5 2" xfId="3444"/>
    <cellStyle name="40% - Акцент6 5 2 2" xfId="33952"/>
    <cellStyle name="40% - Акцент6 5 3" xfId="33953"/>
    <cellStyle name="40% - Акцент6 6" xfId="3445"/>
    <cellStyle name="40% - Акцент6 6 2" xfId="33954"/>
    <cellStyle name="40% - Акцент6 7" xfId="3446"/>
    <cellStyle name="40% - Акцент6 7 2" xfId="3447"/>
    <cellStyle name="40% - Акцент6 7 2 2" xfId="3448"/>
    <cellStyle name="40% - Акцент6 7 2 2 2" xfId="33955"/>
    <cellStyle name="40% - Акцент6 7 2 3" xfId="33956"/>
    <cellStyle name="40% - Акцент6 7 3" xfId="3449"/>
    <cellStyle name="40% - Акцент6 7 3 2" xfId="33957"/>
    <cellStyle name="40% - Акцент6 7 4" xfId="33958"/>
    <cellStyle name="40% - Акцент6 8" xfId="3450"/>
    <cellStyle name="40% - Акцент6 8 2" xfId="3451"/>
    <cellStyle name="40% - Акцент6 8 2 2" xfId="3452"/>
    <cellStyle name="40% - Акцент6 8 2 2 2" xfId="33959"/>
    <cellStyle name="40% - Акцент6 8 2 3" xfId="33960"/>
    <cellStyle name="40% - Акцент6 8 3" xfId="3453"/>
    <cellStyle name="40% - Акцент6 8 3 2" xfId="33961"/>
    <cellStyle name="40% - Акцент6 8 4" xfId="33962"/>
    <cellStyle name="40% - Акцент6 9" xfId="3454"/>
    <cellStyle name="40% - Акцент6 9 2" xfId="3455"/>
    <cellStyle name="40% - Акцент6 9 2 2" xfId="3456"/>
    <cellStyle name="40% - Акцент6 9 2 2 2" xfId="33963"/>
    <cellStyle name="40% - Акцент6 9 2 3" xfId="33964"/>
    <cellStyle name="40% - Акцент6 9 3" xfId="3457"/>
    <cellStyle name="40% - Акцент6 9 3 2" xfId="33965"/>
    <cellStyle name="40% - Акцент6 9 4" xfId="33966"/>
    <cellStyle name="60% - Accent1 10" xfId="3458"/>
    <cellStyle name="60% - Accent1 10 2" xfId="33967"/>
    <cellStyle name="60% - Accent1 11" xfId="3459"/>
    <cellStyle name="60% - Accent1 11 2" xfId="33968"/>
    <cellStyle name="60% - Accent1 12" xfId="3460"/>
    <cellStyle name="60% - Accent1 12 2" xfId="33969"/>
    <cellStyle name="60% - Accent1 13" xfId="3461"/>
    <cellStyle name="60% - Accent1 13 2" xfId="33970"/>
    <cellStyle name="60% - Accent1 2" xfId="3462"/>
    <cellStyle name="60% - Accent1 2 2" xfId="33971"/>
    <cellStyle name="60% - Accent1 3" xfId="3463"/>
    <cellStyle name="60% - Accent1 3 2" xfId="33972"/>
    <cellStyle name="60% - Accent1 4" xfId="3464"/>
    <cellStyle name="60% - Accent1 4 2" xfId="33973"/>
    <cellStyle name="60% - Accent1 5" xfId="3465"/>
    <cellStyle name="60% - Accent1 5 2" xfId="33974"/>
    <cellStyle name="60% - Accent1 6" xfId="3466"/>
    <cellStyle name="60% - Accent1 6 2" xfId="33975"/>
    <cellStyle name="60% - Accent1 7" xfId="3467"/>
    <cellStyle name="60% - Accent1 7 2" xfId="33976"/>
    <cellStyle name="60% - Accent1 8" xfId="3468"/>
    <cellStyle name="60% - Accent1 8 2" xfId="33977"/>
    <cellStyle name="60% - Accent1 9" xfId="3469"/>
    <cellStyle name="60% - Accent1 9 2" xfId="33978"/>
    <cellStyle name="60% - Accent2 10" xfId="3470"/>
    <cellStyle name="60% - Accent2 10 2" xfId="33979"/>
    <cellStyle name="60% - Accent2 11" xfId="3471"/>
    <cellStyle name="60% - Accent2 11 2" xfId="33980"/>
    <cellStyle name="60% - Accent2 12" xfId="3472"/>
    <cellStyle name="60% - Accent2 12 2" xfId="33981"/>
    <cellStyle name="60% - Accent2 13" xfId="3473"/>
    <cellStyle name="60% - Accent2 13 2" xfId="33982"/>
    <cellStyle name="60% - Accent2 2" xfId="3474"/>
    <cellStyle name="60% - Accent2 2 2" xfId="33983"/>
    <cellStyle name="60% - Accent2 3" xfId="3475"/>
    <cellStyle name="60% - Accent2 3 2" xfId="33984"/>
    <cellStyle name="60% - Accent2 4" xfId="3476"/>
    <cellStyle name="60% - Accent2 4 2" xfId="33985"/>
    <cellStyle name="60% - Accent2 5" xfId="3477"/>
    <cellStyle name="60% - Accent2 5 2" xfId="33986"/>
    <cellStyle name="60% - Accent2 6" xfId="3478"/>
    <cellStyle name="60% - Accent2 6 2" xfId="33987"/>
    <cellStyle name="60% - Accent2 7" xfId="3479"/>
    <cellStyle name="60% - Accent2 7 2" xfId="33988"/>
    <cellStyle name="60% - Accent2 8" xfId="3480"/>
    <cellStyle name="60% - Accent2 8 2" xfId="33989"/>
    <cellStyle name="60% - Accent2 9" xfId="3481"/>
    <cellStyle name="60% - Accent2 9 2" xfId="33990"/>
    <cellStyle name="60% - Accent3 10" xfId="3482"/>
    <cellStyle name="60% - Accent3 10 2" xfId="33991"/>
    <cellStyle name="60% - Accent3 11" xfId="3483"/>
    <cellStyle name="60% - Accent3 11 2" xfId="33992"/>
    <cellStyle name="60% - Accent3 12" xfId="3484"/>
    <cellStyle name="60% - Accent3 12 2" xfId="33993"/>
    <cellStyle name="60% - Accent3 13" xfId="3485"/>
    <cellStyle name="60% - Accent3 13 2" xfId="33994"/>
    <cellStyle name="60% - Accent3 2" xfId="3486"/>
    <cellStyle name="60% - Accent3 2 2" xfId="33995"/>
    <cellStyle name="60% - Accent3 3" xfId="3487"/>
    <cellStyle name="60% - Accent3 3 2" xfId="33996"/>
    <cellStyle name="60% - Accent3 4" xfId="3488"/>
    <cellStyle name="60% - Accent3 4 2" xfId="33997"/>
    <cellStyle name="60% - Accent3 5" xfId="3489"/>
    <cellStyle name="60% - Accent3 5 2" xfId="33998"/>
    <cellStyle name="60% - Accent3 6" xfId="3490"/>
    <cellStyle name="60% - Accent3 6 2" xfId="33999"/>
    <cellStyle name="60% - Accent3 7" xfId="3491"/>
    <cellStyle name="60% - Accent3 7 2" xfId="34000"/>
    <cellStyle name="60% - Accent3 8" xfId="3492"/>
    <cellStyle name="60% - Accent3 8 2" xfId="34001"/>
    <cellStyle name="60% - Accent3 9" xfId="3493"/>
    <cellStyle name="60% - Accent3 9 2" xfId="34002"/>
    <cellStyle name="60% - Accent4 10" xfId="3494"/>
    <cellStyle name="60% - Accent4 10 2" xfId="34003"/>
    <cellStyle name="60% - Accent4 11" xfId="3495"/>
    <cellStyle name="60% - Accent4 11 2" xfId="34004"/>
    <cellStyle name="60% - Accent4 12" xfId="3496"/>
    <cellStyle name="60% - Accent4 12 2" xfId="34005"/>
    <cellStyle name="60% - Accent4 13" xfId="3497"/>
    <cellStyle name="60% - Accent4 13 2" xfId="34006"/>
    <cellStyle name="60% - Accent4 2" xfId="3498"/>
    <cellStyle name="60% - Accent4 2 2" xfId="34007"/>
    <cellStyle name="60% - Accent4 3" xfId="3499"/>
    <cellStyle name="60% - Accent4 3 2" xfId="34008"/>
    <cellStyle name="60% - Accent4 4" xfId="3500"/>
    <cellStyle name="60% - Accent4 4 2" xfId="34009"/>
    <cellStyle name="60% - Accent4 5" xfId="3501"/>
    <cellStyle name="60% - Accent4 5 2" xfId="34010"/>
    <cellStyle name="60% - Accent4 6" xfId="3502"/>
    <cellStyle name="60% - Accent4 6 2" xfId="34011"/>
    <cellStyle name="60% - Accent4 7" xfId="3503"/>
    <cellStyle name="60% - Accent4 7 2" xfId="34012"/>
    <cellStyle name="60% - Accent4 8" xfId="3504"/>
    <cellStyle name="60% - Accent4 8 2" xfId="34013"/>
    <cellStyle name="60% - Accent4 9" xfId="3505"/>
    <cellStyle name="60% - Accent4 9 2" xfId="34014"/>
    <cellStyle name="60% - Accent5 10" xfId="3506"/>
    <cellStyle name="60% - Accent5 10 2" xfId="34015"/>
    <cellStyle name="60% - Accent5 11" xfId="3507"/>
    <cellStyle name="60% - Accent5 11 2" xfId="34016"/>
    <cellStyle name="60% - Accent5 12" xfId="3508"/>
    <cellStyle name="60% - Accent5 12 2" xfId="34017"/>
    <cellStyle name="60% - Accent5 13" xfId="3509"/>
    <cellStyle name="60% - Accent5 13 2" xfId="34018"/>
    <cellStyle name="60% - Accent5 2" xfId="3510"/>
    <cellStyle name="60% - Accent5 2 2" xfId="34019"/>
    <cellStyle name="60% - Accent5 3" xfId="3511"/>
    <cellStyle name="60% - Accent5 3 2" xfId="34020"/>
    <cellStyle name="60% - Accent5 4" xfId="3512"/>
    <cellStyle name="60% - Accent5 4 2" xfId="34021"/>
    <cellStyle name="60% - Accent5 5" xfId="3513"/>
    <cellStyle name="60% - Accent5 5 2" xfId="34022"/>
    <cellStyle name="60% - Accent5 6" xfId="3514"/>
    <cellStyle name="60% - Accent5 6 2" xfId="34023"/>
    <cellStyle name="60% - Accent5 7" xfId="3515"/>
    <cellStyle name="60% - Accent5 7 2" xfId="34024"/>
    <cellStyle name="60% - Accent5 8" xfId="3516"/>
    <cellStyle name="60% - Accent5 8 2" xfId="34025"/>
    <cellStyle name="60% - Accent5 9" xfId="3517"/>
    <cellStyle name="60% - Accent5 9 2" xfId="34026"/>
    <cellStyle name="60% - Accent6 10" xfId="3518"/>
    <cellStyle name="60% - Accent6 10 2" xfId="34027"/>
    <cellStyle name="60% - Accent6 11" xfId="3519"/>
    <cellStyle name="60% - Accent6 11 2" xfId="34028"/>
    <cellStyle name="60% - Accent6 12" xfId="3520"/>
    <cellStyle name="60% - Accent6 12 2" xfId="34029"/>
    <cellStyle name="60% - Accent6 13" xfId="3521"/>
    <cellStyle name="60% - Accent6 13 2" xfId="34030"/>
    <cellStyle name="60% - Accent6 2" xfId="3522"/>
    <cellStyle name="60% - Accent6 2 2" xfId="34031"/>
    <cellStyle name="60% - Accent6 3" xfId="3523"/>
    <cellStyle name="60% - Accent6 3 2" xfId="34032"/>
    <cellStyle name="60% - Accent6 4" xfId="3524"/>
    <cellStyle name="60% - Accent6 4 2" xfId="34033"/>
    <cellStyle name="60% - Accent6 5" xfId="3525"/>
    <cellStyle name="60% - Accent6 5 2" xfId="34034"/>
    <cellStyle name="60% - Accent6 6" xfId="3526"/>
    <cellStyle name="60% - Accent6 6 2" xfId="34035"/>
    <cellStyle name="60% - Accent6 7" xfId="3527"/>
    <cellStyle name="60% - Accent6 7 2" xfId="34036"/>
    <cellStyle name="60% - Accent6 8" xfId="3528"/>
    <cellStyle name="60% - Accent6 8 2" xfId="34037"/>
    <cellStyle name="60% - Accent6 9" xfId="3529"/>
    <cellStyle name="60% - Accent6 9 2" xfId="34038"/>
    <cellStyle name="60% - Акцент1 2" xfId="3530"/>
    <cellStyle name="60% - Акцент1 2 10" xfId="3531"/>
    <cellStyle name="60% - Акцент1 2 10 2" xfId="34039"/>
    <cellStyle name="60% - Акцент1 2 11" xfId="3532"/>
    <cellStyle name="60% - Акцент1 2 11 2" xfId="34040"/>
    <cellStyle name="60% - Акцент1 2 12" xfId="3533"/>
    <cellStyle name="60% - Акцент1 2 12 2" xfId="34041"/>
    <cellStyle name="60% - Акцент1 2 13" xfId="3534"/>
    <cellStyle name="60% - Акцент1 2 13 2" xfId="34042"/>
    <cellStyle name="60% - Акцент1 2 14" xfId="3535"/>
    <cellStyle name="60% - Акцент1 2 14 2" xfId="34043"/>
    <cellStyle name="60% - Акцент1 2 15" xfId="3536"/>
    <cellStyle name="60% - Акцент1 2 15 2" xfId="34044"/>
    <cellStyle name="60% - Акцент1 2 16" xfId="3537"/>
    <cellStyle name="60% - Акцент1 2 16 2" xfId="34045"/>
    <cellStyle name="60% - Акцент1 2 17" xfId="3538"/>
    <cellStyle name="60% - Акцент1 2 17 2" xfId="34046"/>
    <cellStyle name="60% - Акцент1 2 18" xfId="3539"/>
    <cellStyle name="60% - Акцент1 2 18 2" xfId="34047"/>
    <cellStyle name="60% - Акцент1 2 19" xfId="3540"/>
    <cellStyle name="60% - Акцент1 2 19 2" xfId="34048"/>
    <cellStyle name="60% - Акцент1 2 2" xfId="3541"/>
    <cellStyle name="60% - Акцент1 2 2 2" xfId="34049"/>
    <cellStyle name="60% - Акцент1 2 20" xfId="3542"/>
    <cellStyle name="60% - Акцент1 2 20 2" xfId="34050"/>
    <cellStyle name="60% - Акцент1 2 21" xfId="3543"/>
    <cellStyle name="60% - Акцент1 2 21 2" xfId="34051"/>
    <cellStyle name="60% - Акцент1 2 22" xfId="3544"/>
    <cellStyle name="60% - Акцент1 2 22 2" xfId="34052"/>
    <cellStyle name="60% - Акцент1 2 23" xfId="3545"/>
    <cellStyle name="60% - Акцент1 2 23 2" xfId="34053"/>
    <cellStyle name="60% - Акцент1 2 24" xfId="34054"/>
    <cellStyle name="60% - Акцент1 2 3" xfId="3546"/>
    <cellStyle name="60% - Акцент1 2 3 2" xfId="34055"/>
    <cellStyle name="60% - Акцент1 2 4" xfId="3547"/>
    <cellStyle name="60% - Акцент1 2 4 2" xfId="34056"/>
    <cellStyle name="60% - Акцент1 2 5" xfId="3548"/>
    <cellStyle name="60% - Акцент1 2 5 2" xfId="34057"/>
    <cellStyle name="60% - Акцент1 2 6" xfId="3549"/>
    <cellStyle name="60% - Акцент1 2 6 2" xfId="34058"/>
    <cellStyle name="60% - Акцент1 2 7" xfId="3550"/>
    <cellStyle name="60% - Акцент1 2 7 2" xfId="34059"/>
    <cellStyle name="60% - Акцент1 2 8" xfId="3551"/>
    <cellStyle name="60% - Акцент1 2 8 2" xfId="34060"/>
    <cellStyle name="60% - Акцент1 2 9" xfId="3552"/>
    <cellStyle name="60% - Акцент1 2 9 2" xfId="34061"/>
    <cellStyle name="60% - Акцент1 3" xfId="3553"/>
    <cellStyle name="60% - Акцент1 3 10" xfId="3554"/>
    <cellStyle name="60% - Акцент1 3 10 2" xfId="34062"/>
    <cellStyle name="60% - Акцент1 3 11" xfId="3555"/>
    <cellStyle name="60% - Акцент1 3 11 2" xfId="34063"/>
    <cellStyle name="60% - Акцент1 3 12" xfId="3556"/>
    <cellStyle name="60% - Акцент1 3 12 2" xfId="34064"/>
    <cellStyle name="60% - Акцент1 3 13" xfId="3557"/>
    <cellStyle name="60% - Акцент1 3 13 2" xfId="34065"/>
    <cellStyle name="60% - Акцент1 3 14" xfId="3558"/>
    <cellStyle name="60% - Акцент1 3 14 2" xfId="34066"/>
    <cellStyle name="60% - Акцент1 3 15" xfId="3559"/>
    <cellStyle name="60% - Акцент1 3 15 2" xfId="34067"/>
    <cellStyle name="60% - Акцент1 3 16" xfId="3560"/>
    <cellStyle name="60% - Акцент1 3 16 2" xfId="34068"/>
    <cellStyle name="60% - Акцент1 3 17" xfId="3561"/>
    <cellStyle name="60% - Акцент1 3 17 2" xfId="34069"/>
    <cellStyle name="60% - Акцент1 3 18" xfId="3562"/>
    <cellStyle name="60% - Акцент1 3 18 2" xfId="34070"/>
    <cellStyle name="60% - Акцент1 3 19" xfId="3563"/>
    <cellStyle name="60% - Акцент1 3 19 2" xfId="34071"/>
    <cellStyle name="60% - Акцент1 3 2" xfId="3564"/>
    <cellStyle name="60% - Акцент1 3 2 2" xfId="34072"/>
    <cellStyle name="60% - Акцент1 3 20" xfId="3565"/>
    <cellStyle name="60% - Акцент1 3 20 2" xfId="34073"/>
    <cellStyle name="60% - Акцент1 3 21" xfId="3566"/>
    <cellStyle name="60% - Акцент1 3 21 2" xfId="34074"/>
    <cellStyle name="60% - Акцент1 3 22" xfId="3567"/>
    <cellStyle name="60% - Акцент1 3 22 2" xfId="34075"/>
    <cellStyle name="60% - Акцент1 3 23" xfId="3568"/>
    <cellStyle name="60% - Акцент1 3 23 2" xfId="34076"/>
    <cellStyle name="60% - Акцент1 3 24" xfId="34077"/>
    <cellStyle name="60% - Акцент1 3 3" xfId="3569"/>
    <cellStyle name="60% - Акцент1 3 3 2" xfId="34078"/>
    <cellStyle name="60% - Акцент1 3 4" xfId="3570"/>
    <cellStyle name="60% - Акцент1 3 4 2" xfId="34079"/>
    <cellStyle name="60% - Акцент1 3 5" xfId="3571"/>
    <cellStyle name="60% - Акцент1 3 5 2" xfId="34080"/>
    <cellStyle name="60% - Акцент1 3 6" xfId="3572"/>
    <cellStyle name="60% - Акцент1 3 6 2" xfId="34081"/>
    <cellStyle name="60% - Акцент1 3 7" xfId="3573"/>
    <cellStyle name="60% - Акцент1 3 7 2" xfId="34082"/>
    <cellStyle name="60% - Акцент1 3 8" xfId="3574"/>
    <cellStyle name="60% - Акцент1 3 8 2" xfId="34083"/>
    <cellStyle name="60% - Акцент1 3 9" xfId="3575"/>
    <cellStyle name="60% - Акцент1 3 9 2" xfId="34084"/>
    <cellStyle name="60% - Акцент1 4" xfId="3576"/>
    <cellStyle name="60% - Акцент1 4 2" xfId="34085"/>
    <cellStyle name="60% - Акцент1 5" xfId="3577"/>
    <cellStyle name="60% - Акцент1 5 2" xfId="34086"/>
    <cellStyle name="60% - Акцент1 6" xfId="3578"/>
    <cellStyle name="60% - Акцент1 6 2" xfId="34087"/>
    <cellStyle name="60% - Акцент1 7" xfId="3579"/>
    <cellStyle name="60% - Акцент2 2" xfId="3580"/>
    <cellStyle name="60% - Акцент2 2 10" xfId="3581"/>
    <cellStyle name="60% - Акцент2 2 10 2" xfId="34088"/>
    <cellStyle name="60% - Акцент2 2 11" xfId="3582"/>
    <cellStyle name="60% - Акцент2 2 11 2" xfId="34089"/>
    <cellStyle name="60% - Акцент2 2 12" xfId="3583"/>
    <cellStyle name="60% - Акцент2 2 12 2" xfId="34090"/>
    <cellStyle name="60% - Акцент2 2 13" xfId="3584"/>
    <cellStyle name="60% - Акцент2 2 13 2" xfId="34091"/>
    <cellStyle name="60% - Акцент2 2 14" xfId="3585"/>
    <cellStyle name="60% - Акцент2 2 14 2" xfId="34092"/>
    <cellStyle name="60% - Акцент2 2 15" xfId="3586"/>
    <cellStyle name="60% - Акцент2 2 15 2" xfId="34093"/>
    <cellStyle name="60% - Акцент2 2 16" xfId="3587"/>
    <cellStyle name="60% - Акцент2 2 16 2" xfId="34094"/>
    <cellStyle name="60% - Акцент2 2 17" xfId="3588"/>
    <cellStyle name="60% - Акцент2 2 17 2" xfId="34095"/>
    <cellStyle name="60% - Акцент2 2 18" xfId="3589"/>
    <cellStyle name="60% - Акцент2 2 18 2" xfId="34096"/>
    <cellStyle name="60% - Акцент2 2 19" xfId="3590"/>
    <cellStyle name="60% - Акцент2 2 19 2" xfId="34097"/>
    <cellStyle name="60% - Акцент2 2 2" xfId="3591"/>
    <cellStyle name="60% - Акцент2 2 2 2" xfId="34098"/>
    <cellStyle name="60% - Акцент2 2 20" xfId="3592"/>
    <cellStyle name="60% - Акцент2 2 20 2" xfId="34099"/>
    <cellStyle name="60% - Акцент2 2 21" xfId="3593"/>
    <cellStyle name="60% - Акцент2 2 21 2" xfId="34100"/>
    <cellStyle name="60% - Акцент2 2 22" xfId="3594"/>
    <cellStyle name="60% - Акцент2 2 22 2" xfId="34101"/>
    <cellStyle name="60% - Акцент2 2 23" xfId="3595"/>
    <cellStyle name="60% - Акцент2 2 23 2" xfId="34102"/>
    <cellStyle name="60% - Акцент2 2 24" xfId="34103"/>
    <cellStyle name="60% - Акцент2 2 3" xfId="3596"/>
    <cellStyle name="60% - Акцент2 2 3 2" xfId="34104"/>
    <cellStyle name="60% - Акцент2 2 4" xfId="3597"/>
    <cellStyle name="60% - Акцент2 2 4 2" xfId="34105"/>
    <cellStyle name="60% - Акцент2 2 5" xfId="3598"/>
    <cellStyle name="60% - Акцент2 2 5 2" xfId="34106"/>
    <cellStyle name="60% - Акцент2 2 6" xfId="3599"/>
    <cellStyle name="60% - Акцент2 2 6 2" xfId="34107"/>
    <cellStyle name="60% - Акцент2 2 7" xfId="3600"/>
    <cellStyle name="60% - Акцент2 2 7 2" xfId="34108"/>
    <cellStyle name="60% - Акцент2 2 8" xfId="3601"/>
    <cellStyle name="60% - Акцент2 2 8 2" xfId="34109"/>
    <cellStyle name="60% - Акцент2 2 9" xfId="3602"/>
    <cellStyle name="60% - Акцент2 2 9 2" xfId="34110"/>
    <cellStyle name="60% - Акцент2 3" xfId="3603"/>
    <cellStyle name="60% - Акцент2 3 10" xfId="3604"/>
    <cellStyle name="60% - Акцент2 3 10 2" xfId="34111"/>
    <cellStyle name="60% - Акцент2 3 11" xfId="3605"/>
    <cellStyle name="60% - Акцент2 3 11 2" xfId="34112"/>
    <cellStyle name="60% - Акцент2 3 12" xfId="3606"/>
    <cellStyle name="60% - Акцент2 3 12 2" xfId="34113"/>
    <cellStyle name="60% - Акцент2 3 13" xfId="3607"/>
    <cellStyle name="60% - Акцент2 3 13 2" xfId="34114"/>
    <cellStyle name="60% - Акцент2 3 14" xfId="3608"/>
    <cellStyle name="60% - Акцент2 3 14 2" xfId="34115"/>
    <cellStyle name="60% - Акцент2 3 15" xfId="3609"/>
    <cellStyle name="60% - Акцент2 3 15 2" xfId="34116"/>
    <cellStyle name="60% - Акцент2 3 16" xfId="3610"/>
    <cellStyle name="60% - Акцент2 3 16 2" xfId="34117"/>
    <cellStyle name="60% - Акцент2 3 17" xfId="3611"/>
    <cellStyle name="60% - Акцент2 3 17 2" xfId="34118"/>
    <cellStyle name="60% - Акцент2 3 18" xfId="3612"/>
    <cellStyle name="60% - Акцент2 3 18 2" xfId="34119"/>
    <cellStyle name="60% - Акцент2 3 19" xfId="3613"/>
    <cellStyle name="60% - Акцент2 3 19 2" xfId="34120"/>
    <cellStyle name="60% - Акцент2 3 2" xfId="3614"/>
    <cellStyle name="60% - Акцент2 3 2 2" xfId="34121"/>
    <cellStyle name="60% - Акцент2 3 20" xfId="3615"/>
    <cellStyle name="60% - Акцент2 3 20 2" xfId="34122"/>
    <cellStyle name="60% - Акцент2 3 21" xfId="3616"/>
    <cellStyle name="60% - Акцент2 3 21 2" xfId="34123"/>
    <cellStyle name="60% - Акцент2 3 22" xfId="3617"/>
    <cellStyle name="60% - Акцент2 3 22 2" xfId="34124"/>
    <cellStyle name="60% - Акцент2 3 23" xfId="3618"/>
    <cellStyle name="60% - Акцент2 3 23 2" xfId="34125"/>
    <cellStyle name="60% - Акцент2 3 24" xfId="34126"/>
    <cellStyle name="60% - Акцент2 3 3" xfId="3619"/>
    <cellStyle name="60% - Акцент2 3 3 2" xfId="34127"/>
    <cellStyle name="60% - Акцент2 3 4" xfId="3620"/>
    <cellStyle name="60% - Акцент2 3 4 2" xfId="34128"/>
    <cellStyle name="60% - Акцент2 3 5" xfId="3621"/>
    <cellStyle name="60% - Акцент2 3 5 2" xfId="34129"/>
    <cellStyle name="60% - Акцент2 3 6" xfId="3622"/>
    <cellStyle name="60% - Акцент2 3 6 2" xfId="34130"/>
    <cellStyle name="60% - Акцент2 3 7" xfId="3623"/>
    <cellStyle name="60% - Акцент2 3 7 2" xfId="34131"/>
    <cellStyle name="60% - Акцент2 3 8" xfId="3624"/>
    <cellStyle name="60% - Акцент2 3 8 2" xfId="34132"/>
    <cellStyle name="60% - Акцент2 3 9" xfId="3625"/>
    <cellStyle name="60% - Акцент2 3 9 2" xfId="34133"/>
    <cellStyle name="60% - Акцент2 4" xfId="3626"/>
    <cellStyle name="60% - Акцент2 4 2" xfId="34134"/>
    <cellStyle name="60% - Акцент2 5" xfId="3627"/>
    <cellStyle name="60% - Акцент2 5 2" xfId="34135"/>
    <cellStyle name="60% - Акцент2 6" xfId="3628"/>
    <cellStyle name="60% - Акцент2 6 2" xfId="34136"/>
    <cellStyle name="60% - Акцент2 7" xfId="3629"/>
    <cellStyle name="60% - Акцент3 2" xfId="3630"/>
    <cellStyle name="60% - Акцент3 2 10" xfId="3631"/>
    <cellStyle name="60% - Акцент3 2 10 2" xfId="34137"/>
    <cellStyle name="60% - Акцент3 2 11" xfId="3632"/>
    <cellStyle name="60% - Акцент3 2 11 2" xfId="34138"/>
    <cellStyle name="60% - Акцент3 2 12" xfId="3633"/>
    <cellStyle name="60% - Акцент3 2 12 2" xfId="34139"/>
    <cellStyle name="60% - Акцент3 2 13" xfId="3634"/>
    <cellStyle name="60% - Акцент3 2 13 2" xfId="34140"/>
    <cellStyle name="60% - Акцент3 2 14" xfId="3635"/>
    <cellStyle name="60% - Акцент3 2 14 2" xfId="34141"/>
    <cellStyle name="60% - Акцент3 2 15" xfId="3636"/>
    <cellStyle name="60% - Акцент3 2 15 2" xfId="34142"/>
    <cellStyle name="60% - Акцент3 2 16" xfId="3637"/>
    <cellStyle name="60% - Акцент3 2 16 2" xfId="34143"/>
    <cellStyle name="60% - Акцент3 2 17" xfId="3638"/>
    <cellStyle name="60% - Акцент3 2 17 2" xfId="34144"/>
    <cellStyle name="60% - Акцент3 2 18" xfId="3639"/>
    <cellStyle name="60% - Акцент3 2 18 2" xfId="34145"/>
    <cellStyle name="60% - Акцент3 2 19" xfId="3640"/>
    <cellStyle name="60% - Акцент3 2 19 2" xfId="34146"/>
    <cellStyle name="60% - Акцент3 2 2" xfId="3641"/>
    <cellStyle name="60% - Акцент3 2 2 2" xfId="34147"/>
    <cellStyle name="60% - Акцент3 2 20" xfId="3642"/>
    <cellStyle name="60% - Акцент3 2 20 2" xfId="34148"/>
    <cellStyle name="60% - Акцент3 2 21" xfId="3643"/>
    <cellStyle name="60% - Акцент3 2 21 2" xfId="34149"/>
    <cellStyle name="60% - Акцент3 2 22" xfId="3644"/>
    <cellStyle name="60% - Акцент3 2 22 2" xfId="34150"/>
    <cellStyle name="60% - Акцент3 2 23" xfId="3645"/>
    <cellStyle name="60% - Акцент3 2 23 2" xfId="34151"/>
    <cellStyle name="60% - Акцент3 2 24" xfId="34152"/>
    <cellStyle name="60% - Акцент3 2 3" xfId="3646"/>
    <cellStyle name="60% - Акцент3 2 3 2" xfId="34153"/>
    <cellStyle name="60% - Акцент3 2 4" xfId="3647"/>
    <cellStyle name="60% - Акцент3 2 4 2" xfId="34154"/>
    <cellStyle name="60% - Акцент3 2 5" xfId="3648"/>
    <cellStyle name="60% - Акцент3 2 5 2" xfId="34155"/>
    <cellStyle name="60% - Акцент3 2 6" xfId="3649"/>
    <cellStyle name="60% - Акцент3 2 6 2" xfId="34156"/>
    <cellStyle name="60% - Акцент3 2 7" xfId="3650"/>
    <cellStyle name="60% - Акцент3 2 7 2" xfId="34157"/>
    <cellStyle name="60% - Акцент3 2 8" xfId="3651"/>
    <cellStyle name="60% - Акцент3 2 8 2" xfId="34158"/>
    <cellStyle name="60% - Акцент3 2 9" xfId="3652"/>
    <cellStyle name="60% - Акцент3 2 9 2" xfId="34159"/>
    <cellStyle name="60% - Акцент3 3" xfId="3653"/>
    <cellStyle name="60% - Акцент3 3 10" xfId="3654"/>
    <cellStyle name="60% - Акцент3 3 10 2" xfId="34160"/>
    <cellStyle name="60% - Акцент3 3 11" xfId="3655"/>
    <cellStyle name="60% - Акцент3 3 11 2" xfId="34161"/>
    <cellStyle name="60% - Акцент3 3 12" xfId="3656"/>
    <cellStyle name="60% - Акцент3 3 12 2" xfId="34162"/>
    <cellStyle name="60% - Акцент3 3 13" xfId="3657"/>
    <cellStyle name="60% - Акцент3 3 13 2" xfId="34163"/>
    <cellStyle name="60% - Акцент3 3 14" xfId="3658"/>
    <cellStyle name="60% - Акцент3 3 14 2" xfId="34164"/>
    <cellStyle name="60% - Акцент3 3 15" xfId="3659"/>
    <cellStyle name="60% - Акцент3 3 15 2" xfId="34165"/>
    <cellStyle name="60% - Акцент3 3 16" xfId="3660"/>
    <cellStyle name="60% - Акцент3 3 16 2" xfId="34166"/>
    <cellStyle name="60% - Акцент3 3 17" xfId="3661"/>
    <cellStyle name="60% - Акцент3 3 17 2" xfId="34167"/>
    <cellStyle name="60% - Акцент3 3 18" xfId="3662"/>
    <cellStyle name="60% - Акцент3 3 18 2" xfId="34168"/>
    <cellStyle name="60% - Акцент3 3 19" xfId="3663"/>
    <cellStyle name="60% - Акцент3 3 19 2" xfId="34169"/>
    <cellStyle name="60% - Акцент3 3 2" xfId="3664"/>
    <cellStyle name="60% - Акцент3 3 2 2" xfId="34170"/>
    <cellStyle name="60% - Акцент3 3 20" xfId="3665"/>
    <cellStyle name="60% - Акцент3 3 20 2" xfId="34171"/>
    <cellStyle name="60% - Акцент3 3 21" xfId="3666"/>
    <cellStyle name="60% - Акцент3 3 21 2" xfId="34172"/>
    <cellStyle name="60% - Акцент3 3 22" xfId="3667"/>
    <cellStyle name="60% - Акцент3 3 22 2" xfId="34173"/>
    <cellStyle name="60% - Акцент3 3 23" xfId="3668"/>
    <cellStyle name="60% - Акцент3 3 23 2" xfId="34174"/>
    <cellStyle name="60% - Акцент3 3 24" xfId="34175"/>
    <cellStyle name="60% - Акцент3 3 3" xfId="3669"/>
    <cellStyle name="60% - Акцент3 3 3 2" xfId="34176"/>
    <cellStyle name="60% - Акцент3 3 4" xfId="3670"/>
    <cellStyle name="60% - Акцент3 3 4 2" xfId="34177"/>
    <cellStyle name="60% - Акцент3 3 5" xfId="3671"/>
    <cellStyle name="60% - Акцент3 3 5 2" xfId="34178"/>
    <cellStyle name="60% - Акцент3 3 6" xfId="3672"/>
    <cellStyle name="60% - Акцент3 3 6 2" xfId="34179"/>
    <cellStyle name="60% - Акцент3 3 7" xfId="3673"/>
    <cellStyle name="60% - Акцент3 3 7 2" xfId="34180"/>
    <cellStyle name="60% - Акцент3 3 8" xfId="3674"/>
    <cellStyle name="60% - Акцент3 3 8 2" xfId="34181"/>
    <cellStyle name="60% - Акцент3 3 9" xfId="3675"/>
    <cellStyle name="60% - Акцент3 3 9 2" xfId="34182"/>
    <cellStyle name="60% - Акцент3 4" xfId="3676"/>
    <cellStyle name="60% - Акцент3 4 10" xfId="3677"/>
    <cellStyle name="60% - Акцент3 4 10 2" xfId="34183"/>
    <cellStyle name="60% - Акцент3 4 11" xfId="3678"/>
    <cellStyle name="60% - Акцент3 4 11 2" xfId="34184"/>
    <cellStyle name="60% - Акцент3 4 12" xfId="3679"/>
    <cellStyle name="60% - Акцент3 4 12 2" xfId="34185"/>
    <cellStyle name="60% - Акцент3 4 13" xfId="3680"/>
    <cellStyle name="60% - Акцент3 4 13 2" xfId="34186"/>
    <cellStyle name="60% - Акцент3 4 14" xfId="3681"/>
    <cellStyle name="60% - Акцент3 4 14 2" xfId="34187"/>
    <cellStyle name="60% - Акцент3 4 15" xfId="3682"/>
    <cellStyle name="60% - Акцент3 4 15 2" xfId="34188"/>
    <cellStyle name="60% - Акцент3 4 16" xfId="3683"/>
    <cellStyle name="60% - Акцент3 4 16 2" xfId="34189"/>
    <cellStyle name="60% - Акцент3 4 17" xfId="3684"/>
    <cellStyle name="60% - Акцент3 4 17 2" xfId="34190"/>
    <cellStyle name="60% - Акцент3 4 18" xfId="3685"/>
    <cellStyle name="60% - Акцент3 4 18 2" xfId="34191"/>
    <cellStyle name="60% - Акцент3 4 19" xfId="3686"/>
    <cellStyle name="60% - Акцент3 4 19 2" xfId="34192"/>
    <cellStyle name="60% - Акцент3 4 2" xfId="3687"/>
    <cellStyle name="60% - Акцент3 4 2 2" xfId="34193"/>
    <cellStyle name="60% - Акцент3 4 20" xfId="3688"/>
    <cellStyle name="60% - Акцент3 4 20 2" xfId="34194"/>
    <cellStyle name="60% - Акцент3 4 21" xfId="3689"/>
    <cellStyle name="60% - Акцент3 4 21 2" xfId="34195"/>
    <cellStyle name="60% - Акцент3 4 22" xfId="3690"/>
    <cellStyle name="60% - Акцент3 4 22 2" xfId="34196"/>
    <cellStyle name="60% - Акцент3 4 23" xfId="3691"/>
    <cellStyle name="60% - Акцент3 4 23 2" xfId="34197"/>
    <cellStyle name="60% - Акцент3 4 24" xfId="34198"/>
    <cellStyle name="60% - Акцент3 4 3" xfId="3692"/>
    <cellStyle name="60% - Акцент3 4 3 2" xfId="34199"/>
    <cellStyle name="60% - Акцент3 4 4" xfId="3693"/>
    <cellStyle name="60% - Акцент3 4 4 2" xfId="34200"/>
    <cellStyle name="60% - Акцент3 4 5" xfId="3694"/>
    <cellStyle name="60% - Акцент3 4 5 2" xfId="34201"/>
    <cellStyle name="60% - Акцент3 4 6" xfId="3695"/>
    <cellStyle name="60% - Акцент3 4 6 2" xfId="34202"/>
    <cellStyle name="60% - Акцент3 4 7" xfId="3696"/>
    <cellStyle name="60% - Акцент3 4 7 2" xfId="34203"/>
    <cellStyle name="60% - Акцент3 4 8" xfId="3697"/>
    <cellStyle name="60% - Акцент3 4 8 2" xfId="34204"/>
    <cellStyle name="60% - Акцент3 4 9" xfId="3698"/>
    <cellStyle name="60% - Акцент3 4 9 2" xfId="34205"/>
    <cellStyle name="60% - Акцент3 5" xfId="3699"/>
    <cellStyle name="60% - Акцент3 5 2" xfId="34206"/>
    <cellStyle name="60% - Акцент3 6" xfId="3700"/>
    <cellStyle name="60% - Акцент3 6 2" xfId="34207"/>
    <cellStyle name="60% - Акцент3 7" xfId="3701"/>
    <cellStyle name="60% - Акцент4 2" xfId="3702"/>
    <cellStyle name="60% - Акцент4 2 10" xfId="3703"/>
    <cellStyle name="60% - Акцент4 2 10 2" xfId="34208"/>
    <cellStyle name="60% - Акцент4 2 11" xfId="3704"/>
    <cellStyle name="60% - Акцент4 2 11 2" xfId="34209"/>
    <cellStyle name="60% - Акцент4 2 12" xfId="3705"/>
    <cellStyle name="60% - Акцент4 2 12 2" xfId="34210"/>
    <cellStyle name="60% - Акцент4 2 13" xfId="3706"/>
    <cellStyle name="60% - Акцент4 2 13 2" xfId="34211"/>
    <cellStyle name="60% - Акцент4 2 14" xfId="3707"/>
    <cellStyle name="60% - Акцент4 2 14 2" xfId="34212"/>
    <cellStyle name="60% - Акцент4 2 15" xfId="3708"/>
    <cellStyle name="60% - Акцент4 2 15 2" xfId="34213"/>
    <cellStyle name="60% - Акцент4 2 16" xfId="3709"/>
    <cellStyle name="60% - Акцент4 2 16 2" xfId="34214"/>
    <cellStyle name="60% - Акцент4 2 17" xfId="3710"/>
    <cellStyle name="60% - Акцент4 2 17 2" xfId="34215"/>
    <cellStyle name="60% - Акцент4 2 18" xfId="3711"/>
    <cellStyle name="60% - Акцент4 2 18 2" xfId="34216"/>
    <cellStyle name="60% - Акцент4 2 19" xfId="3712"/>
    <cellStyle name="60% - Акцент4 2 19 2" xfId="34217"/>
    <cellStyle name="60% - Акцент4 2 2" xfId="3713"/>
    <cellStyle name="60% - Акцент4 2 2 2" xfId="34218"/>
    <cellStyle name="60% - Акцент4 2 20" xfId="3714"/>
    <cellStyle name="60% - Акцент4 2 20 2" xfId="34219"/>
    <cellStyle name="60% - Акцент4 2 21" xfId="3715"/>
    <cellStyle name="60% - Акцент4 2 21 2" xfId="34220"/>
    <cellStyle name="60% - Акцент4 2 22" xfId="3716"/>
    <cellStyle name="60% - Акцент4 2 22 2" xfId="34221"/>
    <cellStyle name="60% - Акцент4 2 23" xfId="3717"/>
    <cellStyle name="60% - Акцент4 2 23 2" xfId="34222"/>
    <cellStyle name="60% - Акцент4 2 24" xfId="34223"/>
    <cellStyle name="60% - Акцент4 2 3" xfId="3718"/>
    <cellStyle name="60% - Акцент4 2 3 2" xfId="34224"/>
    <cellStyle name="60% - Акцент4 2 4" xfId="3719"/>
    <cellStyle name="60% - Акцент4 2 4 2" xfId="34225"/>
    <cellStyle name="60% - Акцент4 2 5" xfId="3720"/>
    <cellStyle name="60% - Акцент4 2 5 2" xfId="34226"/>
    <cellStyle name="60% - Акцент4 2 6" xfId="3721"/>
    <cellStyle name="60% - Акцент4 2 6 2" xfId="34227"/>
    <cellStyle name="60% - Акцент4 2 7" xfId="3722"/>
    <cellStyle name="60% - Акцент4 2 7 2" xfId="34228"/>
    <cellStyle name="60% - Акцент4 2 8" xfId="3723"/>
    <cellStyle name="60% - Акцент4 2 8 2" xfId="34229"/>
    <cellStyle name="60% - Акцент4 2 9" xfId="3724"/>
    <cellStyle name="60% - Акцент4 2 9 2" xfId="34230"/>
    <cellStyle name="60% - Акцент4 3" xfId="3725"/>
    <cellStyle name="60% - Акцент4 3 10" xfId="3726"/>
    <cellStyle name="60% - Акцент4 3 10 2" xfId="34231"/>
    <cellStyle name="60% - Акцент4 3 11" xfId="3727"/>
    <cellStyle name="60% - Акцент4 3 11 2" xfId="34232"/>
    <cellStyle name="60% - Акцент4 3 12" xfId="3728"/>
    <cellStyle name="60% - Акцент4 3 12 2" xfId="34233"/>
    <cellStyle name="60% - Акцент4 3 13" xfId="3729"/>
    <cellStyle name="60% - Акцент4 3 13 2" xfId="34234"/>
    <cellStyle name="60% - Акцент4 3 14" xfId="3730"/>
    <cellStyle name="60% - Акцент4 3 14 2" xfId="34235"/>
    <cellStyle name="60% - Акцент4 3 15" xfId="3731"/>
    <cellStyle name="60% - Акцент4 3 15 2" xfId="34236"/>
    <cellStyle name="60% - Акцент4 3 16" xfId="3732"/>
    <cellStyle name="60% - Акцент4 3 16 2" xfId="34237"/>
    <cellStyle name="60% - Акцент4 3 17" xfId="3733"/>
    <cellStyle name="60% - Акцент4 3 17 2" xfId="34238"/>
    <cellStyle name="60% - Акцент4 3 18" xfId="3734"/>
    <cellStyle name="60% - Акцент4 3 18 2" xfId="34239"/>
    <cellStyle name="60% - Акцент4 3 19" xfId="3735"/>
    <cellStyle name="60% - Акцент4 3 19 2" xfId="34240"/>
    <cellStyle name="60% - Акцент4 3 2" xfId="3736"/>
    <cellStyle name="60% - Акцент4 3 2 2" xfId="34241"/>
    <cellStyle name="60% - Акцент4 3 20" xfId="3737"/>
    <cellStyle name="60% - Акцент4 3 20 2" xfId="34242"/>
    <cellStyle name="60% - Акцент4 3 21" xfId="3738"/>
    <cellStyle name="60% - Акцент4 3 21 2" xfId="34243"/>
    <cellStyle name="60% - Акцент4 3 22" xfId="3739"/>
    <cellStyle name="60% - Акцент4 3 22 2" xfId="34244"/>
    <cellStyle name="60% - Акцент4 3 23" xfId="3740"/>
    <cellStyle name="60% - Акцент4 3 23 2" xfId="34245"/>
    <cellStyle name="60% - Акцент4 3 24" xfId="34246"/>
    <cellStyle name="60% - Акцент4 3 3" xfId="3741"/>
    <cellStyle name="60% - Акцент4 3 3 2" xfId="34247"/>
    <cellStyle name="60% - Акцент4 3 4" xfId="3742"/>
    <cellStyle name="60% - Акцент4 3 4 2" xfId="34248"/>
    <cellStyle name="60% - Акцент4 3 5" xfId="3743"/>
    <cellStyle name="60% - Акцент4 3 5 2" xfId="34249"/>
    <cellStyle name="60% - Акцент4 3 6" xfId="3744"/>
    <cellStyle name="60% - Акцент4 3 6 2" xfId="34250"/>
    <cellStyle name="60% - Акцент4 3 7" xfId="3745"/>
    <cellStyle name="60% - Акцент4 3 7 2" xfId="34251"/>
    <cellStyle name="60% - Акцент4 3 8" xfId="3746"/>
    <cellStyle name="60% - Акцент4 3 8 2" xfId="34252"/>
    <cellStyle name="60% - Акцент4 3 9" xfId="3747"/>
    <cellStyle name="60% - Акцент4 3 9 2" xfId="34253"/>
    <cellStyle name="60% - Акцент4 4" xfId="3748"/>
    <cellStyle name="60% - Акцент4 4 10" xfId="3749"/>
    <cellStyle name="60% - Акцент4 4 10 2" xfId="34254"/>
    <cellStyle name="60% - Акцент4 4 11" xfId="3750"/>
    <cellStyle name="60% - Акцент4 4 11 2" xfId="34255"/>
    <cellStyle name="60% - Акцент4 4 12" xfId="3751"/>
    <cellStyle name="60% - Акцент4 4 12 2" xfId="34256"/>
    <cellStyle name="60% - Акцент4 4 13" xfId="3752"/>
    <cellStyle name="60% - Акцент4 4 13 2" xfId="34257"/>
    <cellStyle name="60% - Акцент4 4 14" xfId="3753"/>
    <cellStyle name="60% - Акцент4 4 14 2" xfId="34258"/>
    <cellStyle name="60% - Акцент4 4 15" xfId="3754"/>
    <cellStyle name="60% - Акцент4 4 15 2" xfId="34259"/>
    <cellStyle name="60% - Акцент4 4 16" xfId="3755"/>
    <cellStyle name="60% - Акцент4 4 16 2" xfId="34260"/>
    <cellStyle name="60% - Акцент4 4 17" xfId="3756"/>
    <cellStyle name="60% - Акцент4 4 17 2" xfId="34261"/>
    <cellStyle name="60% - Акцент4 4 18" xfId="3757"/>
    <cellStyle name="60% - Акцент4 4 18 2" xfId="34262"/>
    <cellStyle name="60% - Акцент4 4 19" xfId="3758"/>
    <cellStyle name="60% - Акцент4 4 19 2" xfId="34263"/>
    <cellStyle name="60% - Акцент4 4 2" xfId="3759"/>
    <cellStyle name="60% - Акцент4 4 2 2" xfId="34264"/>
    <cellStyle name="60% - Акцент4 4 20" xfId="3760"/>
    <cellStyle name="60% - Акцент4 4 20 2" xfId="34265"/>
    <cellStyle name="60% - Акцент4 4 21" xfId="3761"/>
    <cellStyle name="60% - Акцент4 4 21 2" xfId="34266"/>
    <cellStyle name="60% - Акцент4 4 22" xfId="3762"/>
    <cellStyle name="60% - Акцент4 4 22 2" xfId="34267"/>
    <cellStyle name="60% - Акцент4 4 23" xfId="3763"/>
    <cellStyle name="60% - Акцент4 4 23 2" xfId="34268"/>
    <cellStyle name="60% - Акцент4 4 24" xfId="34269"/>
    <cellStyle name="60% - Акцент4 4 3" xfId="3764"/>
    <cellStyle name="60% - Акцент4 4 3 2" xfId="34270"/>
    <cellStyle name="60% - Акцент4 4 4" xfId="3765"/>
    <cellStyle name="60% - Акцент4 4 4 2" xfId="34271"/>
    <cellStyle name="60% - Акцент4 4 5" xfId="3766"/>
    <cellStyle name="60% - Акцент4 4 5 2" xfId="34272"/>
    <cellStyle name="60% - Акцент4 4 6" xfId="3767"/>
    <cellStyle name="60% - Акцент4 4 6 2" xfId="34273"/>
    <cellStyle name="60% - Акцент4 4 7" xfId="3768"/>
    <cellStyle name="60% - Акцент4 4 7 2" xfId="34274"/>
    <cellStyle name="60% - Акцент4 4 8" xfId="3769"/>
    <cellStyle name="60% - Акцент4 4 8 2" xfId="34275"/>
    <cellStyle name="60% - Акцент4 4 9" xfId="3770"/>
    <cellStyle name="60% - Акцент4 4 9 2" xfId="34276"/>
    <cellStyle name="60% - Акцент4 5" xfId="3771"/>
    <cellStyle name="60% - Акцент4 5 2" xfId="34277"/>
    <cellStyle name="60% - Акцент4 6" xfId="3772"/>
    <cellStyle name="60% - Акцент4 6 2" xfId="34278"/>
    <cellStyle name="60% - Акцент4 7" xfId="3773"/>
    <cellStyle name="60% - Акцент5 2" xfId="3774"/>
    <cellStyle name="60% - Акцент5 2 10" xfId="3775"/>
    <cellStyle name="60% - Акцент5 2 10 2" xfId="34279"/>
    <cellStyle name="60% - Акцент5 2 11" xfId="3776"/>
    <cellStyle name="60% - Акцент5 2 11 2" xfId="34280"/>
    <cellStyle name="60% - Акцент5 2 12" xfId="3777"/>
    <cellStyle name="60% - Акцент5 2 12 2" xfId="34281"/>
    <cellStyle name="60% - Акцент5 2 13" xfId="3778"/>
    <cellStyle name="60% - Акцент5 2 13 2" xfId="34282"/>
    <cellStyle name="60% - Акцент5 2 14" xfId="3779"/>
    <cellStyle name="60% - Акцент5 2 14 2" xfId="34283"/>
    <cellStyle name="60% - Акцент5 2 15" xfId="3780"/>
    <cellStyle name="60% - Акцент5 2 15 2" xfId="34284"/>
    <cellStyle name="60% - Акцент5 2 16" xfId="3781"/>
    <cellStyle name="60% - Акцент5 2 16 2" xfId="34285"/>
    <cellStyle name="60% - Акцент5 2 17" xfId="3782"/>
    <cellStyle name="60% - Акцент5 2 17 2" xfId="34286"/>
    <cellStyle name="60% - Акцент5 2 18" xfId="3783"/>
    <cellStyle name="60% - Акцент5 2 18 2" xfId="34287"/>
    <cellStyle name="60% - Акцент5 2 19" xfId="3784"/>
    <cellStyle name="60% - Акцент5 2 19 2" xfId="34288"/>
    <cellStyle name="60% - Акцент5 2 2" xfId="3785"/>
    <cellStyle name="60% - Акцент5 2 2 2" xfId="34289"/>
    <cellStyle name="60% - Акцент5 2 20" xfId="3786"/>
    <cellStyle name="60% - Акцент5 2 20 2" xfId="34290"/>
    <cellStyle name="60% - Акцент5 2 21" xfId="3787"/>
    <cellStyle name="60% - Акцент5 2 21 2" xfId="34291"/>
    <cellStyle name="60% - Акцент5 2 22" xfId="3788"/>
    <cellStyle name="60% - Акцент5 2 22 2" xfId="34292"/>
    <cellStyle name="60% - Акцент5 2 23" xfId="3789"/>
    <cellStyle name="60% - Акцент5 2 23 2" xfId="34293"/>
    <cellStyle name="60% - Акцент5 2 24" xfId="34294"/>
    <cellStyle name="60% - Акцент5 2 3" xfId="3790"/>
    <cellStyle name="60% - Акцент5 2 3 2" xfId="34295"/>
    <cellStyle name="60% - Акцент5 2 4" xfId="3791"/>
    <cellStyle name="60% - Акцент5 2 4 2" xfId="34296"/>
    <cellStyle name="60% - Акцент5 2 5" xfId="3792"/>
    <cellStyle name="60% - Акцент5 2 5 2" xfId="34297"/>
    <cellStyle name="60% - Акцент5 2 6" xfId="3793"/>
    <cellStyle name="60% - Акцент5 2 6 2" xfId="34298"/>
    <cellStyle name="60% - Акцент5 2 7" xfId="3794"/>
    <cellStyle name="60% - Акцент5 2 7 2" xfId="34299"/>
    <cellStyle name="60% - Акцент5 2 8" xfId="3795"/>
    <cellStyle name="60% - Акцент5 2 8 2" xfId="34300"/>
    <cellStyle name="60% - Акцент5 2 9" xfId="3796"/>
    <cellStyle name="60% - Акцент5 2 9 2" xfId="34301"/>
    <cellStyle name="60% - Акцент5 3" xfId="3797"/>
    <cellStyle name="60% - Акцент5 3 10" xfId="3798"/>
    <cellStyle name="60% - Акцент5 3 10 2" xfId="34302"/>
    <cellStyle name="60% - Акцент5 3 11" xfId="3799"/>
    <cellStyle name="60% - Акцент5 3 11 2" xfId="34303"/>
    <cellStyle name="60% - Акцент5 3 12" xfId="3800"/>
    <cellStyle name="60% - Акцент5 3 12 2" xfId="34304"/>
    <cellStyle name="60% - Акцент5 3 13" xfId="3801"/>
    <cellStyle name="60% - Акцент5 3 13 2" xfId="34305"/>
    <cellStyle name="60% - Акцент5 3 14" xfId="3802"/>
    <cellStyle name="60% - Акцент5 3 14 2" xfId="34306"/>
    <cellStyle name="60% - Акцент5 3 15" xfId="3803"/>
    <cellStyle name="60% - Акцент5 3 15 2" xfId="34307"/>
    <cellStyle name="60% - Акцент5 3 16" xfId="3804"/>
    <cellStyle name="60% - Акцент5 3 16 2" xfId="34308"/>
    <cellStyle name="60% - Акцент5 3 17" xfId="3805"/>
    <cellStyle name="60% - Акцент5 3 17 2" xfId="34309"/>
    <cellStyle name="60% - Акцент5 3 18" xfId="3806"/>
    <cellStyle name="60% - Акцент5 3 18 2" xfId="34310"/>
    <cellStyle name="60% - Акцент5 3 19" xfId="3807"/>
    <cellStyle name="60% - Акцент5 3 19 2" xfId="34311"/>
    <cellStyle name="60% - Акцент5 3 2" xfId="3808"/>
    <cellStyle name="60% - Акцент5 3 2 2" xfId="34312"/>
    <cellStyle name="60% - Акцент5 3 20" xfId="3809"/>
    <cellStyle name="60% - Акцент5 3 20 2" xfId="34313"/>
    <cellStyle name="60% - Акцент5 3 21" xfId="3810"/>
    <cellStyle name="60% - Акцент5 3 21 2" xfId="34314"/>
    <cellStyle name="60% - Акцент5 3 22" xfId="3811"/>
    <cellStyle name="60% - Акцент5 3 22 2" xfId="34315"/>
    <cellStyle name="60% - Акцент5 3 23" xfId="3812"/>
    <cellStyle name="60% - Акцент5 3 23 2" xfId="34316"/>
    <cellStyle name="60% - Акцент5 3 24" xfId="34317"/>
    <cellStyle name="60% - Акцент5 3 3" xfId="3813"/>
    <cellStyle name="60% - Акцент5 3 3 2" xfId="34318"/>
    <cellStyle name="60% - Акцент5 3 4" xfId="3814"/>
    <cellStyle name="60% - Акцент5 3 4 2" xfId="34319"/>
    <cellStyle name="60% - Акцент5 3 5" xfId="3815"/>
    <cellStyle name="60% - Акцент5 3 5 2" xfId="34320"/>
    <cellStyle name="60% - Акцент5 3 6" xfId="3816"/>
    <cellStyle name="60% - Акцент5 3 6 2" xfId="34321"/>
    <cellStyle name="60% - Акцент5 3 7" xfId="3817"/>
    <cellStyle name="60% - Акцент5 3 7 2" xfId="34322"/>
    <cellStyle name="60% - Акцент5 3 8" xfId="3818"/>
    <cellStyle name="60% - Акцент5 3 8 2" xfId="34323"/>
    <cellStyle name="60% - Акцент5 3 9" xfId="3819"/>
    <cellStyle name="60% - Акцент5 3 9 2" xfId="34324"/>
    <cellStyle name="60% - Акцент5 4" xfId="3820"/>
    <cellStyle name="60% - Акцент5 4 2" xfId="34325"/>
    <cellStyle name="60% - Акцент5 5" xfId="3821"/>
    <cellStyle name="60% - Акцент5 5 2" xfId="34326"/>
    <cellStyle name="60% - Акцент5 6" xfId="3822"/>
    <cellStyle name="60% - Акцент5 6 2" xfId="34327"/>
    <cellStyle name="60% - Акцент5 7" xfId="3823"/>
    <cellStyle name="60% - Акцент6 2" xfId="3824"/>
    <cellStyle name="60% - Акцент6 2 10" xfId="3825"/>
    <cellStyle name="60% - Акцент6 2 10 2" xfId="34328"/>
    <cellStyle name="60% - Акцент6 2 11" xfId="3826"/>
    <cellStyle name="60% - Акцент6 2 11 2" xfId="34329"/>
    <cellStyle name="60% - Акцент6 2 12" xfId="3827"/>
    <cellStyle name="60% - Акцент6 2 12 2" xfId="34330"/>
    <cellStyle name="60% - Акцент6 2 13" xfId="3828"/>
    <cellStyle name="60% - Акцент6 2 13 2" xfId="34331"/>
    <cellStyle name="60% - Акцент6 2 14" xfId="3829"/>
    <cellStyle name="60% - Акцент6 2 14 2" xfId="34332"/>
    <cellStyle name="60% - Акцент6 2 15" xfId="3830"/>
    <cellStyle name="60% - Акцент6 2 15 2" xfId="34333"/>
    <cellStyle name="60% - Акцент6 2 16" xfId="3831"/>
    <cellStyle name="60% - Акцент6 2 16 2" xfId="34334"/>
    <cellStyle name="60% - Акцент6 2 17" xfId="3832"/>
    <cellStyle name="60% - Акцент6 2 17 2" xfId="34335"/>
    <cellStyle name="60% - Акцент6 2 18" xfId="3833"/>
    <cellStyle name="60% - Акцент6 2 18 2" xfId="34336"/>
    <cellStyle name="60% - Акцент6 2 19" xfId="3834"/>
    <cellStyle name="60% - Акцент6 2 19 2" xfId="34337"/>
    <cellStyle name="60% - Акцент6 2 2" xfId="3835"/>
    <cellStyle name="60% - Акцент6 2 2 2" xfId="34338"/>
    <cellStyle name="60% - Акцент6 2 20" xfId="3836"/>
    <cellStyle name="60% - Акцент6 2 20 2" xfId="34339"/>
    <cellStyle name="60% - Акцент6 2 21" xfId="3837"/>
    <cellStyle name="60% - Акцент6 2 21 2" xfId="34340"/>
    <cellStyle name="60% - Акцент6 2 22" xfId="3838"/>
    <cellStyle name="60% - Акцент6 2 22 2" xfId="34341"/>
    <cellStyle name="60% - Акцент6 2 23" xfId="3839"/>
    <cellStyle name="60% - Акцент6 2 23 2" xfId="34342"/>
    <cellStyle name="60% - Акцент6 2 24" xfId="34343"/>
    <cellStyle name="60% - Акцент6 2 3" xfId="3840"/>
    <cellStyle name="60% - Акцент6 2 3 2" xfId="34344"/>
    <cellStyle name="60% - Акцент6 2 4" xfId="3841"/>
    <cellStyle name="60% - Акцент6 2 4 2" xfId="34345"/>
    <cellStyle name="60% - Акцент6 2 5" xfId="3842"/>
    <cellStyle name="60% - Акцент6 2 5 2" xfId="34346"/>
    <cellStyle name="60% - Акцент6 2 6" xfId="3843"/>
    <cellStyle name="60% - Акцент6 2 6 2" xfId="34347"/>
    <cellStyle name="60% - Акцент6 2 7" xfId="3844"/>
    <cellStyle name="60% - Акцент6 2 7 2" xfId="34348"/>
    <cellStyle name="60% - Акцент6 2 8" xfId="3845"/>
    <cellStyle name="60% - Акцент6 2 8 2" xfId="34349"/>
    <cellStyle name="60% - Акцент6 2 9" xfId="3846"/>
    <cellStyle name="60% - Акцент6 2 9 2" xfId="34350"/>
    <cellStyle name="60% - Акцент6 3" xfId="3847"/>
    <cellStyle name="60% - Акцент6 3 10" xfId="3848"/>
    <cellStyle name="60% - Акцент6 3 10 2" xfId="34351"/>
    <cellStyle name="60% - Акцент6 3 11" xfId="3849"/>
    <cellStyle name="60% - Акцент6 3 11 2" xfId="34352"/>
    <cellStyle name="60% - Акцент6 3 12" xfId="3850"/>
    <cellStyle name="60% - Акцент6 3 12 2" xfId="34353"/>
    <cellStyle name="60% - Акцент6 3 13" xfId="3851"/>
    <cellStyle name="60% - Акцент6 3 13 2" xfId="34354"/>
    <cellStyle name="60% - Акцент6 3 14" xfId="3852"/>
    <cellStyle name="60% - Акцент6 3 14 2" xfId="34355"/>
    <cellStyle name="60% - Акцент6 3 15" xfId="3853"/>
    <cellStyle name="60% - Акцент6 3 15 2" xfId="34356"/>
    <cellStyle name="60% - Акцент6 3 16" xfId="3854"/>
    <cellStyle name="60% - Акцент6 3 16 2" xfId="34357"/>
    <cellStyle name="60% - Акцент6 3 17" xfId="3855"/>
    <cellStyle name="60% - Акцент6 3 17 2" xfId="34358"/>
    <cellStyle name="60% - Акцент6 3 18" xfId="3856"/>
    <cellStyle name="60% - Акцент6 3 18 2" xfId="34359"/>
    <cellStyle name="60% - Акцент6 3 19" xfId="3857"/>
    <cellStyle name="60% - Акцент6 3 19 2" xfId="34360"/>
    <cellStyle name="60% - Акцент6 3 2" xfId="3858"/>
    <cellStyle name="60% - Акцент6 3 2 2" xfId="34361"/>
    <cellStyle name="60% - Акцент6 3 20" xfId="3859"/>
    <cellStyle name="60% - Акцент6 3 20 2" xfId="34362"/>
    <cellStyle name="60% - Акцент6 3 21" xfId="3860"/>
    <cellStyle name="60% - Акцент6 3 21 2" xfId="34363"/>
    <cellStyle name="60% - Акцент6 3 22" xfId="3861"/>
    <cellStyle name="60% - Акцент6 3 22 2" xfId="34364"/>
    <cellStyle name="60% - Акцент6 3 23" xfId="3862"/>
    <cellStyle name="60% - Акцент6 3 23 2" xfId="34365"/>
    <cellStyle name="60% - Акцент6 3 24" xfId="34366"/>
    <cellStyle name="60% - Акцент6 3 3" xfId="3863"/>
    <cellStyle name="60% - Акцент6 3 3 2" xfId="34367"/>
    <cellStyle name="60% - Акцент6 3 4" xfId="3864"/>
    <cellStyle name="60% - Акцент6 3 4 2" xfId="34368"/>
    <cellStyle name="60% - Акцент6 3 5" xfId="3865"/>
    <cellStyle name="60% - Акцент6 3 5 2" xfId="34369"/>
    <cellStyle name="60% - Акцент6 3 6" xfId="3866"/>
    <cellStyle name="60% - Акцент6 3 6 2" xfId="34370"/>
    <cellStyle name="60% - Акцент6 3 7" xfId="3867"/>
    <cellStyle name="60% - Акцент6 3 7 2" xfId="34371"/>
    <cellStyle name="60% - Акцент6 3 8" xfId="3868"/>
    <cellStyle name="60% - Акцент6 3 8 2" xfId="34372"/>
    <cellStyle name="60% - Акцент6 3 9" xfId="3869"/>
    <cellStyle name="60% - Акцент6 3 9 2" xfId="34373"/>
    <cellStyle name="60% - Акцент6 4" xfId="3870"/>
    <cellStyle name="60% - Акцент6 4 10" xfId="3871"/>
    <cellStyle name="60% - Акцент6 4 10 2" xfId="34374"/>
    <cellStyle name="60% - Акцент6 4 11" xfId="3872"/>
    <cellStyle name="60% - Акцент6 4 11 2" xfId="34375"/>
    <cellStyle name="60% - Акцент6 4 12" xfId="3873"/>
    <cellStyle name="60% - Акцент6 4 12 2" xfId="34376"/>
    <cellStyle name="60% - Акцент6 4 13" xfId="3874"/>
    <cellStyle name="60% - Акцент6 4 13 2" xfId="34377"/>
    <cellStyle name="60% - Акцент6 4 14" xfId="3875"/>
    <cellStyle name="60% - Акцент6 4 14 2" xfId="34378"/>
    <cellStyle name="60% - Акцент6 4 15" xfId="3876"/>
    <cellStyle name="60% - Акцент6 4 15 2" xfId="34379"/>
    <cellStyle name="60% - Акцент6 4 16" xfId="3877"/>
    <cellStyle name="60% - Акцент6 4 16 2" xfId="34380"/>
    <cellStyle name="60% - Акцент6 4 17" xfId="3878"/>
    <cellStyle name="60% - Акцент6 4 17 2" xfId="34381"/>
    <cellStyle name="60% - Акцент6 4 18" xfId="3879"/>
    <cellStyle name="60% - Акцент6 4 18 2" xfId="34382"/>
    <cellStyle name="60% - Акцент6 4 19" xfId="3880"/>
    <cellStyle name="60% - Акцент6 4 19 2" xfId="34383"/>
    <cellStyle name="60% - Акцент6 4 2" xfId="3881"/>
    <cellStyle name="60% - Акцент6 4 2 2" xfId="34384"/>
    <cellStyle name="60% - Акцент6 4 20" xfId="3882"/>
    <cellStyle name="60% - Акцент6 4 20 2" xfId="34385"/>
    <cellStyle name="60% - Акцент6 4 21" xfId="3883"/>
    <cellStyle name="60% - Акцент6 4 21 2" xfId="34386"/>
    <cellStyle name="60% - Акцент6 4 22" xfId="3884"/>
    <cellStyle name="60% - Акцент6 4 22 2" xfId="34387"/>
    <cellStyle name="60% - Акцент6 4 23" xfId="3885"/>
    <cellStyle name="60% - Акцент6 4 23 2" xfId="34388"/>
    <cellStyle name="60% - Акцент6 4 24" xfId="34389"/>
    <cellStyle name="60% - Акцент6 4 3" xfId="3886"/>
    <cellStyle name="60% - Акцент6 4 3 2" xfId="34390"/>
    <cellStyle name="60% - Акцент6 4 4" xfId="3887"/>
    <cellStyle name="60% - Акцент6 4 4 2" xfId="34391"/>
    <cellStyle name="60% - Акцент6 4 5" xfId="3888"/>
    <cellStyle name="60% - Акцент6 4 5 2" xfId="34392"/>
    <cellStyle name="60% - Акцент6 4 6" xfId="3889"/>
    <cellStyle name="60% - Акцент6 4 6 2" xfId="34393"/>
    <cellStyle name="60% - Акцент6 4 7" xfId="3890"/>
    <cellStyle name="60% - Акцент6 4 7 2" xfId="34394"/>
    <cellStyle name="60% - Акцент6 4 8" xfId="3891"/>
    <cellStyle name="60% - Акцент6 4 8 2" xfId="34395"/>
    <cellStyle name="60% - Акцент6 4 9" xfId="3892"/>
    <cellStyle name="60% - Акцент6 4 9 2" xfId="34396"/>
    <cellStyle name="60% - Акцент6 5" xfId="3893"/>
    <cellStyle name="60% - Акцент6 5 2" xfId="34397"/>
    <cellStyle name="60% - Акцент6 6" xfId="3894"/>
    <cellStyle name="60% - Акцент6 6 2" xfId="34398"/>
    <cellStyle name="60% - Акцент6 7" xfId="3895"/>
    <cellStyle name="Accent1 10" xfId="3896"/>
    <cellStyle name="Accent1 10 2" xfId="34399"/>
    <cellStyle name="Accent1 11" xfId="3897"/>
    <cellStyle name="Accent1 11 2" xfId="34400"/>
    <cellStyle name="Accent1 12" xfId="3898"/>
    <cellStyle name="Accent1 12 2" xfId="34401"/>
    <cellStyle name="Accent1 13" xfId="3899"/>
    <cellStyle name="Accent1 13 2" xfId="34402"/>
    <cellStyle name="Accent1 2" xfId="3900"/>
    <cellStyle name="Accent1 2 2" xfId="34403"/>
    <cellStyle name="Accent1 3" xfId="3901"/>
    <cellStyle name="Accent1 3 2" xfId="34404"/>
    <cellStyle name="Accent1 4" xfId="3902"/>
    <cellStyle name="Accent1 4 2" xfId="34405"/>
    <cellStyle name="Accent1 5" xfId="3903"/>
    <cellStyle name="Accent1 5 2" xfId="34406"/>
    <cellStyle name="Accent1 6" xfId="3904"/>
    <cellStyle name="Accent1 6 2" xfId="34407"/>
    <cellStyle name="Accent1 7" xfId="3905"/>
    <cellStyle name="Accent1 7 2" xfId="34408"/>
    <cellStyle name="Accent1 8" xfId="3906"/>
    <cellStyle name="Accent1 8 2" xfId="34409"/>
    <cellStyle name="Accent1 9" xfId="3907"/>
    <cellStyle name="Accent1 9 2" xfId="34410"/>
    <cellStyle name="Accent2 10" xfId="3908"/>
    <cellStyle name="Accent2 10 2" xfId="34411"/>
    <cellStyle name="Accent2 11" xfId="3909"/>
    <cellStyle name="Accent2 11 2" xfId="34412"/>
    <cellStyle name="Accent2 12" xfId="3910"/>
    <cellStyle name="Accent2 12 2" xfId="34413"/>
    <cellStyle name="Accent2 13" xfId="3911"/>
    <cellStyle name="Accent2 13 2" xfId="34414"/>
    <cellStyle name="Accent2 2" xfId="3912"/>
    <cellStyle name="Accent2 2 2" xfId="34415"/>
    <cellStyle name="Accent2 3" xfId="3913"/>
    <cellStyle name="Accent2 3 2" xfId="34416"/>
    <cellStyle name="Accent2 4" xfId="3914"/>
    <cellStyle name="Accent2 4 2" xfId="34417"/>
    <cellStyle name="Accent2 5" xfId="3915"/>
    <cellStyle name="Accent2 5 2" xfId="34418"/>
    <cellStyle name="Accent2 6" xfId="3916"/>
    <cellStyle name="Accent2 6 2" xfId="34419"/>
    <cellStyle name="Accent2 7" xfId="3917"/>
    <cellStyle name="Accent2 7 2" xfId="34420"/>
    <cellStyle name="Accent2 8" xfId="3918"/>
    <cellStyle name="Accent2 8 2" xfId="34421"/>
    <cellStyle name="Accent2 9" xfId="3919"/>
    <cellStyle name="Accent2 9 2" xfId="34422"/>
    <cellStyle name="Accent3 10" xfId="3920"/>
    <cellStyle name="Accent3 10 2" xfId="34423"/>
    <cellStyle name="Accent3 11" xfId="3921"/>
    <cellStyle name="Accent3 11 2" xfId="34424"/>
    <cellStyle name="Accent3 12" xfId="3922"/>
    <cellStyle name="Accent3 12 2" xfId="34425"/>
    <cellStyle name="Accent3 13" xfId="3923"/>
    <cellStyle name="Accent3 13 2" xfId="34426"/>
    <cellStyle name="Accent3 2" xfId="3924"/>
    <cellStyle name="Accent3 2 2" xfId="34427"/>
    <cellStyle name="Accent3 3" xfId="3925"/>
    <cellStyle name="Accent3 3 2" xfId="34428"/>
    <cellStyle name="Accent3 4" xfId="3926"/>
    <cellStyle name="Accent3 4 2" xfId="34429"/>
    <cellStyle name="Accent3 5" xfId="3927"/>
    <cellStyle name="Accent3 5 2" xfId="34430"/>
    <cellStyle name="Accent3 6" xfId="3928"/>
    <cellStyle name="Accent3 6 2" xfId="34431"/>
    <cellStyle name="Accent3 7" xfId="3929"/>
    <cellStyle name="Accent3 7 2" xfId="34432"/>
    <cellStyle name="Accent3 8" xfId="3930"/>
    <cellStyle name="Accent3 8 2" xfId="34433"/>
    <cellStyle name="Accent3 9" xfId="3931"/>
    <cellStyle name="Accent3 9 2" xfId="34434"/>
    <cellStyle name="Accent4 10" xfId="3932"/>
    <cellStyle name="Accent4 10 2" xfId="34435"/>
    <cellStyle name="Accent4 11" xfId="3933"/>
    <cellStyle name="Accent4 11 2" xfId="34436"/>
    <cellStyle name="Accent4 12" xfId="3934"/>
    <cellStyle name="Accent4 12 2" xfId="34437"/>
    <cellStyle name="Accent4 13" xfId="3935"/>
    <cellStyle name="Accent4 13 2" xfId="34438"/>
    <cellStyle name="Accent4 2" xfId="3936"/>
    <cellStyle name="Accent4 2 2" xfId="34439"/>
    <cellStyle name="Accent4 3" xfId="3937"/>
    <cellStyle name="Accent4 3 2" xfId="34440"/>
    <cellStyle name="Accent4 4" xfId="3938"/>
    <cellStyle name="Accent4 4 2" xfId="34441"/>
    <cellStyle name="Accent4 5" xfId="3939"/>
    <cellStyle name="Accent4 5 2" xfId="34442"/>
    <cellStyle name="Accent4 6" xfId="3940"/>
    <cellStyle name="Accent4 6 2" xfId="34443"/>
    <cellStyle name="Accent4 7" xfId="3941"/>
    <cellStyle name="Accent4 7 2" xfId="34444"/>
    <cellStyle name="Accent4 8" xfId="3942"/>
    <cellStyle name="Accent4 8 2" xfId="34445"/>
    <cellStyle name="Accent4 9" xfId="3943"/>
    <cellStyle name="Accent4 9 2" xfId="34446"/>
    <cellStyle name="Accent5 10" xfId="3944"/>
    <cellStyle name="Accent5 10 2" xfId="34447"/>
    <cellStyle name="Accent5 11" xfId="3945"/>
    <cellStyle name="Accent5 11 2" xfId="34448"/>
    <cellStyle name="Accent5 12" xfId="3946"/>
    <cellStyle name="Accent5 12 2" xfId="34449"/>
    <cellStyle name="Accent5 13" xfId="3947"/>
    <cellStyle name="Accent5 13 2" xfId="34450"/>
    <cellStyle name="Accent5 2" xfId="3948"/>
    <cellStyle name="Accent5 2 2" xfId="34451"/>
    <cellStyle name="Accent5 3" xfId="3949"/>
    <cellStyle name="Accent5 3 2" xfId="34452"/>
    <cellStyle name="Accent5 4" xfId="3950"/>
    <cellStyle name="Accent5 4 2" xfId="34453"/>
    <cellStyle name="Accent5 5" xfId="3951"/>
    <cellStyle name="Accent5 5 2" xfId="34454"/>
    <cellStyle name="Accent5 6" xfId="3952"/>
    <cellStyle name="Accent5 6 2" xfId="34455"/>
    <cellStyle name="Accent5 7" xfId="3953"/>
    <cellStyle name="Accent5 7 2" xfId="34456"/>
    <cellStyle name="Accent5 8" xfId="3954"/>
    <cellStyle name="Accent5 8 2" xfId="34457"/>
    <cellStyle name="Accent5 9" xfId="3955"/>
    <cellStyle name="Accent5 9 2" xfId="34458"/>
    <cellStyle name="Accent6 10" xfId="3956"/>
    <cellStyle name="Accent6 10 2" xfId="34459"/>
    <cellStyle name="Accent6 11" xfId="3957"/>
    <cellStyle name="Accent6 11 2" xfId="34460"/>
    <cellStyle name="Accent6 12" xfId="3958"/>
    <cellStyle name="Accent6 12 2" xfId="34461"/>
    <cellStyle name="Accent6 13" xfId="3959"/>
    <cellStyle name="Accent6 13 2" xfId="34462"/>
    <cellStyle name="Accent6 2" xfId="3960"/>
    <cellStyle name="Accent6 2 2" xfId="34463"/>
    <cellStyle name="Accent6 3" xfId="3961"/>
    <cellStyle name="Accent6 3 2" xfId="34464"/>
    <cellStyle name="Accent6 4" xfId="3962"/>
    <cellStyle name="Accent6 4 2" xfId="34465"/>
    <cellStyle name="Accent6 5" xfId="3963"/>
    <cellStyle name="Accent6 5 2" xfId="34466"/>
    <cellStyle name="Accent6 6" xfId="3964"/>
    <cellStyle name="Accent6 6 2" xfId="34467"/>
    <cellStyle name="Accent6 7" xfId="3965"/>
    <cellStyle name="Accent6 7 2" xfId="34468"/>
    <cellStyle name="Accent6 8" xfId="3966"/>
    <cellStyle name="Accent6 8 2" xfId="34469"/>
    <cellStyle name="Accent6 9" xfId="3967"/>
    <cellStyle name="Accent6 9 2" xfId="34470"/>
    <cellStyle name="Bad 10" xfId="3968"/>
    <cellStyle name="Bad 10 2" xfId="34471"/>
    <cellStyle name="Bad 11" xfId="3969"/>
    <cellStyle name="Bad 11 2" xfId="34472"/>
    <cellStyle name="Bad 12" xfId="3970"/>
    <cellStyle name="Bad 12 2" xfId="34473"/>
    <cellStyle name="Bad 13" xfId="3971"/>
    <cellStyle name="Bad 13 2" xfId="34474"/>
    <cellStyle name="Bad 2" xfId="3972"/>
    <cellStyle name="Bad 2 2" xfId="34475"/>
    <cellStyle name="Bad 3" xfId="3973"/>
    <cellStyle name="Bad 3 2" xfId="34476"/>
    <cellStyle name="Bad 4" xfId="3974"/>
    <cellStyle name="Bad 4 2" xfId="34477"/>
    <cellStyle name="Bad 5" xfId="3975"/>
    <cellStyle name="Bad 5 2" xfId="34478"/>
    <cellStyle name="Bad 6" xfId="3976"/>
    <cellStyle name="Bad 6 2" xfId="34479"/>
    <cellStyle name="Bad 7" xfId="3977"/>
    <cellStyle name="Bad 7 2" xfId="34480"/>
    <cellStyle name="Bad 8" xfId="3978"/>
    <cellStyle name="Bad 8 2" xfId="34481"/>
    <cellStyle name="Bad 9" xfId="3979"/>
    <cellStyle name="Bad 9 2" xfId="34482"/>
    <cellStyle name="Calculation 10" xfId="3980"/>
    <cellStyle name="Calculation 10 2" xfId="34483"/>
    <cellStyle name="Calculation 11" xfId="3981"/>
    <cellStyle name="Calculation 11 2" xfId="34484"/>
    <cellStyle name="Calculation 12" xfId="3982"/>
    <cellStyle name="Calculation 12 2" xfId="34485"/>
    <cellStyle name="Calculation 13" xfId="3983"/>
    <cellStyle name="Calculation 13 2" xfId="34486"/>
    <cellStyle name="Calculation 2" xfId="3984"/>
    <cellStyle name="Calculation 2 2" xfId="34487"/>
    <cellStyle name="Calculation 3" xfId="3985"/>
    <cellStyle name="Calculation 3 2" xfId="34488"/>
    <cellStyle name="Calculation 4" xfId="3986"/>
    <cellStyle name="Calculation 4 2" xfId="34489"/>
    <cellStyle name="Calculation 5" xfId="3987"/>
    <cellStyle name="Calculation 5 2" xfId="34490"/>
    <cellStyle name="Calculation 6" xfId="3988"/>
    <cellStyle name="Calculation 6 2" xfId="34491"/>
    <cellStyle name="Calculation 7" xfId="3989"/>
    <cellStyle name="Calculation 7 2" xfId="34492"/>
    <cellStyle name="Calculation 8" xfId="3990"/>
    <cellStyle name="Calculation 8 2" xfId="34493"/>
    <cellStyle name="Calculation 9" xfId="3991"/>
    <cellStyle name="Calculation 9 2" xfId="34494"/>
    <cellStyle name="Check Cell 10" xfId="3992"/>
    <cellStyle name="Check Cell 10 2" xfId="34495"/>
    <cellStyle name="Check Cell 11" xfId="3993"/>
    <cellStyle name="Check Cell 11 2" xfId="34496"/>
    <cellStyle name="Check Cell 12" xfId="3994"/>
    <cellStyle name="Check Cell 12 2" xfId="34497"/>
    <cellStyle name="Check Cell 13" xfId="3995"/>
    <cellStyle name="Check Cell 13 2" xfId="34498"/>
    <cellStyle name="Check Cell 2" xfId="3996"/>
    <cellStyle name="Check Cell 2 2" xfId="34499"/>
    <cellStyle name="Check Cell 3" xfId="3997"/>
    <cellStyle name="Check Cell 3 2" xfId="34500"/>
    <cellStyle name="Check Cell 4" xfId="3998"/>
    <cellStyle name="Check Cell 4 2" xfId="34501"/>
    <cellStyle name="Check Cell 5" xfId="3999"/>
    <cellStyle name="Check Cell 5 2" xfId="34502"/>
    <cellStyle name="Check Cell 6" xfId="4000"/>
    <cellStyle name="Check Cell 6 2" xfId="34503"/>
    <cellStyle name="Check Cell 7" xfId="4001"/>
    <cellStyle name="Check Cell 7 2" xfId="34504"/>
    <cellStyle name="Check Cell 8" xfId="4002"/>
    <cellStyle name="Check Cell 8 2" xfId="34505"/>
    <cellStyle name="Check Cell 9" xfId="4003"/>
    <cellStyle name="Check Cell 9 2" xfId="34506"/>
    <cellStyle name="Comma [0]_irl tel sep5" xfId="4004"/>
    <cellStyle name="Comma 2" xfId="4005"/>
    <cellStyle name="Comma 2 10" xfId="4006"/>
    <cellStyle name="Comma 2 10 2" xfId="4007"/>
    <cellStyle name="Comma 2 11" xfId="4008"/>
    <cellStyle name="Comma 2 11 2" xfId="4009"/>
    <cellStyle name="Comma 2 12" xfId="4010"/>
    <cellStyle name="Comma 2 12 2" xfId="4011"/>
    <cellStyle name="Comma 2 13" xfId="4012"/>
    <cellStyle name="Comma 2 13 2" xfId="4013"/>
    <cellStyle name="Comma 2 14" xfId="4014"/>
    <cellStyle name="Comma 2 14 2" xfId="4015"/>
    <cellStyle name="Comma 2 15" xfId="4016"/>
    <cellStyle name="Comma 2 15 2" xfId="4017"/>
    <cellStyle name="Comma 2 16" xfId="4018"/>
    <cellStyle name="Comma 2 16 2" xfId="4019"/>
    <cellStyle name="Comma 2 17" xfId="4020"/>
    <cellStyle name="Comma 2 17 2" xfId="4021"/>
    <cellStyle name="Comma 2 18" xfId="4022"/>
    <cellStyle name="Comma 2 18 2" xfId="4023"/>
    <cellStyle name="Comma 2 19" xfId="4024"/>
    <cellStyle name="Comma 2 19 2" xfId="4025"/>
    <cellStyle name="Comma 2 2" xfId="4026"/>
    <cellStyle name="Comma 2 2 10" xfId="4027"/>
    <cellStyle name="Comma 2 2 10 2" xfId="4028"/>
    <cellStyle name="Comma 2 2 11" xfId="4029"/>
    <cellStyle name="Comma 2 2 11 2" xfId="4030"/>
    <cellStyle name="Comma 2 2 12" xfId="4031"/>
    <cellStyle name="Comma 2 2 12 2" xfId="4032"/>
    <cellStyle name="Comma 2 2 13" xfId="4033"/>
    <cellStyle name="Comma 2 2 13 2" xfId="4034"/>
    <cellStyle name="Comma 2 2 14" xfId="4035"/>
    <cellStyle name="Comma 2 2 14 2" xfId="4036"/>
    <cellStyle name="Comma 2 2 15" xfId="4037"/>
    <cellStyle name="Comma 2 2 15 2" xfId="4038"/>
    <cellStyle name="Comma 2 2 16" xfId="4039"/>
    <cellStyle name="Comma 2 2 16 2" xfId="4040"/>
    <cellStyle name="Comma 2 2 17" xfId="4041"/>
    <cellStyle name="Comma 2 2 17 2" xfId="4042"/>
    <cellStyle name="Comma 2 2 18" xfId="4043"/>
    <cellStyle name="Comma 2 2 18 2" xfId="4044"/>
    <cellStyle name="Comma 2 2 19" xfId="4045"/>
    <cellStyle name="Comma 2 2 19 2" xfId="4046"/>
    <cellStyle name="Comma 2 2 2" xfId="4047"/>
    <cellStyle name="Comma 2 2 2 2" xfId="4048"/>
    <cellStyle name="Comma 2 2 20" xfId="4049"/>
    <cellStyle name="Comma 2 2 20 2" xfId="4050"/>
    <cellStyle name="Comma 2 2 21" xfId="4051"/>
    <cellStyle name="Comma 2 2 21 2" xfId="4052"/>
    <cellStyle name="Comma 2 2 22" xfId="4053"/>
    <cellStyle name="Comma 2 2 22 2" xfId="4054"/>
    <cellStyle name="Comma 2 2 23" xfId="4055"/>
    <cellStyle name="Comma 2 2 23 2" xfId="4056"/>
    <cellStyle name="Comma 2 2 24" xfId="4057"/>
    <cellStyle name="Comma 2 2 24 2" xfId="4058"/>
    <cellStyle name="Comma 2 2 25" xfId="4059"/>
    <cellStyle name="Comma 2 2 25 2" xfId="4060"/>
    <cellStyle name="Comma 2 2 26" xfId="4061"/>
    <cellStyle name="Comma 2 2 26 2" xfId="4062"/>
    <cellStyle name="Comma 2 2 27" xfId="4063"/>
    <cellStyle name="Comma 2 2 27 2" xfId="4064"/>
    <cellStyle name="Comma 2 2 28" xfId="4065"/>
    <cellStyle name="Comma 2 2 28 2" xfId="4066"/>
    <cellStyle name="Comma 2 2 29" xfId="4067"/>
    <cellStyle name="Comma 2 2 29 2" xfId="4068"/>
    <cellStyle name="Comma 2 2 3" xfId="4069"/>
    <cellStyle name="Comma 2 2 3 2" xfId="4070"/>
    <cellStyle name="Comma 2 2 30" xfId="4071"/>
    <cellStyle name="Comma 2 2 4" xfId="4072"/>
    <cellStyle name="Comma 2 2 4 2" xfId="4073"/>
    <cellStyle name="Comma 2 2 5" xfId="4074"/>
    <cellStyle name="Comma 2 2 5 2" xfId="4075"/>
    <cellStyle name="Comma 2 2 6" xfId="4076"/>
    <cellStyle name="Comma 2 2 6 2" xfId="4077"/>
    <cellStyle name="Comma 2 2 7" xfId="4078"/>
    <cellStyle name="Comma 2 2 7 2" xfId="4079"/>
    <cellStyle name="Comma 2 2 8" xfId="4080"/>
    <cellStyle name="Comma 2 2 8 2" xfId="4081"/>
    <cellStyle name="Comma 2 2 9" xfId="4082"/>
    <cellStyle name="Comma 2 2 9 2" xfId="4083"/>
    <cellStyle name="Comma 2 20" xfId="4084"/>
    <cellStyle name="Comma 2 20 2" xfId="4085"/>
    <cellStyle name="Comma 2 21" xfId="4086"/>
    <cellStyle name="Comma 2 21 2" xfId="4087"/>
    <cellStyle name="Comma 2 22" xfId="4088"/>
    <cellStyle name="Comma 2 22 2" xfId="4089"/>
    <cellStyle name="Comma 2 23" xfId="4090"/>
    <cellStyle name="Comma 2 23 2" xfId="4091"/>
    <cellStyle name="Comma 2 24" xfId="4092"/>
    <cellStyle name="Comma 2 24 2" xfId="4093"/>
    <cellStyle name="Comma 2 25" xfId="4094"/>
    <cellStyle name="Comma 2 25 2" xfId="4095"/>
    <cellStyle name="Comma 2 26" xfId="4096"/>
    <cellStyle name="Comma 2 26 2" xfId="4097"/>
    <cellStyle name="Comma 2 27" xfId="4098"/>
    <cellStyle name="Comma 2 27 2" xfId="4099"/>
    <cellStyle name="Comma 2 28" xfId="4100"/>
    <cellStyle name="Comma 2 28 2" xfId="4101"/>
    <cellStyle name="Comma 2 29" xfId="4102"/>
    <cellStyle name="Comma 2 29 2" xfId="4103"/>
    <cellStyle name="Comma 2 3" xfId="4104"/>
    <cellStyle name="Comma 2 3 10" xfId="4105"/>
    <cellStyle name="Comma 2 3 10 2" xfId="4106"/>
    <cellStyle name="Comma 2 3 11" xfId="4107"/>
    <cellStyle name="Comma 2 3 11 2" xfId="4108"/>
    <cellStyle name="Comma 2 3 12" xfId="4109"/>
    <cellStyle name="Comma 2 3 12 2" xfId="4110"/>
    <cellStyle name="Comma 2 3 13" xfId="4111"/>
    <cellStyle name="Comma 2 3 13 2" xfId="4112"/>
    <cellStyle name="Comma 2 3 14" xfId="4113"/>
    <cellStyle name="Comma 2 3 14 2" xfId="4114"/>
    <cellStyle name="Comma 2 3 15" xfId="4115"/>
    <cellStyle name="Comma 2 3 15 2" xfId="4116"/>
    <cellStyle name="Comma 2 3 16" xfId="4117"/>
    <cellStyle name="Comma 2 3 16 2" xfId="4118"/>
    <cellStyle name="Comma 2 3 17" xfId="4119"/>
    <cellStyle name="Comma 2 3 17 2" xfId="4120"/>
    <cellStyle name="Comma 2 3 18" xfId="4121"/>
    <cellStyle name="Comma 2 3 18 2" xfId="4122"/>
    <cellStyle name="Comma 2 3 19" xfId="4123"/>
    <cellStyle name="Comma 2 3 19 2" xfId="4124"/>
    <cellStyle name="Comma 2 3 2" xfId="4125"/>
    <cellStyle name="Comma 2 3 2 2" xfId="4126"/>
    <cellStyle name="Comma 2 3 20" xfId="4127"/>
    <cellStyle name="Comma 2 3 20 2" xfId="4128"/>
    <cellStyle name="Comma 2 3 21" xfId="4129"/>
    <cellStyle name="Comma 2 3 21 2" xfId="4130"/>
    <cellStyle name="Comma 2 3 22" xfId="4131"/>
    <cellStyle name="Comma 2 3 22 2" xfId="4132"/>
    <cellStyle name="Comma 2 3 23" xfId="4133"/>
    <cellStyle name="Comma 2 3 23 2" xfId="4134"/>
    <cellStyle name="Comma 2 3 24" xfId="4135"/>
    <cellStyle name="Comma 2 3 24 2" xfId="4136"/>
    <cellStyle name="Comma 2 3 25" xfId="4137"/>
    <cellStyle name="Comma 2 3 25 2" xfId="4138"/>
    <cellStyle name="Comma 2 3 26" xfId="4139"/>
    <cellStyle name="Comma 2 3 26 2" xfId="4140"/>
    <cellStyle name="Comma 2 3 27" xfId="4141"/>
    <cellStyle name="Comma 2 3 27 2" xfId="4142"/>
    <cellStyle name="Comma 2 3 28" xfId="4143"/>
    <cellStyle name="Comma 2 3 28 2" xfId="4144"/>
    <cellStyle name="Comma 2 3 29" xfId="4145"/>
    <cellStyle name="Comma 2 3 29 2" xfId="4146"/>
    <cellStyle name="Comma 2 3 3" xfId="4147"/>
    <cellStyle name="Comma 2 3 3 2" xfId="4148"/>
    <cellStyle name="Comma 2 3 30" xfId="4149"/>
    <cellStyle name="Comma 2 3 4" xfId="4150"/>
    <cellStyle name="Comma 2 3 4 2" xfId="4151"/>
    <cellStyle name="Comma 2 3 5" xfId="4152"/>
    <cellStyle name="Comma 2 3 5 2" xfId="4153"/>
    <cellStyle name="Comma 2 3 6" xfId="4154"/>
    <cellStyle name="Comma 2 3 6 2" xfId="4155"/>
    <cellStyle name="Comma 2 3 7" xfId="4156"/>
    <cellStyle name="Comma 2 3 7 2" xfId="4157"/>
    <cellStyle name="Comma 2 3 8" xfId="4158"/>
    <cellStyle name="Comma 2 3 8 2" xfId="4159"/>
    <cellStyle name="Comma 2 3 9" xfId="4160"/>
    <cellStyle name="Comma 2 3 9 2" xfId="4161"/>
    <cellStyle name="Comma 2 30" xfId="4162"/>
    <cellStyle name="Comma 2 30 2" xfId="4163"/>
    <cellStyle name="Comma 2 31" xfId="4164"/>
    <cellStyle name="Comma 2 31 2" xfId="4165"/>
    <cellStyle name="Comma 2 32" xfId="4166"/>
    <cellStyle name="Comma 2 32 2" xfId="4167"/>
    <cellStyle name="Comma 2 33" xfId="4168"/>
    <cellStyle name="Comma 2 33 2" xfId="4169"/>
    <cellStyle name="Comma 2 34" xfId="4170"/>
    <cellStyle name="Comma 2 34 2" xfId="4171"/>
    <cellStyle name="Comma 2 35" xfId="4172"/>
    <cellStyle name="Comma 2 35 2" xfId="4173"/>
    <cellStyle name="Comma 2 36" xfId="4174"/>
    <cellStyle name="Comma 2 36 2" xfId="4175"/>
    <cellStyle name="Comma 2 37" xfId="4176"/>
    <cellStyle name="Comma 2 4" xfId="4177"/>
    <cellStyle name="Comma 2 4 10" xfId="4178"/>
    <cellStyle name="Comma 2 4 10 2" xfId="4179"/>
    <cellStyle name="Comma 2 4 11" xfId="4180"/>
    <cellStyle name="Comma 2 4 11 2" xfId="4181"/>
    <cellStyle name="Comma 2 4 12" xfId="4182"/>
    <cellStyle name="Comma 2 4 12 2" xfId="4183"/>
    <cellStyle name="Comma 2 4 13" xfId="4184"/>
    <cellStyle name="Comma 2 4 13 2" xfId="4185"/>
    <cellStyle name="Comma 2 4 14" xfId="4186"/>
    <cellStyle name="Comma 2 4 14 2" xfId="4187"/>
    <cellStyle name="Comma 2 4 15" xfId="4188"/>
    <cellStyle name="Comma 2 4 15 2" xfId="4189"/>
    <cellStyle name="Comma 2 4 16" xfId="4190"/>
    <cellStyle name="Comma 2 4 16 2" xfId="4191"/>
    <cellStyle name="Comma 2 4 17" xfId="4192"/>
    <cellStyle name="Comma 2 4 17 2" xfId="4193"/>
    <cellStyle name="Comma 2 4 18" xfId="4194"/>
    <cellStyle name="Comma 2 4 18 2" xfId="4195"/>
    <cellStyle name="Comma 2 4 19" xfId="4196"/>
    <cellStyle name="Comma 2 4 19 2" xfId="4197"/>
    <cellStyle name="Comma 2 4 2" xfId="4198"/>
    <cellStyle name="Comma 2 4 2 2" xfId="4199"/>
    <cellStyle name="Comma 2 4 20" xfId="4200"/>
    <cellStyle name="Comma 2 4 20 2" xfId="4201"/>
    <cellStyle name="Comma 2 4 21" xfId="4202"/>
    <cellStyle name="Comma 2 4 21 2" xfId="4203"/>
    <cellStyle name="Comma 2 4 22" xfId="4204"/>
    <cellStyle name="Comma 2 4 22 2" xfId="4205"/>
    <cellStyle name="Comma 2 4 23" xfId="4206"/>
    <cellStyle name="Comma 2 4 23 2" xfId="4207"/>
    <cellStyle name="Comma 2 4 24" xfId="4208"/>
    <cellStyle name="Comma 2 4 24 2" xfId="4209"/>
    <cellStyle name="Comma 2 4 25" xfId="4210"/>
    <cellStyle name="Comma 2 4 25 2" xfId="4211"/>
    <cellStyle name="Comma 2 4 26" xfId="4212"/>
    <cellStyle name="Comma 2 4 26 2" xfId="4213"/>
    <cellStyle name="Comma 2 4 27" xfId="4214"/>
    <cellStyle name="Comma 2 4 27 2" xfId="4215"/>
    <cellStyle name="Comma 2 4 28" xfId="4216"/>
    <cellStyle name="Comma 2 4 28 2" xfId="4217"/>
    <cellStyle name="Comma 2 4 29" xfId="4218"/>
    <cellStyle name="Comma 2 4 29 2" xfId="4219"/>
    <cellStyle name="Comma 2 4 3" xfId="4220"/>
    <cellStyle name="Comma 2 4 3 2" xfId="4221"/>
    <cellStyle name="Comma 2 4 30" xfId="4222"/>
    <cellStyle name="Comma 2 4 4" xfId="4223"/>
    <cellStyle name="Comma 2 4 4 2" xfId="4224"/>
    <cellStyle name="Comma 2 4 5" xfId="4225"/>
    <cellStyle name="Comma 2 4 5 2" xfId="4226"/>
    <cellStyle name="Comma 2 4 6" xfId="4227"/>
    <cellStyle name="Comma 2 4 6 2" xfId="4228"/>
    <cellStyle name="Comma 2 4 7" xfId="4229"/>
    <cellStyle name="Comma 2 4 7 2" xfId="4230"/>
    <cellStyle name="Comma 2 4 8" xfId="4231"/>
    <cellStyle name="Comma 2 4 8 2" xfId="4232"/>
    <cellStyle name="Comma 2 4 9" xfId="4233"/>
    <cellStyle name="Comma 2 4 9 2" xfId="4234"/>
    <cellStyle name="Comma 2 5" xfId="4235"/>
    <cellStyle name="Comma 2 5 10" xfId="4236"/>
    <cellStyle name="Comma 2 5 10 2" xfId="4237"/>
    <cellStyle name="Comma 2 5 11" xfId="4238"/>
    <cellStyle name="Comma 2 5 11 2" xfId="4239"/>
    <cellStyle name="Comma 2 5 12" xfId="4240"/>
    <cellStyle name="Comma 2 5 12 2" xfId="4241"/>
    <cellStyle name="Comma 2 5 13" xfId="4242"/>
    <cellStyle name="Comma 2 5 13 2" xfId="4243"/>
    <cellStyle name="Comma 2 5 14" xfId="4244"/>
    <cellStyle name="Comma 2 5 14 2" xfId="4245"/>
    <cellStyle name="Comma 2 5 15" xfId="4246"/>
    <cellStyle name="Comma 2 5 15 2" xfId="4247"/>
    <cellStyle name="Comma 2 5 16" xfId="4248"/>
    <cellStyle name="Comma 2 5 16 2" xfId="4249"/>
    <cellStyle name="Comma 2 5 17" xfId="4250"/>
    <cellStyle name="Comma 2 5 17 2" xfId="4251"/>
    <cellStyle name="Comma 2 5 18" xfId="4252"/>
    <cellStyle name="Comma 2 5 18 2" xfId="4253"/>
    <cellStyle name="Comma 2 5 19" xfId="4254"/>
    <cellStyle name="Comma 2 5 19 2" xfId="4255"/>
    <cellStyle name="Comma 2 5 2" xfId="4256"/>
    <cellStyle name="Comma 2 5 2 2" xfId="4257"/>
    <cellStyle name="Comma 2 5 20" xfId="4258"/>
    <cellStyle name="Comma 2 5 20 2" xfId="4259"/>
    <cellStyle name="Comma 2 5 21" xfId="4260"/>
    <cellStyle name="Comma 2 5 21 2" xfId="4261"/>
    <cellStyle name="Comma 2 5 22" xfId="4262"/>
    <cellStyle name="Comma 2 5 22 2" xfId="4263"/>
    <cellStyle name="Comma 2 5 23" xfId="4264"/>
    <cellStyle name="Comma 2 5 23 2" xfId="4265"/>
    <cellStyle name="Comma 2 5 24" xfId="4266"/>
    <cellStyle name="Comma 2 5 24 2" xfId="4267"/>
    <cellStyle name="Comma 2 5 25" xfId="4268"/>
    <cellStyle name="Comma 2 5 25 2" xfId="4269"/>
    <cellStyle name="Comma 2 5 26" xfId="4270"/>
    <cellStyle name="Comma 2 5 26 2" xfId="4271"/>
    <cellStyle name="Comma 2 5 27" xfId="4272"/>
    <cellStyle name="Comma 2 5 27 2" xfId="4273"/>
    <cellStyle name="Comma 2 5 28" xfId="4274"/>
    <cellStyle name="Comma 2 5 28 2" xfId="4275"/>
    <cellStyle name="Comma 2 5 29" xfId="4276"/>
    <cellStyle name="Comma 2 5 29 2" xfId="4277"/>
    <cellStyle name="Comma 2 5 3" xfId="4278"/>
    <cellStyle name="Comma 2 5 3 2" xfId="4279"/>
    <cellStyle name="Comma 2 5 30" xfId="4280"/>
    <cellStyle name="Comma 2 5 4" xfId="4281"/>
    <cellStyle name="Comma 2 5 4 2" xfId="4282"/>
    <cellStyle name="Comma 2 5 5" xfId="4283"/>
    <cellStyle name="Comma 2 5 5 2" xfId="4284"/>
    <cellStyle name="Comma 2 5 6" xfId="4285"/>
    <cellStyle name="Comma 2 5 6 2" xfId="4286"/>
    <cellStyle name="Comma 2 5 7" xfId="4287"/>
    <cellStyle name="Comma 2 5 7 2" xfId="4288"/>
    <cellStyle name="Comma 2 5 8" xfId="4289"/>
    <cellStyle name="Comma 2 5 8 2" xfId="4290"/>
    <cellStyle name="Comma 2 5 9" xfId="4291"/>
    <cellStyle name="Comma 2 5 9 2" xfId="4292"/>
    <cellStyle name="Comma 2 6" xfId="4293"/>
    <cellStyle name="Comma 2 6 10" xfId="4294"/>
    <cellStyle name="Comma 2 6 10 2" xfId="4295"/>
    <cellStyle name="Comma 2 6 11" xfId="4296"/>
    <cellStyle name="Comma 2 6 11 2" xfId="4297"/>
    <cellStyle name="Comma 2 6 12" xfId="4298"/>
    <cellStyle name="Comma 2 6 12 2" xfId="4299"/>
    <cellStyle name="Comma 2 6 13" xfId="4300"/>
    <cellStyle name="Comma 2 6 13 2" xfId="4301"/>
    <cellStyle name="Comma 2 6 14" xfId="4302"/>
    <cellStyle name="Comma 2 6 14 2" xfId="4303"/>
    <cellStyle name="Comma 2 6 15" xfId="4304"/>
    <cellStyle name="Comma 2 6 15 2" xfId="4305"/>
    <cellStyle name="Comma 2 6 16" xfId="4306"/>
    <cellStyle name="Comma 2 6 16 2" xfId="4307"/>
    <cellStyle name="Comma 2 6 17" xfId="4308"/>
    <cellStyle name="Comma 2 6 17 2" xfId="4309"/>
    <cellStyle name="Comma 2 6 18" xfId="4310"/>
    <cellStyle name="Comma 2 6 18 2" xfId="4311"/>
    <cellStyle name="Comma 2 6 19" xfId="4312"/>
    <cellStyle name="Comma 2 6 19 2" xfId="4313"/>
    <cellStyle name="Comma 2 6 2" xfId="4314"/>
    <cellStyle name="Comma 2 6 2 2" xfId="4315"/>
    <cellStyle name="Comma 2 6 20" xfId="4316"/>
    <cellStyle name="Comma 2 6 20 2" xfId="4317"/>
    <cellStyle name="Comma 2 6 21" xfId="4318"/>
    <cellStyle name="Comma 2 6 21 2" xfId="4319"/>
    <cellStyle name="Comma 2 6 22" xfId="4320"/>
    <cellStyle name="Comma 2 6 22 2" xfId="4321"/>
    <cellStyle name="Comma 2 6 23" xfId="4322"/>
    <cellStyle name="Comma 2 6 23 2" xfId="4323"/>
    <cellStyle name="Comma 2 6 24" xfId="4324"/>
    <cellStyle name="Comma 2 6 24 2" xfId="4325"/>
    <cellStyle name="Comma 2 6 25" xfId="4326"/>
    <cellStyle name="Comma 2 6 25 2" xfId="4327"/>
    <cellStyle name="Comma 2 6 26" xfId="4328"/>
    <cellStyle name="Comma 2 6 26 2" xfId="4329"/>
    <cellStyle name="Comma 2 6 27" xfId="4330"/>
    <cellStyle name="Comma 2 6 27 2" xfId="4331"/>
    <cellStyle name="Comma 2 6 28" xfId="4332"/>
    <cellStyle name="Comma 2 6 28 2" xfId="4333"/>
    <cellStyle name="Comma 2 6 29" xfId="4334"/>
    <cellStyle name="Comma 2 6 29 2" xfId="4335"/>
    <cellStyle name="Comma 2 6 3" xfId="4336"/>
    <cellStyle name="Comma 2 6 3 2" xfId="4337"/>
    <cellStyle name="Comma 2 6 30" xfId="4338"/>
    <cellStyle name="Comma 2 6 4" xfId="4339"/>
    <cellStyle name="Comma 2 6 4 2" xfId="4340"/>
    <cellStyle name="Comma 2 6 5" xfId="4341"/>
    <cellStyle name="Comma 2 6 5 2" xfId="4342"/>
    <cellStyle name="Comma 2 6 6" xfId="4343"/>
    <cellStyle name="Comma 2 6 6 2" xfId="4344"/>
    <cellStyle name="Comma 2 6 7" xfId="4345"/>
    <cellStyle name="Comma 2 6 7 2" xfId="4346"/>
    <cellStyle name="Comma 2 6 8" xfId="4347"/>
    <cellStyle name="Comma 2 6 8 2" xfId="4348"/>
    <cellStyle name="Comma 2 6 9" xfId="4349"/>
    <cellStyle name="Comma 2 6 9 2" xfId="4350"/>
    <cellStyle name="Comma 2 7" xfId="4351"/>
    <cellStyle name="Comma 2 7 10" xfId="4352"/>
    <cellStyle name="Comma 2 7 10 2" xfId="4353"/>
    <cellStyle name="Comma 2 7 11" xfId="4354"/>
    <cellStyle name="Comma 2 7 11 2" xfId="4355"/>
    <cellStyle name="Comma 2 7 12" xfId="4356"/>
    <cellStyle name="Comma 2 7 12 2" xfId="4357"/>
    <cellStyle name="Comma 2 7 13" xfId="4358"/>
    <cellStyle name="Comma 2 7 13 2" xfId="4359"/>
    <cellStyle name="Comma 2 7 14" xfId="4360"/>
    <cellStyle name="Comma 2 7 14 2" xfId="4361"/>
    <cellStyle name="Comma 2 7 15" xfId="4362"/>
    <cellStyle name="Comma 2 7 15 2" xfId="4363"/>
    <cellStyle name="Comma 2 7 16" xfId="4364"/>
    <cellStyle name="Comma 2 7 16 2" xfId="4365"/>
    <cellStyle name="Comma 2 7 17" xfId="4366"/>
    <cellStyle name="Comma 2 7 17 2" xfId="4367"/>
    <cellStyle name="Comma 2 7 18" xfId="4368"/>
    <cellStyle name="Comma 2 7 18 2" xfId="4369"/>
    <cellStyle name="Comma 2 7 19" xfId="4370"/>
    <cellStyle name="Comma 2 7 19 2" xfId="4371"/>
    <cellStyle name="Comma 2 7 2" xfId="4372"/>
    <cellStyle name="Comma 2 7 2 2" xfId="4373"/>
    <cellStyle name="Comma 2 7 20" xfId="4374"/>
    <cellStyle name="Comma 2 7 20 2" xfId="4375"/>
    <cellStyle name="Comma 2 7 21" xfId="4376"/>
    <cellStyle name="Comma 2 7 21 2" xfId="4377"/>
    <cellStyle name="Comma 2 7 22" xfId="4378"/>
    <cellStyle name="Comma 2 7 22 2" xfId="4379"/>
    <cellStyle name="Comma 2 7 23" xfId="4380"/>
    <cellStyle name="Comma 2 7 23 2" xfId="4381"/>
    <cellStyle name="Comma 2 7 24" xfId="4382"/>
    <cellStyle name="Comma 2 7 24 2" xfId="4383"/>
    <cellStyle name="Comma 2 7 25" xfId="4384"/>
    <cellStyle name="Comma 2 7 25 2" xfId="4385"/>
    <cellStyle name="Comma 2 7 26" xfId="4386"/>
    <cellStyle name="Comma 2 7 26 2" xfId="4387"/>
    <cellStyle name="Comma 2 7 27" xfId="4388"/>
    <cellStyle name="Comma 2 7 27 2" xfId="4389"/>
    <cellStyle name="Comma 2 7 28" xfId="4390"/>
    <cellStyle name="Comma 2 7 28 2" xfId="4391"/>
    <cellStyle name="Comma 2 7 29" xfId="4392"/>
    <cellStyle name="Comma 2 7 29 2" xfId="4393"/>
    <cellStyle name="Comma 2 7 3" xfId="4394"/>
    <cellStyle name="Comma 2 7 3 2" xfId="4395"/>
    <cellStyle name="Comma 2 7 30" xfId="4396"/>
    <cellStyle name="Comma 2 7 4" xfId="4397"/>
    <cellStyle name="Comma 2 7 4 2" xfId="4398"/>
    <cellStyle name="Comma 2 7 5" xfId="4399"/>
    <cellStyle name="Comma 2 7 5 2" xfId="4400"/>
    <cellStyle name="Comma 2 7 6" xfId="4401"/>
    <cellStyle name="Comma 2 7 6 2" xfId="4402"/>
    <cellStyle name="Comma 2 7 7" xfId="4403"/>
    <cellStyle name="Comma 2 7 7 2" xfId="4404"/>
    <cellStyle name="Comma 2 7 8" xfId="4405"/>
    <cellStyle name="Comma 2 7 8 2" xfId="4406"/>
    <cellStyle name="Comma 2 7 9" xfId="4407"/>
    <cellStyle name="Comma 2 7 9 2" xfId="4408"/>
    <cellStyle name="Comma 2 8" xfId="4409"/>
    <cellStyle name="Comma 2 8 2" xfId="4410"/>
    <cellStyle name="Comma 2 9" xfId="4411"/>
    <cellStyle name="Comma 2 9 2" xfId="4412"/>
    <cellStyle name="Comma_irl tel sep5" xfId="4413"/>
    <cellStyle name="Currency [0]" xfId="4414"/>
    <cellStyle name="Currency_irl tel sep5" xfId="4415"/>
    <cellStyle name="date" xfId="4416"/>
    <cellStyle name="Euro" xfId="4417"/>
    <cellStyle name="Explanatory Text 10" xfId="4418"/>
    <cellStyle name="Explanatory Text 10 2" xfId="34507"/>
    <cellStyle name="Explanatory Text 11" xfId="4419"/>
    <cellStyle name="Explanatory Text 11 2" xfId="34508"/>
    <cellStyle name="Explanatory Text 12" xfId="4420"/>
    <cellStyle name="Explanatory Text 12 2" xfId="34509"/>
    <cellStyle name="Explanatory Text 13" xfId="4421"/>
    <cellStyle name="Explanatory Text 13 2" xfId="34510"/>
    <cellStyle name="Explanatory Text 2" xfId="4422"/>
    <cellStyle name="Explanatory Text 2 2" xfId="34511"/>
    <cellStyle name="Explanatory Text 3" xfId="4423"/>
    <cellStyle name="Explanatory Text 3 2" xfId="34512"/>
    <cellStyle name="Explanatory Text 4" xfId="4424"/>
    <cellStyle name="Explanatory Text 4 2" xfId="34513"/>
    <cellStyle name="Explanatory Text 5" xfId="4425"/>
    <cellStyle name="Explanatory Text 5 2" xfId="34514"/>
    <cellStyle name="Explanatory Text 6" xfId="4426"/>
    <cellStyle name="Explanatory Text 6 2" xfId="34515"/>
    <cellStyle name="Explanatory Text 7" xfId="4427"/>
    <cellStyle name="Explanatory Text 7 2" xfId="34516"/>
    <cellStyle name="Explanatory Text 8" xfId="4428"/>
    <cellStyle name="Explanatory Text 8 2" xfId="34517"/>
    <cellStyle name="Explanatory Text 9" xfId="4429"/>
    <cellStyle name="Explanatory Text 9 2" xfId="34518"/>
    <cellStyle name="Good 10" xfId="4430"/>
    <cellStyle name="Good 10 2" xfId="34519"/>
    <cellStyle name="Good 11" xfId="4431"/>
    <cellStyle name="Good 11 2" xfId="34520"/>
    <cellStyle name="Good 12" xfId="4432"/>
    <cellStyle name="Good 12 2" xfId="34521"/>
    <cellStyle name="Good 13" xfId="4433"/>
    <cellStyle name="Good 13 2" xfId="34522"/>
    <cellStyle name="Good 2" xfId="4434"/>
    <cellStyle name="Good 2 2" xfId="34523"/>
    <cellStyle name="Good 3" xfId="4435"/>
    <cellStyle name="Good 3 2" xfId="34524"/>
    <cellStyle name="Good 4" xfId="4436"/>
    <cellStyle name="Good 4 2" xfId="34525"/>
    <cellStyle name="Good 5" xfId="4437"/>
    <cellStyle name="Good 5 2" xfId="34526"/>
    <cellStyle name="Good 6" xfId="4438"/>
    <cellStyle name="Good 6 2" xfId="34527"/>
    <cellStyle name="Good 7" xfId="4439"/>
    <cellStyle name="Good 7 2" xfId="34528"/>
    <cellStyle name="Good 8" xfId="4440"/>
    <cellStyle name="Good 8 2" xfId="34529"/>
    <cellStyle name="Good 9" xfId="4441"/>
    <cellStyle name="Good 9 2" xfId="34530"/>
    <cellStyle name="Heading 1 10" xfId="4442"/>
    <cellStyle name="Heading 1 10 2" xfId="34531"/>
    <cellStyle name="Heading 1 11" xfId="4443"/>
    <cellStyle name="Heading 1 11 2" xfId="34532"/>
    <cellStyle name="Heading 1 12" xfId="4444"/>
    <cellStyle name="Heading 1 12 2" xfId="34533"/>
    <cellStyle name="Heading 1 13" xfId="4445"/>
    <cellStyle name="Heading 1 13 2" xfId="34534"/>
    <cellStyle name="Heading 1 2" xfId="4446"/>
    <cellStyle name="Heading 1 2 2" xfId="34535"/>
    <cellStyle name="Heading 1 3" xfId="4447"/>
    <cellStyle name="Heading 1 3 2" xfId="34536"/>
    <cellStyle name="Heading 1 4" xfId="4448"/>
    <cellStyle name="Heading 1 4 2" xfId="34537"/>
    <cellStyle name="Heading 1 5" xfId="4449"/>
    <cellStyle name="Heading 1 5 2" xfId="34538"/>
    <cellStyle name="Heading 1 6" xfId="4450"/>
    <cellStyle name="Heading 1 6 2" xfId="34539"/>
    <cellStyle name="Heading 1 7" xfId="4451"/>
    <cellStyle name="Heading 1 7 2" xfId="34540"/>
    <cellStyle name="Heading 1 8" xfId="4452"/>
    <cellStyle name="Heading 1 8 2" xfId="34541"/>
    <cellStyle name="Heading 1 9" xfId="4453"/>
    <cellStyle name="Heading 1 9 2" xfId="34542"/>
    <cellStyle name="Heading 2 10" xfId="4454"/>
    <cellStyle name="Heading 2 10 2" xfId="34543"/>
    <cellStyle name="Heading 2 11" xfId="4455"/>
    <cellStyle name="Heading 2 11 2" xfId="34544"/>
    <cellStyle name="Heading 2 12" xfId="4456"/>
    <cellStyle name="Heading 2 12 2" xfId="34545"/>
    <cellStyle name="Heading 2 13" xfId="4457"/>
    <cellStyle name="Heading 2 13 2" xfId="34546"/>
    <cellStyle name="Heading 2 2" xfId="4458"/>
    <cellStyle name="Heading 2 2 2" xfId="34547"/>
    <cellStyle name="Heading 2 3" xfId="4459"/>
    <cellStyle name="Heading 2 3 2" xfId="34548"/>
    <cellStyle name="Heading 2 4" xfId="4460"/>
    <cellStyle name="Heading 2 4 2" xfId="34549"/>
    <cellStyle name="Heading 2 5" xfId="4461"/>
    <cellStyle name="Heading 2 5 2" xfId="34550"/>
    <cellStyle name="Heading 2 6" xfId="4462"/>
    <cellStyle name="Heading 2 6 2" xfId="34551"/>
    <cellStyle name="Heading 2 7" xfId="4463"/>
    <cellStyle name="Heading 2 7 2" xfId="34552"/>
    <cellStyle name="Heading 2 8" xfId="4464"/>
    <cellStyle name="Heading 2 8 2" xfId="34553"/>
    <cellStyle name="Heading 2 9" xfId="4465"/>
    <cellStyle name="Heading 2 9 2" xfId="34554"/>
    <cellStyle name="Heading 3 10" xfId="4466"/>
    <cellStyle name="Heading 3 10 2" xfId="34555"/>
    <cellStyle name="Heading 3 11" xfId="4467"/>
    <cellStyle name="Heading 3 11 2" xfId="34556"/>
    <cellStyle name="Heading 3 12" xfId="4468"/>
    <cellStyle name="Heading 3 12 2" xfId="34557"/>
    <cellStyle name="Heading 3 13" xfId="4469"/>
    <cellStyle name="Heading 3 13 2" xfId="34558"/>
    <cellStyle name="Heading 3 2" xfId="4470"/>
    <cellStyle name="Heading 3 2 2" xfId="34559"/>
    <cellStyle name="Heading 3 3" xfId="4471"/>
    <cellStyle name="Heading 3 3 2" xfId="34560"/>
    <cellStyle name="Heading 3 4" xfId="4472"/>
    <cellStyle name="Heading 3 4 2" xfId="34561"/>
    <cellStyle name="Heading 3 5" xfId="4473"/>
    <cellStyle name="Heading 3 5 2" xfId="34562"/>
    <cellStyle name="Heading 3 6" xfId="4474"/>
    <cellStyle name="Heading 3 6 2" xfId="34563"/>
    <cellStyle name="Heading 3 7" xfId="4475"/>
    <cellStyle name="Heading 3 7 2" xfId="34564"/>
    <cellStyle name="Heading 3 8" xfId="4476"/>
    <cellStyle name="Heading 3 8 2" xfId="34565"/>
    <cellStyle name="Heading 3 9" xfId="4477"/>
    <cellStyle name="Heading 3 9 2" xfId="34566"/>
    <cellStyle name="Heading 4 10" xfId="4478"/>
    <cellStyle name="Heading 4 10 2" xfId="34567"/>
    <cellStyle name="Heading 4 11" xfId="4479"/>
    <cellStyle name="Heading 4 11 2" xfId="34568"/>
    <cellStyle name="Heading 4 12" xfId="4480"/>
    <cellStyle name="Heading 4 12 2" xfId="34569"/>
    <cellStyle name="Heading 4 13" xfId="4481"/>
    <cellStyle name="Heading 4 13 2" xfId="34570"/>
    <cellStyle name="Heading 4 2" xfId="4482"/>
    <cellStyle name="Heading 4 2 2" xfId="34571"/>
    <cellStyle name="Heading 4 3" xfId="4483"/>
    <cellStyle name="Heading 4 3 2" xfId="34572"/>
    <cellStyle name="Heading 4 4" xfId="4484"/>
    <cellStyle name="Heading 4 4 2" xfId="34573"/>
    <cellStyle name="Heading 4 5" xfId="4485"/>
    <cellStyle name="Heading 4 5 2" xfId="34574"/>
    <cellStyle name="Heading 4 6" xfId="4486"/>
    <cellStyle name="Heading 4 6 2" xfId="34575"/>
    <cellStyle name="Heading 4 7" xfId="4487"/>
    <cellStyle name="Heading 4 7 2" xfId="34576"/>
    <cellStyle name="Heading 4 8" xfId="4488"/>
    <cellStyle name="Heading 4 8 2" xfId="34577"/>
    <cellStyle name="Heading 4 9" xfId="4489"/>
    <cellStyle name="Heading 4 9 2" xfId="34578"/>
    <cellStyle name="Input 10" xfId="4490"/>
    <cellStyle name="Input 10 2" xfId="34579"/>
    <cellStyle name="Input 11" xfId="4491"/>
    <cellStyle name="Input 11 2" xfId="34580"/>
    <cellStyle name="Input 12" xfId="4492"/>
    <cellStyle name="Input 12 2" xfId="34581"/>
    <cellStyle name="Input 13" xfId="4493"/>
    <cellStyle name="Input 13 2" xfId="34582"/>
    <cellStyle name="Input 2" xfId="4494"/>
    <cellStyle name="Input 2 2" xfId="34583"/>
    <cellStyle name="Input 3" xfId="4495"/>
    <cellStyle name="Input 3 2" xfId="34584"/>
    <cellStyle name="Input 4" xfId="4496"/>
    <cellStyle name="Input 4 2" xfId="34585"/>
    <cellStyle name="Input 5" xfId="4497"/>
    <cellStyle name="Input 5 2" xfId="34586"/>
    <cellStyle name="Input 6" xfId="4498"/>
    <cellStyle name="Input 6 2" xfId="34587"/>
    <cellStyle name="Input 7" xfId="4499"/>
    <cellStyle name="Input 7 2" xfId="34588"/>
    <cellStyle name="Input 8" xfId="4500"/>
    <cellStyle name="Input 8 2" xfId="34589"/>
    <cellStyle name="Input 9" xfId="4501"/>
    <cellStyle name="Input 9 2" xfId="34590"/>
    <cellStyle name="Linked Cell 10" xfId="4502"/>
    <cellStyle name="Linked Cell 10 2" xfId="34591"/>
    <cellStyle name="Linked Cell 11" xfId="4503"/>
    <cellStyle name="Linked Cell 11 2" xfId="34592"/>
    <cellStyle name="Linked Cell 12" xfId="4504"/>
    <cellStyle name="Linked Cell 12 2" xfId="34593"/>
    <cellStyle name="Linked Cell 13" xfId="4505"/>
    <cellStyle name="Linked Cell 13 2" xfId="34594"/>
    <cellStyle name="Linked Cell 2" xfId="4506"/>
    <cellStyle name="Linked Cell 2 2" xfId="34595"/>
    <cellStyle name="Linked Cell 3" xfId="4507"/>
    <cellStyle name="Linked Cell 3 2" xfId="34596"/>
    <cellStyle name="Linked Cell 4" xfId="4508"/>
    <cellStyle name="Linked Cell 4 2" xfId="34597"/>
    <cellStyle name="Linked Cell 5" xfId="4509"/>
    <cellStyle name="Linked Cell 5 2" xfId="34598"/>
    <cellStyle name="Linked Cell 6" xfId="4510"/>
    <cellStyle name="Linked Cell 6 2" xfId="34599"/>
    <cellStyle name="Linked Cell 7" xfId="4511"/>
    <cellStyle name="Linked Cell 7 2" xfId="34600"/>
    <cellStyle name="Linked Cell 8" xfId="4512"/>
    <cellStyle name="Linked Cell 8 2" xfId="34601"/>
    <cellStyle name="Linked Cell 9" xfId="4513"/>
    <cellStyle name="Linked Cell 9 2" xfId="34602"/>
    <cellStyle name="Neutral 10" xfId="4514"/>
    <cellStyle name="Neutral 10 2" xfId="34603"/>
    <cellStyle name="Neutral 11" xfId="4515"/>
    <cellStyle name="Neutral 11 2" xfId="34604"/>
    <cellStyle name="Neutral 12" xfId="4516"/>
    <cellStyle name="Neutral 12 2" xfId="34605"/>
    <cellStyle name="Neutral 13" xfId="4517"/>
    <cellStyle name="Neutral 13 2" xfId="34606"/>
    <cellStyle name="Neutral 2" xfId="4518"/>
    <cellStyle name="Neutral 2 2" xfId="34607"/>
    <cellStyle name="Neutral 3" xfId="4519"/>
    <cellStyle name="Neutral 3 2" xfId="34608"/>
    <cellStyle name="Neutral 4" xfId="4520"/>
    <cellStyle name="Neutral 4 2" xfId="34609"/>
    <cellStyle name="Neutral 5" xfId="4521"/>
    <cellStyle name="Neutral 5 2" xfId="34610"/>
    <cellStyle name="Neutral 6" xfId="4522"/>
    <cellStyle name="Neutral 6 2" xfId="34611"/>
    <cellStyle name="Neutral 7" xfId="4523"/>
    <cellStyle name="Neutral 7 2" xfId="34612"/>
    <cellStyle name="Neutral 8" xfId="4524"/>
    <cellStyle name="Neutral 8 2" xfId="34613"/>
    <cellStyle name="Neutral 9" xfId="4525"/>
    <cellStyle name="Neutral 9 2" xfId="34614"/>
    <cellStyle name="Norma11l" xfId="4526"/>
    <cellStyle name="Norma11l 2" xfId="34615"/>
    <cellStyle name="Normal 2" xfId="4527"/>
    <cellStyle name="Normal 2 10" xfId="4528"/>
    <cellStyle name="Normal 2 10 2" xfId="4529"/>
    <cellStyle name="Normal 2 10 2 2" xfId="4530"/>
    <cellStyle name="Normal 2 10 2 2 2" xfId="4531"/>
    <cellStyle name="Normal 2 10 2 2 2 2" xfId="34616"/>
    <cellStyle name="Normal 2 10 2 2 3" xfId="34617"/>
    <cellStyle name="Normal 2 10 2 3" xfId="4532"/>
    <cellStyle name="Normal 2 10 2 3 2" xfId="34618"/>
    <cellStyle name="Normal 2 10 2 4" xfId="34619"/>
    <cellStyle name="Normal 2 10 3" xfId="4533"/>
    <cellStyle name="Normal 2 10 3 2" xfId="4534"/>
    <cellStyle name="Normal 2 10 3 2 2" xfId="4535"/>
    <cellStyle name="Normal 2 10 3 2 2 2" xfId="34620"/>
    <cellStyle name="Normal 2 10 3 2 3" xfId="34621"/>
    <cellStyle name="Normal 2 10 3 3" xfId="4536"/>
    <cellStyle name="Normal 2 10 3 3 2" xfId="34622"/>
    <cellStyle name="Normal 2 10 3 4" xfId="34623"/>
    <cellStyle name="Normal 2 10 4" xfId="4537"/>
    <cellStyle name="Normal 2 10 4 2" xfId="4538"/>
    <cellStyle name="Normal 2 10 4 2 2" xfId="4539"/>
    <cellStyle name="Normal 2 10 4 2 2 2" xfId="34624"/>
    <cellStyle name="Normal 2 10 4 2 3" xfId="34625"/>
    <cellStyle name="Normal 2 10 4 3" xfId="4540"/>
    <cellStyle name="Normal 2 10 4 3 2" xfId="34626"/>
    <cellStyle name="Normal 2 10 4 4" xfId="34627"/>
    <cellStyle name="Normal 2 10 5" xfId="4541"/>
    <cellStyle name="Normal 2 10 5 2" xfId="4542"/>
    <cellStyle name="Normal 2 10 5 2 2" xfId="34628"/>
    <cellStyle name="Normal 2 10 5 3" xfId="34629"/>
    <cellStyle name="Normal 2 10 6" xfId="4543"/>
    <cellStyle name="Normal 2 10 6 2" xfId="34630"/>
    <cellStyle name="Normal 2 10 7" xfId="4544"/>
    <cellStyle name="Normal 2 10 7 2" xfId="34631"/>
    <cellStyle name="Normal 2 10 8" xfId="34632"/>
    <cellStyle name="Normal 2 11" xfId="4545"/>
    <cellStyle name="Normal 2 11 2" xfId="4546"/>
    <cellStyle name="Normal 2 11 2 2" xfId="4547"/>
    <cellStyle name="Normal 2 11 2 2 2" xfId="4548"/>
    <cellStyle name="Normal 2 11 2 2 2 2" xfId="34633"/>
    <cellStyle name="Normal 2 11 2 2 3" xfId="34634"/>
    <cellStyle name="Normal 2 11 2 3" xfId="4549"/>
    <cellStyle name="Normal 2 11 2 3 2" xfId="34635"/>
    <cellStyle name="Normal 2 11 2 4" xfId="34636"/>
    <cellStyle name="Normal 2 11 3" xfId="4550"/>
    <cellStyle name="Normal 2 11 3 2" xfId="4551"/>
    <cellStyle name="Normal 2 11 3 2 2" xfId="4552"/>
    <cellStyle name="Normal 2 11 3 2 2 2" xfId="34637"/>
    <cellStyle name="Normal 2 11 3 2 3" xfId="34638"/>
    <cellStyle name="Normal 2 11 3 3" xfId="4553"/>
    <cellStyle name="Normal 2 11 3 3 2" xfId="34639"/>
    <cellStyle name="Normal 2 11 3 4" xfId="34640"/>
    <cellStyle name="Normal 2 11 4" xfId="4554"/>
    <cellStyle name="Normal 2 11 4 2" xfId="4555"/>
    <cellStyle name="Normal 2 11 4 2 2" xfId="4556"/>
    <cellStyle name="Normal 2 11 4 2 2 2" xfId="34641"/>
    <cellStyle name="Normal 2 11 4 2 3" xfId="34642"/>
    <cellStyle name="Normal 2 11 4 3" xfId="4557"/>
    <cellStyle name="Normal 2 11 4 3 2" xfId="34643"/>
    <cellStyle name="Normal 2 11 4 4" xfId="34644"/>
    <cellStyle name="Normal 2 11 5" xfId="4558"/>
    <cellStyle name="Normal 2 11 5 2" xfId="4559"/>
    <cellStyle name="Normal 2 11 5 2 2" xfId="34645"/>
    <cellStyle name="Normal 2 11 5 3" xfId="34646"/>
    <cellStyle name="Normal 2 11 6" xfId="4560"/>
    <cellStyle name="Normal 2 11 6 2" xfId="34647"/>
    <cellStyle name="Normal 2 11 7" xfId="4561"/>
    <cellStyle name="Normal 2 11 7 2" xfId="34648"/>
    <cellStyle name="Normal 2 11 8" xfId="34649"/>
    <cellStyle name="Normal 2 12" xfId="4562"/>
    <cellStyle name="Normal 2 12 2" xfId="4563"/>
    <cellStyle name="Normal 2 12 2 2" xfId="4564"/>
    <cellStyle name="Normal 2 12 2 2 2" xfId="4565"/>
    <cellStyle name="Normal 2 12 2 2 2 2" xfId="34650"/>
    <cellStyle name="Normal 2 12 2 2 3" xfId="34651"/>
    <cellStyle name="Normal 2 12 2 3" xfId="4566"/>
    <cellStyle name="Normal 2 12 2 3 2" xfId="34652"/>
    <cellStyle name="Normal 2 12 2 4" xfId="34653"/>
    <cellStyle name="Normal 2 12 3" xfId="4567"/>
    <cellStyle name="Normal 2 12 3 2" xfId="4568"/>
    <cellStyle name="Normal 2 12 3 2 2" xfId="4569"/>
    <cellStyle name="Normal 2 12 3 2 2 2" xfId="34654"/>
    <cellStyle name="Normal 2 12 3 2 3" xfId="34655"/>
    <cellStyle name="Normal 2 12 3 3" xfId="4570"/>
    <cellStyle name="Normal 2 12 3 3 2" xfId="34656"/>
    <cellStyle name="Normal 2 12 3 4" xfId="34657"/>
    <cellStyle name="Normal 2 12 4" xfId="4571"/>
    <cellStyle name="Normal 2 12 4 2" xfId="4572"/>
    <cellStyle name="Normal 2 12 4 2 2" xfId="4573"/>
    <cellStyle name="Normal 2 12 4 2 2 2" xfId="34658"/>
    <cellStyle name="Normal 2 12 4 2 3" xfId="34659"/>
    <cellStyle name="Normal 2 12 4 3" xfId="4574"/>
    <cellStyle name="Normal 2 12 4 3 2" xfId="34660"/>
    <cellStyle name="Normal 2 12 4 4" xfId="34661"/>
    <cellStyle name="Normal 2 12 5" xfId="4575"/>
    <cellStyle name="Normal 2 12 5 2" xfId="4576"/>
    <cellStyle name="Normal 2 12 5 2 2" xfId="34662"/>
    <cellStyle name="Normal 2 12 5 3" xfId="34663"/>
    <cellStyle name="Normal 2 12 6" xfId="4577"/>
    <cellStyle name="Normal 2 12 6 2" xfId="34664"/>
    <cellStyle name="Normal 2 12 7" xfId="4578"/>
    <cellStyle name="Normal 2 12 7 2" xfId="34665"/>
    <cellStyle name="Normal 2 12 8" xfId="34666"/>
    <cellStyle name="Normal 2 13" xfId="4579"/>
    <cellStyle name="Normal 2 13 2" xfId="4580"/>
    <cellStyle name="Normal 2 13 2 2" xfId="4581"/>
    <cellStyle name="Normal 2 13 2 2 2" xfId="4582"/>
    <cellStyle name="Normal 2 13 2 2 2 2" xfId="34667"/>
    <cellStyle name="Normal 2 13 2 2 3" xfId="34668"/>
    <cellStyle name="Normal 2 13 2 3" xfId="4583"/>
    <cellStyle name="Normal 2 13 2 3 2" xfId="34669"/>
    <cellStyle name="Normal 2 13 2 4" xfId="34670"/>
    <cellStyle name="Normal 2 13 3" xfId="4584"/>
    <cellStyle name="Normal 2 13 3 2" xfId="4585"/>
    <cellStyle name="Normal 2 13 3 2 2" xfId="4586"/>
    <cellStyle name="Normal 2 13 3 2 2 2" xfId="34671"/>
    <cellStyle name="Normal 2 13 3 2 3" xfId="34672"/>
    <cellStyle name="Normal 2 13 3 3" xfId="4587"/>
    <cellStyle name="Normal 2 13 3 3 2" xfId="34673"/>
    <cellStyle name="Normal 2 13 3 4" xfId="34674"/>
    <cellStyle name="Normal 2 13 4" xfId="4588"/>
    <cellStyle name="Normal 2 13 4 2" xfId="4589"/>
    <cellStyle name="Normal 2 13 4 2 2" xfId="4590"/>
    <cellStyle name="Normal 2 13 4 2 2 2" xfId="34675"/>
    <cellStyle name="Normal 2 13 4 2 3" xfId="34676"/>
    <cellStyle name="Normal 2 13 4 3" xfId="4591"/>
    <cellStyle name="Normal 2 13 4 3 2" xfId="34677"/>
    <cellStyle name="Normal 2 13 4 4" xfId="34678"/>
    <cellStyle name="Normal 2 13 5" xfId="4592"/>
    <cellStyle name="Normal 2 13 5 2" xfId="4593"/>
    <cellStyle name="Normal 2 13 5 2 2" xfId="34679"/>
    <cellStyle name="Normal 2 13 5 3" xfId="34680"/>
    <cellStyle name="Normal 2 13 6" xfId="4594"/>
    <cellStyle name="Normal 2 13 6 2" xfId="34681"/>
    <cellStyle name="Normal 2 13 7" xfId="4595"/>
    <cellStyle name="Normal 2 13 7 2" xfId="34682"/>
    <cellStyle name="Normal 2 13 8" xfId="34683"/>
    <cellStyle name="Normal 2 14" xfId="4596"/>
    <cellStyle name="Normal 2 14 2" xfId="4597"/>
    <cellStyle name="Normal 2 14 2 2" xfId="4598"/>
    <cellStyle name="Normal 2 14 2 2 2" xfId="4599"/>
    <cellStyle name="Normal 2 14 2 2 2 2" xfId="34684"/>
    <cellStyle name="Normal 2 14 2 2 3" xfId="34685"/>
    <cellStyle name="Normal 2 14 2 3" xfId="4600"/>
    <cellStyle name="Normal 2 14 2 3 2" xfId="34686"/>
    <cellStyle name="Normal 2 14 2 4" xfId="34687"/>
    <cellStyle name="Normal 2 14 3" xfId="4601"/>
    <cellStyle name="Normal 2 14 3 2" xfId="4602"/>
    <cellStyle name="Normal 2 14 3 2 2" xfId="4603"/>
    <cellStyle name="Normal 2 14 3 2 2 2" xfId="34688"/>
    <cellStyle name="Normal 2 14 3 2 3" xfId="34689"/>
    <cellStyle name="Normal 2 14 3 3" xfId="4604"/>
    <cellStyle name="Normal 2 14 3 3 2" xfId="34690"/>
    <cellStyle name="Normal 2 14 3 4" xfId="34691"/>
    <cellStyle name="Normal 2 14 4" xfId="4605"/>
    <cellStyle name="Normal 2 14 4 2" xfId="4606"/>
    <cellStyle name="Normal 2 14 4 2 2" xfId="4607"/>
    <cellStyle name="Normal 2 14 4 2 2 2" xfId="34692"/>
    <cellStyle name="Normal 2 14 4 2 3" xfId="34693"/>
    <cellStyle name="Normal 2 14 4 3" xfId="4608"/>
    <cellStyle name="Normal 2 14 4 3 2" xfId="34694"/>
    <cellStyle name="Normal 2 14 4 4" xfId="34695"/>
    <cellStyle name="Normal 2 14 5" xfId="4609"/>
    <cellStyle name="Normal 2 14 5 2" xfId="4610"/>
    <cellStyle name="Normal 2 14 5 2 2" xfId="34696"/>
    <cellStyle name="Normal 2 14 5 3" xfId="34697"/>
    <cellStyle name="Normal 2 14 6" xfId="4611"/>
    <cellStyle name="Normal 2 14 6 2" xfId="34698"/>
    <cellStyle name="Normal 2 14 7" xfId="4612"/>
    <cellStyle name="Normal 2 14 7 2" xfId="34699"/>
    <cellStyle name="Normal 2 14 8" xfId="34700"/>
    <cellStyle name="Normal 2 15" xfId="4613"/>
    <cellStyle name="Normal 2 15 2" xfId="4614"/>
    <cellStyle name="Normal 2 15 2 2" xfId="4615"/>
    <cellStyle name="Normal 2 15 2 2 2" xfId="4616"/>
    <cellStyle name="Normal 2 15 2 2 2 2" xfId="34701"/>
    <cellStyle name="Normal 2 15 2 2 3" xfId="34702"/>
    <cellStyle name="Normal 2 15 2 3" xfId="4617"/>
    <cellStyle name="Normal 2 15 2 3 2" xfId="34703"/>
    <cellStyle name="Normal 2 15 2 4" xfId="34704"/>
    <cellStyle name="Normal 2 15 3" xfId="4618"/>
    <cellStyle name="Normal 2 15 3 2" xfId="4619"/>
    <cellStyle name="Normal 2 15 3 2 2" xfId="4620"/>
    <cellStyle name="Normal 2 15 3 2 2 2" xfId="34705"/>
    <cellStyle name="Normal 2 15 3 2 3" xfId="34706"/>
    <cellStyle name="Normal 2 15 3 3" xfId="4621"/>
    <cellStyle name="Normal 2 15 3 3 2" xfId="34707"/>
    <cellStyle name="Normal 2 15 3 4" xfId="34708"/>
    <cellStyle name="Normal 2 15 4" xfId="4622"/>
    <cellStyle name="Normal 2 15 4 2" xfId="4623"/>
    <cellStyle name="Normal 2 15 4 2 2" xfId="4624"/>
    <cellStyle name="Normal 2 15 4 2 2 2" xfId="34709"/>
    <cellStyle name="Normal 2 15 4 2 3" xfId="34710"/>
    <cellStyle name="Normal 2 15 4 3" xfId="4625"/>
    <cellStyle name="Normal 2 15 4 3 2" xfId="34711"/>
    <cellStyle name="Normal 2 15 4 4" xfId="34712"/>
    <cellStyle name="Normal 2 15 5" xfId="4626"/>
    <cellStyle name="Normal 2 15 5 2" xfId="4627"/>
    <cellStyle name="Normal 2 15 5 2 2" xfId="34713"/>
    <cellStyle name="Normal 2 15 5 3" xfId="34714"/>
    <cellStyle name="Normal 2 15 6" xfId="4628"/>
    <cellStyle name="Normal 2 15 6 2" xfId="34715"/>
    <cellStyle name="Normal 2 15 7" xfId="4629"/>
    <cellStyle name="Normal 2 15 7 2" xfId="34716"/>
    <cellStyle name="Normal 2 15 8" xfId="34717"/>
    <cellStyle name="Normal 2 16" xfId="4630"/>
    <cellStyle name="Normal 2 16 2" xfId="4631"/>
    <cellStyle name="Normal 2 16 2 2" xfId="4632"/>
    <cellStyle name="Normal 2 16 2 2 2" xfId="4633"/>
    <cellStyle name="Normal 2 16 2 2 2 2" xfId="34718"/>
    <cellStyle name="Normal 2 16 2 2 3" xfId="34719"/>
    <cellStyle name="Normal 2 16 2 3" xfId="4634"/>
    <cellStyle name="Normal 2 16 2 3 2" xfId="34720"/>
    <cellStyle name="Normal 2 16 2 4" xfId="34721"/>
    <cellStyle name="Normal 2 16 3" xfId="4635"/>
    <cellStyle name="Normal 2 16 3 2" xfId="4636"/>
    <cellStyle name="Normal 2 16 3 2 2" xfId="4637"/>
    <cellStyle name="Normal 2 16 3 2 2 2" xfId="34722"/>
    <cellStyle name="Normal 2 16 3 2 3" xfId="34723"/>
    <cellStyle name="Normal 2 16 3 3" xfId="4638"/>
    <cellStyle name="Normal 2 16 3 3 2" xfId="34724"/>
    <cellStyle name="Normal 2 16 3 4" xfId="34725"/>
    <cellStyle name="Normal 2 16 4" xfId="4639"/>
    <cellStyle name="Normal 2 16 4 2" xfId="4640"/>
    <cellStyle name="Normal 2 16 4 2 2" xfId="4641"/>
    <cellStyle name="Normal 2 16 4 2 2 2" xfId="34726"/>
    <cellStyle name="Normal 2 16 4 2 3" xfId="34727"/>
    <cellStyle name="Normal 2 16 4 3" xfId="4642"/>
    <cellStyle name="Normal 2 16 4 3 2" xfId="34728"/>
    <cellStyle name="Normal 2 16 4 4" xfId="34729"/>
    <cellStyle name="Normal 2 16 5" xfId="4643"/>
    <cellStyle name="Normal 2 16 5 2" xfId="4644"/>
    <cellStyle name="Normal 2 16 5 2 2" xfId="34730"/>
    <cellStyle name="Normal 2 16 5 3" xfId="34731"/>
    <cellStyle name="Normal 2 16 6" xfId="4645"/>
    <cellStyle name="Normal 2 16 6 2" xfId="34732"/>
    <cellStyle name="Normal 2 16 7" xfId="4646"/>
    <cellStyle name="Normal 2 16 7 2" xfId="34733"/>
    <cellStyle name="Normal 2 16 8" xfId="34734"/>
    <cellStyle name="Normal 2 17" xfId="4647"/>
    <cellStyle name="Normal 2 17 2" xfId="4648"/>
    <cellStyle name="Normal 2 17 2 2" xfId="4649"/>
    <cellStyle name="Normal 2 17 2 2 2" xfId="4650"/>
    <cellStyle name="Normal 2 17 2 2 2 2" xfId="34735"/>
    <cellStyle name="Normal 2 17 2 2 3" xfId="34736"/>
    <cellStyle name="Normal 2 17 2 3" xfId="4651"/>
    <cellStyle name="Normal 2 17 2 3 2" xfId="34737"/>
    <cellStyle name="Normal 2 17 2 4" xfId="34738"/>
    <cellStyle name="Normal 2 17 3" xfId="4652"/>
    <cellStyle name="Normal 2 17 3 2" xfId="4653"/>
    <cellStyle name="Normal 2 17 3 2 2" xfId="4654"/>
    <cellStyle name="Normal 2 17 3 2 2 2" xfId="34739"/>
    <cellStyle name="Normal 2 17 3 2 3" xfId="34740"/>
    <cellStyle name="Normal 2 17 3 3" xfId="4655"/>
    <cellStyle name="Normal 2 17 3 3 2" xfId="34741"/>
    <cellStyle name="Normal 2 17 3 4" xfId="34742"/>
    <cellStyle name="Normal 2 17 4" xfId="4656"/>
    <cellStyle name="Normal 2 17 4 2" xfId="4657"/>
    <cellStyle name="Normal 2 17 4 2 2" xfId="4658"/>
    <cellStyle name="Normal 2 17 4 2 2 2" xfId="34743"/>
    <cellStyle name="Normal 2 17 4 2 3" xfId="34744"/>
    <cellStyle name="Normal 2 17 4 3" xfId="4659"/>
    <cellStyle name="Normal 2 17 4 3 2" xfId="34745"/>
    <cellStyle name="Normal 2 17 4 4" xfId="34746"/>
    <cellStyle name="Normal 2 17 5" xfId="4660"/>
    <cellStyle name="Normal 2 17 5 2" xfId="4661"/>
    <cellStyle name="Normal 2 17 5 2 2" xfId="34747"/>
    <cellStyle name="Normal 2 17 5 3" xfId="34748"/>
    <cellStyle name="Normal 2 17 6" xfId="4662"/>
    <cellStyle name="Normal 2 17 6 2" xfId="34749"/>
    <cellStyle name="Normal 2 17 7" xfId="4663"/>
    <cellStyle name="Normal 2 17 7 2" xfId="34750"/>
    <cellStyle name="Normal 2 17 8" xfId="34751"/>
    <cellStyle name="Normal 2 18" xfId="4664"/>
    <cellStyle name="Normal 2 18 2" xfId="4665"/>
    <cellStyle name="Normal 2 18 2 2" xfId="4666"/>
    <cellStyle name="Normal 2 18 2 2 2" xfId="4667"/>
    <cellStyle name="Normal 2 18 2 2 2 2" xfId="34752"/>
    <cellStyle name="Normal 2 18 2 2 3" xfId="34753"/>
    <cellStyle name="Normal 2 18 2 3" xfId="4668"/>
    <cellStyle name="Normal 2 18 2 3 2" xfId="34754"/>
    <cellStyle name="Normal 2 18 2 4" xfId="34755"/>
    <cellStyle name="Normal 2 18 3" xfId="4669"/>
    <cellStyle name="Normal 2 18 3 2" xfId="4670"/>
    <cellStyle name="Normal 2 18 3 2 2" xfId="4671"/>
    <cellStyle name="Normal 2 18 3 2 2 2" xfId="34756"/>
    <cellStyle name="Normal 2 18 3 2 3" xfId="34757"/>
    <cellStyle name="Normal 2 18 3 3" xfId="4672"/>
    <cellStyle name="Normal 2 18 3 3 2" xfId="34758"/>
    <cellStyle name="Normal 2 18 3 4" xfId="34759"/>
    <cellStyle name="Normal 2 18 4" xfId="4673"/>
    <cellStyle name="Normal 2 18 4 2" xfId="4674"/>
    <cellStyle name="Normal 2 18 4 2 2" xfId="4675"/>
    <cellStyle name="Normal 2 18 4 2 2 2" xfId="34760"/>
    <cellStyle name="Normal 2 18 4 2 3" xfId="34761"/>
    <cellStyle name="Normal 2 18 4 3" xfId="4676"/>
    <cellStyle name="Normal 2 18 4 3 2" xfId="34762"/>
    <cellStyle name="Normal 2 18 4 4" xfId="34763"/>
    <cellStyle name="Normal 2 18 5" xfId="4677"/>
    <cellStyle name="Normal 2 18 5 2" xfId="4678"/>
    <cellStyle name="Normal 2 18 5 2 2" xfId="34764"/>
    <cellStyle name="Normal 2 18 5 3" xfId="34765"/>
    <cellStyle name="Normal 2 18 6" xfId="4679"/>
    <cellStyle name="Normal 2 18 6 2" xfId="34766"/>
    <cellStyle name="Normal 2 18 7" xfId="4680"/>
    <cellStyle name="Normal 2 18 7 2" xfId="34767"/>
    <cellStyle name="Normal 2 18 8" xfId="34768"/>
    <cellStyle name="Normal 2 19" xfId="4681"/>
    <cellStyle name="Normal 2 19 2" xfId="4682"/>
    <cellStyle name="Normal 2 19 2 2" xfId="4683"/>
    <cellStyle name="Normal 2 19 2 2 2" xfId="4684"/>
    <cellStyle name="Normal 2 19 2 2 2 2" xfId="34769"/>
    <cellStyle name="Normal 2 19 2 2 3" xfId="34770"/>
    <cellStyle name="Normal 2 19 2 3" xfId="4685"/>
    <cellStyle name="Normal 2 19 2 3 2" xfId="34771"/>
    <cellStyle name="Normal 2 19 2 4" xfId="34772"/>
    <cellStyle name="Normal 2 19 3" xfId="4686"/>
    <cellStyle name="Normal 2 19 3 2" xfId="4687"/>
    <cellStyle name="Normal 2 19 3 2 2" xfId="4688"/>
    <cellStyle name="Normal 2 19 3 2 2 2" xfId="34773"/>
    <cellStyle name="Normal 2 19 3 2 3" xfId="34774"/>
    <cellStyle name="Normal 2 19 3 3" xfId="4689"/>
    <cellStyle name="Normal 2 19 3 3 2" xfId="34775"/>
    <cellStyle name="Normal 2 19 3 4" xfId="34776"/>
    <cellStyle name="Normal 2 19 4" xfId="4690"/>
    <cellStyle name="Normal 2 19 4 2" xfId="4691"/>
    <cellStyle name="Normal 2 19 4 2 2" xfId="4692"/>
    <cellStyle name="Normal 2 19 4 2 2 2" xfId="34777"/>
    <cellStyle name="Normal 2 19 4 2 3" xfId="34778"/>
    <cellStyle name="Normal 2 19 4 3" xfId="4693"/>
    <cellStyle name="Normal 2 19 4 3 2" xfId="34779"/>
    <cellStyle name="Normal 2 19 4 4" xfId="34780"/>
    <cellStyle name="Normal 2 19 5" xfId="4694"/>
    <cellStyle name="Normal 2 19 5 2" xfId="4695"/>
    <cellStyle name="Normal 2 19 5 2 2" xfId="34781"/>
    <cellStyle name="Normal 2 19 5 3" xfId="34782"/>
    <cellStyle name="Normal 2 19 6" xfId="4696"/>
    <cellStyle name="Normal 2 19 6 2" xfId="34783"/>
    <cellStyle name="Normal 2 19 7" xfId="4697"/>
    <cellStyle name="Normal 2 19 7 2" xfId="34784"/>
    <cellStyle name="Normal 2 19 8" xfId="34785"/>
    <cellStyle name="Normal 2 2" xfId="4698"/>
    <cellStyle name="Normal 2 2 10" xfId="4699"/>
    <cellStyle name="Normal 2 2 10 2" xfId="4700"/>
    <cellStyle name="Normal 2 2 10 2 2" xfId="4701"/>
    <cellStyle name="Normal 2 2 10 2 2 2" xfId="4702"/>
    <cellStyle name="Normal 2 2 10 2 2 2 2" xfId="34786"/>
    <cellStyle name="Normal 2 2 10 2 2 3" xfId="34787"/>
    <cellStyle name="Normal 2 2 10 2 3" xfId="4703"/>
    <cellStyle name="Normal 2 2 10 2 3 2" xfId="34788"/>
    <cellStyle name="Normal 2 2 10 2 4" xfId="34789"/>
    <cellStyle name="Normal 2 2 10 3" xfId="4704"/>
    <cellStyle name="Normal 2 2 10 3 2" xfId="4705"/>
    <cellStyle name="Normal 2 2 10 3 2 2" xfId="4706"/>
    <cellStyle name="Normal 2 2 10 3 2 2 2" xfId="34790"/>
    <cellStyle name="Normal 2 2 10 3 2 3" xfId="34791"/>
    <cellStyle name="Normal 2 2 10 3 3" xfId="4707"/>
    <cellStyle name="Normal 2 2 10 3 3 2" xfId="34792"/>
    <cellStyle name="Normal 2 2 10 3 4" xfId="34793"/>
    <cellStyle name="Normal 2 2 10 4" xfId="4708"/>
    <cellStyle name="Normal 2 2 10 4 2" xfId="4709"/>
    <cellStyle name="Normal 2 2 10 4 2 2" xfId="4710"/>
    <cellStyle name="Normal 2 2 10 4 2 2 2" xfId="34794"/>
    <cellStyle name="Normal 2 2 10 4 2 3" xfId="34795"/>
    <cellStyle name="Normal 2 2 10 4 3" xfId="4711"/>
    <cellStyle name="Normal 2 2 10 4 3 2" xfId="34796"/>
    <cellStyle name="Normal 2 2 10 4 4" xfId="34797"/>
    <cellStyle name="Normal 2 2 10 5" xfId="4712"/>
    <cellStyle name="Normal 2 2 10 5 2" xfId="4713"/>
    <cellStyle name="Normal 2 2 10 5 2 2" xfId="34798"/>
    <cellStyle name="Normal 2 2 10 5 3" xfId="34799"/>
    <cellStyle name="Normal 2 2 10 6" xfId="4714"/>
    <cellStyle name="Normal 2 2 10 6 2" xfId="34800"/>
    <cellStyle name="Normal 2 2 10 7" xfId="4715"/>
    <cellStyle name="Normal 2 2 10 7 2" xfId="34801"/>
    <cellStyle name="Normal 2 2 10 8" xfId="34802"/>
    <cellStyle name="Normal 2 2 11" xfId="4716"/>
    <cellStyle name="Normal 2 2 11 2" xfId="4717"/>
    <cellStyle name="Normal 2 2 11 2 2" xfId="4718"/>
    <cellStyle name="Normal 2 2 11 2 2 2" xfId="4719"/>
    <cellStyle name="Normal 2 2 11 2 2 2 2" xfId="34803"/>
    <cellStyle name="Normal 2 2 11 2 2 3" xfId="34804"/>
    <cellStyle name="Normal 2 2 11 2 3" xfId="4720"/>
    <cellStyle name="Normal 2 2 11 2 3 2" xfId="34805"/>
    <cellStyle name="Normal 2 2 11 2 4" xfId="34806"/>
    <cellStyle name="Normal 2 2 11 3" xfId="4721"/>
    <cellStyle name="Normal 2 2 11 3 2" xfId="4722"/>
    <cellStyle name="Normal 2 2 11 3 2 2" xfId="4723"/>
    <cellStyle name="Normal 2 2 11 3 2 2 2" xfId="34807"/>
    <cellStyle name="Normal 2 2 11 3 2 3" xfId="34808"/>
    <cellStyle name="Normal 2 2 11 3 3" xfId="4724"/>
    <cellStyle name="Normal 2 2 11 3 3 2" xfId="34809"/>
    <cellStyle name="Normal 2 2 11 3 4" xfId="34810"/>
    <cellStyle name="Normal 2 2 11 4" xfId="4725"/>
    <cellStyle name="Normal 2 2 11 4 2" xfId="4726"/>
    <cellStyle name="Normal 2 2 11 4 2 2" xfId="4727"/>
    <cellStyle name="Normal 2 2 11 4 2 2 2" xfId="34811"/>
    <cellStyle name="Normal 2 2 11 4 2 3" xfId="34812"/>
    <cellStyle name="Normal 2 2 11 4 3" xfId="4728"/>
    <cellStyle name="Normal 2 2 11 4 3 2" xfId="34813"/>
    <cellStyle name="Normal 2 2 11 4 4" xfId="34814"/>
    <cellStyle name="Normal 2 2 11 5" xfId="4729"/>
    <cellStyle name="Normal 2 2 11 5 2" xfId="4730"/>
    <cellStyle name="Normal 2 2 11 5 2 2" xfId="34815"/>
    <cellStyle name="Normal 2 2 11 5 3" xfId="34816"/>
    <cellStyle name="Normal 2 2 11 6" xfId="4731"/>
    <cellStyle name="Normal 2 2 11 6 2" xfId="34817"/>
    <cellStyle name="Normal 2 2 11 7" xfId="4732"/>
    <cellStyle name="Normal 2 2 11 7 2" xfId="34818"/>
    <cellStyle name="Normal 2 2 11 8" xfId="34819"/>
    <cellStyle name="Normal 2 2 12" xfId="4733"/>
    <cellStyle name="Normal 2 2 12 2" xfId="4734"/>
    <cellStyle name="Normal 2 2 12 2 2" xfId="4735"/>
    <cellStyle name="Normal 2 2 12 2 2 2" xfId="4736"/>
    <cellStyle name="Normal 2 2 12 2 2 2 2" xfId="34820"/>
    <cellStyle name="Normal 2 2 12 2 2 3" xfId="34821"/>
    <cellStyle name="Normal 2 2 12 2 3" xfId="4737"/>
    <cellStyle name="Normal 2 2 12 2 3 2" xfId="34822"/>
    <cellStyle name="Normal 2 2 12 2 4" xfId="34823"/>
    <cellStyle name="Normal 2 2 12 3" xfId="4738"/>
    <cellStyle name="Normal 2 2 12 3 2" xfId="4739"/>
    <cellStyle name="Normal 2 2 12 3 2 2" xfId="4740"/>
    <cellStyle name="Normal 2 2 12 3 2 2 2" xfId="34824"/>
    <cellStyle name="Normal 2 2 12 3 2 3" xfId="34825"/>
    <cellStyle name="Normal 2 2 12 3 3" xfId="4741"/>
    <cellStyle name="Normal 2 2 12 3 3 2" xfId="34826"/>
    <cellStyle name="Normal 2 2 12 3 4" xfId="34827"/>
    <cellStyle name="Normal 2 2 12 4" xfId="4742"/>
    <cellStyle name="Normal 2 2 12 4 2" xfId="4743"/>
    <cellStyle name="Normal 2 2 12 4 2 2" xfId="4744"/>
    <cellStyle name="Normal 2 2 12 4 2 2 2" xfId="34828"/>
    <cellStyle name="Normal 2 2 12 4 2 3" xfId="34829"/>
    <cellStyle name="Normal 2 2 12 4 3" xfId="4745"/>
    <cellStyle name="Normal 2 2 12 4 3 2" xfId="34830"/>
    <cellStyle name="Normal 2 2 12 4 4" xfId="34831"/>
    <cellStyle name="Normal 2 2 12 5" xfId="4746"/>
    <cellStyle name="Normal 2 2 12 5 2" xfId="4747"/>
    <cellStyle name="Normal 2 2 12 5 2 2" xfId="34832"/>
    <cellStyle name="Normal 2 2 12 5 3" xfId="34833"/>
    <cellStyle name="Normal 2 2 12 6" xfId="4748"/>
    <cellStyle name="Normal 2 2 12 6 2" xfId="34834"/>
    <cellStyle name="Normal 2 2 12 7" xfId="4749"/>
    <cellStyle name="Normal 2 2 12 7 2" xfId="34835"/>
    <cellStyle name="Normal 2 2 12 8" xfId="34836"/>
    <cellStyle name="Normal 2 2 13" xfId="4750"/>
    <cellStyle name="Normal 2 2 13 2" xfId="4751"/>
    <cellStyle name="Normal 2 2 13 2 2" xfId="4752"/>
    <cellStyle name="Normal 2 2 13 2 2 2" xfId="4753"/>
    <cellStyle name="Normal 2 2 13 2 2 2 2" xfId="34837"/>
    <cellStyle name="Normal 2 2 13 2 2 3" xfId="34838"/>
    <cellStyle name="Normal 2 2 13 2 3" xfId="4754"/>
    <cellStyle name="Normal 2 2 13 2 3 2" xfId="34839"/>
    <cellStyle name="Normal 2 2 13 2 4" xfId="34840"/>
    <cellStyle name="Normal 2 2 13 3" xfId="4755"/>
    <cellStyle name="Normal 2 2 13 3 2" xfId="4756"/>
    <cellStyle name="Normal 2 2 13 3 2 2" xfId="4757"/>
    <cellStyle name="Normal 2 2 13 3 2 2 2" xfId="34841"/>
    <cellStyle name="Normal 2 2 13 3 2 3" xfId="34842"/>
    <cellStyle name="Normal 2 2 13 3 3" xfId="4758"/>
    <cellStyle name="Normal 2 2 13 3 3 2" xfId="34843"/>
    <cellStyle name="Normal 2 2 13 3 4" xfId="34844"/>
    <cellStyle name="Normal 2 2 13 4" xfId="4759"/>
    <cellStyle name="Normal 2 2 13 4 2" xfId="4760"/>
    <cellStyle name="Normal 2 2 13 4 2 2" xfId="4761"/>
    <cellStyle name="Normal 2 2 13 4 2 2 2" xfId="34845"/>
    <cellStyle name="Normal 2 2 13 4 2 3" xfId="34846"/>
    <cellStyle name="Normal 2 2 13 4 3" xfId="4762"/>
    <cellStyle name="Normal 2 2 13 4 3 2" xfId="34847"/>
    <cellStyle name="Normal 2 2 13 4 4" xfId="34848"/>
    <cellStyle name="Normal 2 2 13 5" xfId="4763"/>
    <cellStyle name="Normal 2 2 13 5 2" xfId="4764"/>
    <cellStyle name="Normal 2 2 13 5 2 2" xfId="34849"/>
    <cellStyle name="Normal 2 2 13 5 3" xfId="34850"/>
    <cellStyle name="Normal 2 2 13 6" xfId="4765"/>
    <cellStyle name="Normal 2 2 13 6 2" xfId="34851"/>
    <cellStyle name="Normal 2 2 13 7" xfId="4766"/>
    <cellStyle name="Normal 2 2 13 7 2" xfId="34852"/>
    <cellStyle name="Normal 2 2 13 8" xfId="34853"/>
    <cellStyle name="Normal 2 2 14" xfId="4767"/>
    <cellStyle name="Normal 2 2 14 2" xfId="4768"/>
    <cellStyle name="Normal 2 2 14 2 2" xfId="4769"/>
    <cellStyle name="Normal 2 2 14 2 2 2" xfId="4770"/>
    <cellStyle name="Normal 2 2 14 2 2 2 2" xfId="34854"/>
    <cellStyle name="Normal 2 2 14 2 2 3" xfId="34855"/>
    <cellStyle name="Normal 2 2 14 2 3" xfId="4771"/>
    <cellStyle name="Normal 2 2 14 2 3 2" xfId="34856"/>
    <cellStyle name="Normal 2 2 14 2 4" xfId="34857"/>
    <cellStyle name="Normal 2 2 14 3" xfId="4772"/>
    <cellStyle name="Normal 2 2 14 3 2" xfId="4773"/>
    <cellStyle name="Normal 2 2 14 3 2 2" xfId="4774"/>
    <cellStyle name="Normal 2 2 14 3 2 2 2" xfId="34858"/>
    <cellStyle name="Normal 2 2 14 3 2 3" xfId="34859"/>
    <cellStyle name="Normal 2 2 14 3 3" xfId="4775"/>
    <cellStyle name="Normal 2 2 14 3 3 2" xfId="34860"/>
    <cellStyle name="Normal 2 2 14 3 4" xfId="34861"/>
    <cellStyle name="Normal 2 2 14 4" xfId="4776"/>
    <cellStyle name="Normal 2 2 14 4 2" xfId="4777"/>
    <cellStyle name="Normal 2 2 14 4 2 2" xfId="4778"/>
    <cellStyle name="Normal 2 2 14 4 2 2 2" xfId="34862"/>
    <cellStyle name="Normal 2 2 14 4 2 3" xfId="34863"/>
    <cellStyle name="Normal 2 2 14 4 3" xfId="4779"/>
    <cellStyle name="Normal 2 2 14 4 3 2" xfId="34864"/>
    <cellStyle name="Normal 2 2 14 4 4" xfId="34865"/>
    <cellStyle name="Normal 2 2 14 5" xfId="4780"/>
    <cellStyle name="Normal 2 2 14 5 2" xfId="4781"/>
    <cellStyle name="Normal 2 2 14 5 2 2" xfId="34866"/>
    <cellStyle name="Normal 2 2 14 5 3" xfId="34867"/>
    <cellStyle name="Normal 2 2 14 6" xfId="4782"/>
    <cellStyle name="Normal 2 2 14 6 2" xfId="34868"/>
    <cellStyle name="Normal 2 2 14 7" xfId="4783"/>
    <cellStyle name="Normal 2 2 14 7 2" xfId="34869"/>
    <cellStyle name="Normal 2 2 14 8" xfId="34870"/>
    <cellStyle name="Normal 2 2 15" xfId="4784"/>
    <cellStyle name="Normal 2 2 15 2" xfId="4785"/>
    <cellStyle name="Normal 2 2 15 2 2" xfId="4786"/>
    <cellStyle name="Normal 2 2 15 2 2 2" xfId="4787"/>
    <cellStyle name="Normal 2 2 15 2 2 2 2" xfId="34871"/>
    <cellStyle name="Normal 2 2 15 2 2 3" xfId="34872"/>
    <cellStyle name="Normal 2 2 15 2 3" xfId="4788"/>
    <cellStyle name="Normal 2 2 15 2 3 2" xfId="34873"/>
    <cellStyle name="Normal 2 2 15 2 4" xfId="34874"/>
    <cellStyle name="Normal 2 2 15 3" xfId="4789"/>
    <cellStyle name="Normal 2 2 15 3 2" xfId="4790"/>
    <cellStyle name="Normal 2 2 15 3 2 2" xfId="4791"/>
    <cellStyle name="Normal 2 2 15 3 2 2 2" xfId="34875"/>
    <cellStyle name="Normal 2 2 15 3 2 3" xfId="34876"/>
    <cellStyle name="Normal 2 2 15 3 3" xfId="4792"/>
    <cellStyle name="Normal 2 2 15 3 3 2" xfId="34877"/>
    <cellStyle name="Normal 2 2 15 3 4" xfId="34878"/>
    <cellStyle name="Normal 2 2 15 4" xfId="4793"/>
    <cellStyle name="Normal 2 2 15 4 2" xfId="4794"/>
    <cellStyle name="Normal 2 2 15 4 2 2" xfId="4795"/>
    <cellStyle name="Normal 2 2 15 4 2 2 2" xfId="34879"/>
    <cellStyle name="Normal 2 2 15 4 2 3" xfId="34880"/>
    <cellStyle name="Normal 2 2 15 4 3" xfId="4796"/>
    <cellStyle name="Normal 2 2 15 4 3 2" xfId="34881"/>
    <cellStyle name="Normal 2 2 15 4 4" xfId="34882"/>
    <cellStyle name="Normal 2 2 15 5" xfId="4797"/>
    <cellStyle name="Normal 2 2 15 5 2" xfId="4798"/>
    <cellStyle name="Normal 2 2 15 5 2 2" xfId="34883"/>
    <cellStyle name="Normal 2 2 15 5 3" xfId="34884"/>
    <cellStyle name="Normal 2 2 15 6" xfId="4799"/>
    <cellStyle name="Normal 2 2 15 6 2" xfId="34885"/>
    <cellStyle name="Normal 2 2 15 7" xfId="4800"/>
    <cellStyle name="Normal 2 2 15 7 2" xfId="34886"/>
    <cellStyle name="Normal 2 2 15 8" xfId="34887"/>
    <cellStyle name="Normal 2 2 16" xfId="4801"/>
    <cellStyle name="Normal 2 2 16 2" xfId="4802"/>
    <cellStyle name="Normal 2 2 16 2 2" xfId="4803"/>
    <cellStyle name="Normal 2 2 16 2 2 2" xfId="4804"/>
    <cellStyle name="Normal 2 2 16 2 2 2 2" xfId="34888"/>
    <cellStyle name="Normal 2 2 16 2 2 3" xfId="34889"/>
    <cellStyle name="Normal 2 2 16 2 3" xfId="4805"/>
    <cellStyle name="Normal 2 2 16 2 3 2" xfId="34890"/>
    <cellStyle name="Normal 2 2 16 2 4" xfId="34891"/>
    <cellStyle name="Normal 2 2 16 3" xfId="4806"/>
    <cellStyle name="Normal 2 2 16 3 2" xfId="4807"/>
    <cellStyle name="Normal 2 2 16 3 2 2" xfId="4808"/>
    <cellStyle name="Normal 2 2 16 3 2 2 2" xfId="34892"/>
    <cellStyle name="Normal 2 2 16 3 2 3" xfId="34893"/>
    <cellStyle name="Normal 2 2 16 3 3" xfId="4809"/>
    <cellStyle name="Normal 2 2 16 3 3 2" xfId="34894"/>
    <cellStyle name="Normal 2 2 16 3 4" xfId="34895"/>
    <cellStyle name="Normal 2 2 16 4" xfId="4810"/>
    <cellStyle name="Normal 2 2 16 4 2" xfId="4811"/>
    <cellStyle name="Normal 2 2 16 4 2 2" xfId="4812"/>
    <cellStyle name="Normal 2 2 16 4 2 2 2" xfId="34896"/>
    <cellStyle name="Normal 2 2 16 4 2 3" xfId="34897"/>
    <cellStyle name="Normal 2 2 16 4 3" xfId="4813"/>
    <cellStyle name="Normal 2 2 16 4 3 2" xfId="34898"/>
    <cellStyle name="Normal 2 2 16 4 4" xfId="34899"/>
    <cellStyle name="Normal 2 2 16 5" xfId="4814"/>
    <cellStyle name="Normal 2 2 16 5 2" xfId="4815"/>
    <cellStyle name="Normal 2 2 16 5 2 2" xfId="34900"/>
    <cellStyle name="Normal 2 2 16 5 3" xfId="34901"/>
    <cellStyle name="Normal 2 2 16 6" xfId="4816"/>
    <cellStyle name="Normal 2 2 16 6 2" xfId="34902"/>
    <cellStyle name="Normal 2 2 16 7" xfId="4817"/>
    <cellStyle name="Normal 2 2 16 7 2" xfId="34903"/>
    <cellStyle name="Normal 2 2 16 8" xfId="34904"/>
    <cellStyle name="Normal 2 2 17" xfId="4818"/>
    <cellStyle name="Normal 2 2 17 2" xfId="4819"/>
    <cellStyle name="Normal 2 2 17 2 2" xfId="4820"/>
    <cellStyle name="Normal 2 2 17 2 2 2" xfId="4821"/>
    <cellStyle name="Normal 2 2 17 2 2 2 2" xfId="34905"/>
    <cellStyle name="Normal 2 2 17 2 2 3" xfId="34906"/>
    <cellStyle name="Normal 2 2 17 2 3" xfId="4822"/>
    <cellStyle name="Normal 2 2 17 2 3 2" xfId="34907"/>
    <cellStyle name="Normal 2 2 17 2 4" xfId="34908"/>
    <cellStyle name="Normal 2 2 17 3" xfId="4823"/>
    <cellStyle name="Normal 2 2 17 3 2" xfId="4824"/>
    <cellStyle name="Normal 2 2 17 3 2 2" xfId="4825"/>
    <cellStyle name="Normal 2 2 17 3 2 2 2" xfId="34909"/>
    <cellStyle name="Normal 2 2 17 3 2 3" xfId="34910"/>
    <cellStyle name="Normal 2 2 17 3 3" xfId="4826"/>
    <cellStyle name="Normal 2 2 17 3 3 2" xfId="34911"/>
    <cellStyle name="Normal 2 2 17 3 4" xfId="34912"/>
    <cellStyle name="Normal 2 2 17 4" xfId="4827"/>
    <cellStyle name="Normal 2 2 17 4 2" xfId="4828"/>
    <cellStyle name="Normal 2 2 17 4 2 2" xfId="4829"/>
    <cellStyle name="Normal 2 2 17 4 2 2 2" xfId="34913"/>
    <cellStyle name="Normal 2 2 17 4 2 3" xfId="34914"/>
    <cellStyle name="Normal 2 2 17 4 3" xfId="4830"/>
    <cellStyle name="Normal 2 2 17 4 3 2" xfId="34915"/>
    <cellStyle name="Normal 2 2 17 4 4" xfId="34916"/>
    <cellStyle name="Normal 2 2 17 5" xfId="4831"/>
    <cellStyle name="Normal 2 2 17 5 2" xfId="4832"/>
    <cellStyle name="Normal 2 2 17 5 2 2" xfId="34917"/>
    <cellStyle name="Normal 2 2 17 5 3" xfId="34918"/>
    <cellStyle name="Normal 2 2 17 6" xfId="4833"/>
    <cellStyle name="Normal 2 2 17 6 2" xfId="34919"/>
    <cellStyle name="Normal 2 2 17 7" xfId="4834"/>
    <cellStyle name="Normal 2 2 17 7 2" xfId="34920"/>
    <cellStyle name="Normal 2 2 17 8" xfId="34921"/>
    <cellStyle name="Normal 2 2 18" xfId="4835"/>
    <cellStyle name="Normal 2 2 18 2" xfId="4836"/>
    <cellStyle name="Normal 2 2 18 2 2" xfId="4837"/>
    <cellStyle name="Normal 2 2 18 2 2 2" xfId="4838"/>
    <cellStyle name="Normal 2 2 18 2 2 2 2" xfId="34922"/>
    <cellStyle name="Normal 2 2 18 2 2 3" xfId="34923"/>
    <cellStyle name="Normal 2 2 18 2 3" xfId="4839"/>
    <cellStyle name="Normal 2 2 18 2 3 2" xfId="34924"/>
    <cellStyle name="Normal 2 2 18 2 4" xfId="34925"/>
    <cellStyle name="Normal 2 2 18 3" xfId="4840"/>
    <cellStyle name="Normal 2 2 18 3 2" xfId="4841"/>
    <cellStyle name="Normal 2 2 18 3 2 2" xfId="4842"/>
    <cellStyle name="Normal 2 2 18 3 2 2 2" xfId="34926"/>
    <cellStyle name="Normal 2 2 18 3 2 3" xfId="34927"/>
    <cellStyle name="Normal 2 2 18 3 3" xfId="4843"/>
    <cellStyle name="Normal 2 2 18 3 3 2" xfId="34928"/>
    <cellStyle name="Normal 2 2 18 3 4" xfId="34929"/>
    <cellStyle name="Normal 2 2 18 4" xfId="4844"/>
    <cellStyle name="Normal 2 2 18 4 2" xfId="4845"/>
    <cellStyle name="Normal 2 2 18 4 2 2" xfId="4846"/>
    <cellStyle name="Normal 2 2 18 4 2 2 2" xfId="34930"/>
    <cellStyle name="Normal 2 2 18 4 2 3" xfId="34931"/>
    <cellStyle name="Normal 2 2 18 4 3" xfId="4847"/>
    <cellStyle name="Normal 2 2 18 4 3 2" xfId="34932"/>
    <cellStyle name="Normal 2 2 18 4 4" xfId="34933"/>
    <cellStyle name="Normal 2 2 18 5" xfId="4848"/>
    <cellStyle name="Normal 2 2 18 5 2" xfId="4849"/>
    <cellStyle name="Normal 2 2 18 5 2 2" xfId="34934"/>
    <cellStyle name="Normal 2 2 18 5 3" xfId="34935"/>
    <cellStyle name="Normal 2 2 18 6" xfId="4850"/>
    <cellStyle name="Normal 2 2 18 6 2" xfId="34936"/>
    <cellStyle name="Normal 2 2 18 7" xfId="4851"/>
    <cellStyle name="Normal 2 2 18 7 2" xfId="34937"/>
    <cellStyle name="Normal 2 2 18 8" xfId="34938"/>
    <cellStyle name="Normal 2 2 19" xfId="4852"/>
    <cellStyle name="Normal 2 2 19 2" xfId="4853"/>
    <cellStyle name="Normal 2 2 19 2 2" xfId="4854"/>
    <cellStyle name="Normal 2 2 19 2 2 2" xfId="4855"/>
    <cellStyle name="Normal 2 2 19 2 2 2 2" xfId="34939"/>
    <cellStyle name="Normal 2 2 19 2 2 3" xfId="34940"/>
    <cellStyle name="Normal 2 2 19 2 3" xfId="4856"/>
    <cellStyle name="Normal 2 2 19 2 3 2" xfId="34941"/>
    <cellStyle name="Normal 2 2 19 2 4" xfId="34942"/>
    <cellStyle name="Normal 2 2 19 3" xfId="4857"/>
    <cellStyle name="Normal 2 2 19 3 2" xfId="4858"/>
    <cellStyle name="Normal 2 2 19 3 2 2" xfId="4859"/>
    <cellStyle name="Normal 2 2 19 3 2 2 2" xfId="34943"/>
    <cellStyle name="Normal 2 2 19 3 2 3" xfId="34944"/>
    <cellStyle name="Normal 2 2 19 3 3" xfId="4860"/>
    <cellStyle name="Normal 2 2 19 3 3 2" xfId="34945"/>
    <cellStyle name="Normal 2 2 19 3 4" xfId="34946"/>
    <cellStyle name="Normal 2 2 19 4" xfId="4861"/>
    <cellStyle name="Normal 2 2 19 4 2" xfId="4862"/>
    <cellStyle name="Normal 2 2 19 4 2 2" xfId="4863"/>
    <cellStyle name="Normal 2 2 19 4 2 2 2" xfId="34947"/>
    <cellStyle name="Normal 2 2 19 4 2 3" xfId="34948"/>
    <cellStyle name="Normal 2 2 19 4 3" xfId="4864"/>
    <cellStyle name="Normal 2 2 19 4 3 2" xfId="34949"/>
    <cellStyle name="Normal 2 2 19 4 4" xfId="34950"/>
    <cellStyle name="Normal 2 2 19 5" xfId="4865"/>
    <cellStyle name="Normal 2 2 19 5 2" xfId="4866"/>
    <cellStyle name="Normal 2 2 19 5 2 2" xfId="34951"/>
    <cellStyle name="Normal 2 2 19 5 3" xfId="34952"/>
    <cellStyle name="Normal 2 2 19 6" xfId="4867"/>
    <cellStyle name="Normal 2 2 19 6 2" xfId="34953"/>
    <cellStyle name="Normal 2 2 19 7" xfId="4868"/>
    <cellStyle name="Normal 2 2 19 7 2" xfId="34954"/>
    <cellStyle name="Normal 2 2 19 8" xfId="34955"/>
    <cellStyle name="Normal 2 2 2" xfId="4869"/>
    <cellStyle name="Normal 2 2 2 10" xfId="4870"/>
    <cellStyle name="Normal 2 2 2 10 2" xfId="4871"/>
    <cellStyle name="Normal 2 2 2 10 2 2" xfId="4872"/>
    <cellStyle name="Normal 2 2 2 10 2 2 2" xfId="4873"/>
    <cellStyle name="Normal 2 2 2 10 2 2 2 2" xfId="34956"/>
    <cellStyle name="Normal 2 2 2 10 2 2 3" xfId="34957"/>
    <cellStyle name="Normal 2 2 2 10 2 3" xfId="4874"/>
    <cellStyle name="Normal 2 2 2 10 2 3 2" xfId="34958"/>
    <cellStyle name="Normal 2 2 2 10 2 4" xfId="34959"/>
    <cellStyle name="Normal 2 2 2 10 3" xfId="4875"/>
    <cellStyle name="Normal 2 2 2 10 3 2" xfId="4876"/>
    <cellStyle name="Normal 2 2 2 10 3 2 2" xfId="4877"/>
    <cellStyle name="Normal 2 2 2 10 3 2 2 2" xfId="34960"/>
    <cellStyle name="Normal 2 2 2 10 3 2 3" xfId="34961"/>
    <cellStyle name="Normal 2 2 2 10 3 3" xfId="4878"/>
    <cellStyle name="Normal 2 2 2 10 3 3 2" xfId="34962"/>
    <cellStyle name="Normal 2 2 2 10 3 4" xfId="34963"/>
    <cellStyle name="Normal 2 2 2 10 4" xfId="4879"/>
    <cellStyle name="Normal 2 2 2 10 4 2" xfId="4880"/>
    <cellStyle name="Normal 2 2 2 10 4 2 2" xfId="4881"/>
    <cellStyle name="Normal 2 2 2 10 4 2 2 2" xfId="34964"/>
    <cellStyle name="Normal 2 2 2 10 4 2 3" xfId="34965"/>
    <cellStyle name="Normal 2 2 2 10 4 3" xfId="4882"/>
    <cellStyle name="Normal 2 2 2 10 4 3 2" xfId="34966"/>
    <cellStyle name="Normal 2 2 2 10 4 4" xfId="34967"/>
    <cellStyle name="Normal 2 2 2 10 5" xfId="4883"/>
    <cellStyle name="Normal 2 2 2 10 5 2" xfId="4884"/>
    <cellStyle name="Normal 2 2 2 10 5 2 2" xfId="34968"/>
    <cellStyle name="Normal 2 2 2 10 5 3" xfId="34969"/>
    <cellStyle name="Normal 2 2 2 10 6" xfId="4885"/>
    <cellStyle name="Normal 2 2 2 10 6 2" xfId="34970"/>
    <cellStyle name="Normal 2 2 2 10 7" xfId="4886"/>
    <cellStyle name="Normal 2 2 2 10 7 2" xfId="34971"/>
    <cellStyle name="Normal 2 2 2 10 8" xfId="34972"/>
    <cellStyle name="Normal 2 2 2 11" xfId="4887"/>
    <cellStyle name="Normal 2 2 2 11 2" xfId="4888"/>
    <cellStyle name="Normal 2 2 2 11 2 2" xfId="4889"/>
    <cellStyle name="Normal 2 2 2 11 2 2 2" xfId="4890"/>
    <cellStyle name="Normal 2 2 2 11 2 2 2 2" xfId="34973"/>
    <cellStyle name="Normal 2 2 2 11 2 2 3" xfId="34974"/>
    <cellStyle name="Normal 2 2 2 11 2 3" xfId="4891"/>
    <cellStyle name="Normal 2 2 2 11 2 3 2" xfId="34975"/>
    <cellStyle name="Normal 2 2 2 11 2 4" xfId="34976"/>
    <cellStyle name="Normal 2 2 2 11 3" xfId="4892"/>
    <cellStyle name="Normal 2 2 2 11 3 2" xfId="4893"/>
    <cellStyle name="Normal 2 2 2 11 3 2 2" xfId="4894"/>
    <cellStyle name="Normal 2 2 2 11 3 2 2 2" xfId="34977"/>
    <cellStyle name="Normal 2 2 2 11 3 2 3" xfId="34978"/>
    <cellStyle name="Normal 2 2 2 11 3 3" xfId="4895"/>
    <cellStyle name="Normal 2 2 2 11 3 3 2" xfId="34979"/>
    <cellStyle name="Normal 2 2 2 11 3 4" xfId="34980"/>
    <cellStyle name="Normal 2 2 2 11 4" xfId="4896"/>
    <cellStyle name="Normal 2 2 2 11 4 2" xfId="4897"/>
    <cellStyle name="Normal 2 2 2 11 4 2 2" xfId="4898"/>
    <cellStyle name="Normal 2 2 2 11 4 2 2 2" xfId="34981"/>
    <cellStyle name="Normal 2 2 2 11 4 2 3" xfId="34982"/>
    <cellStyle name="Normal 2 2 2 11 4 3" xfId="4899"/>
    <cellStyle name="Normal 2 2 2 11 4 3 2" xfId="34983"/>
    <cellStyle name="Normal 2 2 2 11 4 4" xfId="34984"/>
    <cellStyle name="Normal 2 2 2 11 5" xfId="4900"/>
    <cellStyle name="Normal 2 2 2 11 5 2" xfId="4901"/>
    <cellStyle name="Normal 2 2 2 11 5 2 2" xfId="34985"/>
    <cellStyle name="Normal 2 2 2 11 5 3" xfId="34986"/>
    <cellStyle name="Normal 2 2 2 11 6" xfId="4902"/>
    <cellStyle name="Normal 2 2 2 11 6 2" xfId="34987"/>
    <cellStyle name="Normal 2 2 2 11 7" xfId="4903"/>
    <cellStyle name="Normal 2 2 2 11 7 2" xfId="34988"/>
    <cellStyle name="Normal 2 2 2 11 8" xfId="34989"/>
    <cellStyle name="Normal 2 2 2 12" xfId="4904"/>
    <cellStyle name="Normal 2 2 2 12 2" xfId="4905"/>
    <cellStyle name="Normal 2 2 2 12 2 2" xfId="4906"/>
    <cellStyle name="Normal 2 2 2 12 2 2 2" xfId="4907"/>
    <cellStyle name="Normal 2 2 2 12 2 2 2 2" xfId="34990"/>
    <cellStyle name="Normal 2 2 2 12 2 2 3" xfId="34991"/>
    <cellStyle name="Normal 2 2 2 12 2 3" xfId="4908"/>
    <cellStyle name="Normal 2 2 2 12 2 3 2" xfId="34992"/>
    <cellStyle name="Normal 2 2 2 12 2 4" xfId="34993"/>
    <cellStyle name="Normal 2 2 2 12 3" xfId="4909"/>
    <cellStyle name="Normal 2 2 2 12 3 2" xfId="4910"/>
    <cellStyle name="Normal 2 2 2 12 3 2 2" xfId="4911"/>
    <cellStyle name="Normal 2 2 2 12 3 2 2 2" xfId="34994"/>
    <cellStyle name="Normal 2 2 2 12 3 2 3" xfId="34995"/>
    <cellStyle name="Normal 2 2 2 12 3 3" xfId="4912"/>
    <cellStyle name="Normal 2 2 2 12 3 3 2" xfId="34996"/>
    <cellStyle name="Normal 2 2 2 12 3 4" xfId="34997"/>
    <cellStyle name="Normal 2 2 2 12 4" xfId="4913"/>
    <cellStyle name="Normal 2 2 2 12 4 2" xfId="4914"/>
    <cellStyle name="Normal 2 2 2 12 4 2 2" xfId="4915"/>
    <cellStyle name="Normal 2 2 2 12 4 2 2 2" xfId="34998"/>
    <cellStyle name="Normal 2 2 2 12 4 2 3" xfId="34999"/>
    <cellStyle name="Normal 2 2 2 12 4 3" xfId="4916"/>
    <cellStyle name="Normal 2 2 2 12 4 3 2" xfId="35000"/>
    <cellStyle name="Normal 2 2 2 12 4 4" xfId="35001"/>
    <cellStyle name="Normal 2 2 2 12 5" xfId="4917"/>
    <cellStyle name="Normal 2 2 2 12 5 2" xfId="4918"/>
    <cellStyle name="Normal 2 2 2 12 5 2 2" xfId="35002"/>
    <cellStyle name="Normal 2 2 2 12 5 3" xfId="35003"/>
    <cellStyle name="Normal 2 2 2 12 6" xfId="4919"/>
    <cellStyle name="Normal 2 2 2 12 6 2" xfId="35004"/>
    <cellStyle name="Normal 2 2 2 12 7" xfId="4920"/>
    <cellStyle name="Normal 2 2 2 12 7 2" xfId="35005"/>
    <cellStyle name="Normal 2 2 2 12 8" xfId="35006"/>
    <cellStyle name="Normal 2 2 2 13" xfId="4921"/>
    <cellStyle name="Normal 2 2 2 13 2" xfId="4922"/>
    <cellStyle name="Normal 2 2 2 13 2 2" xfId="4923"/>
    <cellStyle name="Normal 2 2 2 13 2 2 2" xfId="4924"/>
    <cellStyle name="Normal 2 2 2 13 2 2 2 2" xfId="35007"/>
    <cellStyle name="Normal 2 2 2 13 2 2 3" xfId="35008"/>
    <cellStyle name="Normal 2 2 2 13 2 3" xfId="4925"/>
    <cellStyle name="Normal 2 2 2 13 2 3 2" xfId="35009"/>
    <cellStyle name="Normal 2 2 2 13 2 4" xfId="35010"/>
    <cellStyle name="Normal 2 2 2 13 3" xfId="4926"/>
    <cellStyle name="Normal 2 2 2 13 3 2" xfId="4927"/>
    <cellStyle name="Normal 2 2 2 13 3 2 2" xfId="4928"/>
    <cellStyle name="Normal 2 2 2 13 3 2 2 2" xfId="35011"/>
    <cellStyle name="Normal 2 2 2 13 3 2 3" xfId="35012"/>
    <cellStyle name="Normal 2 2 2 13 3 3" xfId="4929"/>
    <cellStyle name="Normal 2 2 2 13 3 3 2" xfId="35013"/>
    <cellStyle name="Normal 2 2 2 13 3 4" xfId="35014"/>
    <cellStyle name="Normal 2 2 2 13 4" xfId="4930"/>
    <cellStyle name="Normal 2 2 2 13 4 2" xfId="4931"/>
    <cellStyle name="Normal 2 2 2 13 4 2 2" xfId="4932"/>
    <cellStyle name="Normal 2 2 2 13 4 2 2 2" xfId="35015"/>
    <cellStyle name="Normal 2 2 2 13 4 2 3" xfId="35016"/>
    <cellStyle name="Normal 2 2 2 13 4 3" xfId="4933"/>
    <cellStyle name="Normal 2 2 2 13 4 3 2" xfId="35017"/>
    <cellStyle name="Normal 2 2 2 13 4 4" xfId="35018"/>
    <cellStyle name="Normal 2 2 2 13 5" xfId="4934"/>
    <cellStyle name="Normal 2 2 2 13 5 2" xfId="4935"/>
    <cellStyle name="Normal 2 2 2 13 5 2 2" xfId="35019"/>
    <cellStyle name="Normal 2 2 2 13 5 3" xfId="35020"/>
    <cellStyle name="Normal 2 2 2 13 6" xfId="4936"/>
    <cellStyle name="Normal 2 2 2 13 6 2" xfId="35021"/>
    <cellStyle name="Normal 2 2 2 13 7" xfId="4937"/>
    <cellStyle name="Normal 2 2 2 13 7 2" xfId="35022"/>
    <cellStyle name="Normal 2 2 2 13 8" xfId="35023"/>
    <cellStyle name="Normal 2 2 2 14" xfId="4938"/>
    <cellStyle name="Normal 2 2 2 14 2" xfId="4939"/>
    <cellStyle name="Normal 2 2 2 14 2 2" xfId="4940"/>
    <cellStyle name="Normal 2 2 2 14 2 2 2" xfId="4941"/>
    <cellStyle name="Normal 2 2 2 14 2 2 2 2" xfId="35024"/>
    <cellStyle name="Normal 2 2 2 14 2 2 3" xfId="35025"/>
    <cellStyle name="Normal 2 2 2 14 2 3" xfId="4942"/>
    <cellStyle name="Normal 2 2 2 14 2 3 2" xfId="35026"/>
    <cellStyle name="Normal 2 2 2 14 2 4" xfId="35027"/>
    <cellStyle name="Normal 2 2 2 14 3" xfId="4943"/>
    <cellStyle name="Normal 2 2 2 14 3 2" xfId="4944"/>
    <cellStyle name="Normal 2 2 2 14 3 2 2" xfId="4945"/>
    <cellStyle name="Normal 2 2 2 14 3 2 2 2" xfId="35028"/>
    <cellStyle name="Normal 2 2 2 14 3 2 3" xfId="35029"/>
    <cellStyle name="Normal 2 2 2 14 3 3" xfId="4946"/>
    <cellStyle name="Normal 2 2 2 14 3 3 2" xfId="35030"/>
    <cellStyle name="Normal 2 2 2 14 3 4" xfId="35031"/>
    <cellStyle name="Normal 2 2 2 14 4" xfId="4947"/>
    <cellStyle name="Normal 2 2 2 14 4 2" xfId="4948"/>
    <cellStyle name="Normal 2 2 2 14 4 2 2" xfId="4949"/>
    <cellStyle name="Normal 2 2 2 14 4 2 2 2" xfId="35032"/>
    <cellStyle name="Normal 2 2 2 14 4 2 3" xfId="35033"/>
    <cellStyle name="Normal 2 2 2 14 4 3" xfId="4950"/>
    <cellStyle name="Normal 2 2 2 14 4 3 2" xfId="35034"/>
    <cellStyle name="Normal 2 2 2 14 4 4" xfId="35035"/>
    <cellStyle name="Normal 2 2 2 14 5" xfId="4951"/>
    <cellStyle name="Normal 2 2 2 14 5 2" xfId="4952"/>
    <cellStyle name="Normal 2 2 2 14 5 2 2" xfId="35036"/>
    <cellStyle name="Normal 2 2 2 14 5 3" xfId="35037"/>
    <cellStyle name="Normal 2 2 2 14 6" xfId="4953"/>
    <cellStyle name="Normal 2 2 2 14 6 2" xfId="35038"/>
    <cellStyle name="Normal 2 2 2 14 7" xfId="4954"/>
    <cellStyle name="Normal 2 2 2 14 7 2" xfId="35039"/>
    <cellStyle name="Normal 2 2 2 14 8" xfId="35040"/>
    <cellStyle name="Normal 2 2 2 15" xfId="4955"/>
    <cellStyle name="Normal 2 2 2 15 2" xfId="4956"/>
    <cellStyle name="Normal 2 2 2 15 2 2" xfId="4957"/>
    <cellStyle name="Normal 2 2 2 15 2 2 2" xfId="4958"/>
    <cellStyle name="Normal 2 2 2 15 2 2 2 2" xfId="35041"/>
    <cellStyle name="Normal 2 2 2 15 2 2 3" xfId="35042"/>
    <cellStyle name="Normal 2 2 2 15 2 3" xfId="4959"/>
    <cellStyle name="Normal 2 2 2 15 2 3 2" xfId="35043"/>
    <cellStyle name="Normal 2 2 2 15 2 4" xfId="35044"/>
    <cellStyle name="Normal 2 2 2 15 3" xfId="4960"/>
    <cellStyle name="Normal 2 2 2 15 3 2" xfId="4961"/>
    <cellStyle name="Normal 2 2 2 15 3 2 2" xfId="4962"/>
    <cellStyle name="Normal 2 2 2 15 3 2 2 2" xfId="35045"/>
    <cellStyle name="Normal 2 2 2 15 3 2 3" xfId="35046"/>
    <cellStyle name="Normal 2 2 2 15 3 3" xfId="4963"/>
    <cellStyle name="Normal 2 2 2 15 3 3 2" xfId="35047"/>
    <cellStyle name="Normal 2 2 2 15 3 4" xfId="35048"/>
    <cellStyle name="Normal 2 2 2 15 4" xfId="4964"/>
    <cellStyle name="Normal 2 2 2 15 4 2" xfId="4965"/>
    <cellStyle name="Normal 2 2 2 15 4 2 2" xfId="4966"/>
    <cellStyle name="Normal 2 2 2 15 4 2 2 2" xfId="35049"/>
    <cellStyle name="Normal 2 2 2 15 4 2 3" xfId="35050"/>
    <cellStyle name="Normal 2 2 2 15 4 3" xfId="4967"/>
    <cellStyle name="Normal 2 2 2 15 4 3 2" xfId="35051"/>
    <cellStyle name="Normal 2 2 2 15 4 4" xfId="35052"/>
    <cellStyle name="Normal 2 2 2 15 5" xfId="4968"/>
    <cellStyle name="Normal 2 2 2 15 5 2" xfId="4969"/>
    <cellStyle name="Normal 2 2 2 15 5 2 2" xfId="35053"/>
    <cellStyle name="Normal 2 2 2 15 5 3" xfId="35054"/>
    <cellStyle name="Normal 2 2 2 15 6" xfId="4970"/>
    <cellStyle name="Normal 2 2 2 15 6 2" xfId="35055"/>
    <cellStyle name="Normal 2 2 2 15 7" xfId="4971"/>
    <cellStyle name="Normal 2 2 2 15 7 2" xfId="35056"/>
    <cellStyle name="Normal 2 2 2 15 8" xfId="35057"/>
    <cellStyle name="Normal 2 2 2 16" xfId="4972"/>
    <cellStyle name="Normal 2 2 2 16 2" xfId="4973"/>
    <cellStyle name="Normal 2 2 2 16 2 2" xfId="4974"/>
    <cellStyle name="Normal 2 2 2 16 2 2 2" xfId="4975"/>
    <cellStyle name="Normal 2 2 2 16 2 2 2 2" xfId="35058"/>
    <cellStyle name="Normal 2 2 2 16 2 2 3" xfId="35059"/>
    <cellStyle name="Normal 2 2 2 16 2 3" xfId="4976"/>
    <cellStyle name="Normal 2 2 2 16 2 3 2" xfId="35060"/>
    <cellStyle name="Normal 2 2 2 16 2 4" xfId="35061"/>
    <cellStyle name="Normal 2 2 2 16 3" xfId="4977"/>
    <cellStyle name="Normal 2 2 2 16 3 2" xfId="4978"/>
    <cellStyle name="Normal 2 2 2 16 3 2 2" xfId="4979"/>
    <cellStyle name="Normal 2 2 2 16 3 2 2 2" xfId="35062"/>
    <cellStyle name="Normal 2 2 2 16 3 2 3" xfId="35063"/>
    <cellStyle name="Normal 2 2 2 16 3 3" xfId="4980"/>
    <cellStyle name="Normal 2 2 2 16 3 3 2" xfId="35064"/>
    <cellStyle name="Normal 2 2 2 16 3 4" xfId="35065"/>
    <cellStyle name="Normal 2 2 2 16 4" xfId="4981"/>
    <cellStyle name="Normal 2 2 2 16 4 2" xfId="4982"/>
    <cellStyle name="Normal 2 2 2 16 4 2 2" xfId="4983"/>
    <cellStyle name="Normal 2 2 2 16 4 2 2 2" xfId="35066"/>
    <cellStyle name="Normal 2 2 2 16 4 2 3" xfId="35067"/>
    <cellStyle name="Normal 2 2 2 16 4 3" xfId="4984"/>
    <cellStyle name="Normal 2 2 2 16 4 3 2" xfId="35068"/>
    <cellStyle name="Normal 2 2 2 16 4 4" xfId="35069"/>
    <cellStyle name="Normal 2 2 2 16 5" xfId="4985"/>
    <cellStyle name="Normal 2 2 2 16 5 2" xfId="4986"/>
    <cellStyle name="Normal 2 2 2 16 5 2 2" xfId="35070"/>
    <cellStyle name="Normal 2 2 2 16 5 3" xfId="35071"/>
    <cellStyle name="Normal 2 2 2 16 6" xfId="4987"/>
    <cellStyle name="Normal 2 2 2 16 6 2" xfId="35072"/>
    <cellStyle name="Normal 2 2 2 16 7" xfId="4988"/>
    <cellStyle name="Normal 2 2 2 16 7 2" xfId="35073"/>
    <cellStyle name="Normal 2 2 2 16 8" xfId="35074"/>
    <cellStyle name="Normal 2 2 2 17" xfId="4989"/>
    <cellStyle name="Normal 2 2 2 17 2" xfId="4990"/>
    <cellStyle name="Normal 2 2 2 17 2 2" xfId="4991"/>
    <cellStyle name="Normal 2 2 2 17 2 2 2" xfId="4992"/>
    <cellStyle name="Normal 2 2 2 17 2 2 2 2" xfId="35075"/>
    <cellStyle name="Normal 2 2 2 17 2 2 3" xfId="35076"/>
    <cellStyle name="Normal 2 2 2 17 2 3" xfId="4993"/>
    <cellStyle name="Normal 2 2 2 17 2 3 2" xfId="35077"/>
    <cellStyle name="Normal 2 2 2 17 2 4" xfId="35078"/>
    <cellStyle name="Normal 2 2 2 17 3" xfId="4994"/>
    <cellStyle name="Normal 2 2 2 17 3 2" xfId="4995"/>
    <cellStyle name="Normal 2 2 2 17 3 2 2" xfId="4996"/>
    <cellStyle name="Normal 2 2 2 17 3 2 2 2" xfId="35079"/>
    <cellStyle name="Normal 2 2 2 17 3 2 3" xfId="35080"/>
    <cellStyle name="Normal 2 2 2 17 3 3" xfId="4997"/>
    <cellStyle name="Normal 2 2 2 17 3 3 2" xfId="35081"/>
    <cellStyle name="Normal 2 2 2 17 3 4" xfId="35082"/>
    <cellStyle name="Normal 2 2 2 17 4" xfId="4998"/>
    <cellStyle name="Normal 2 2 2 17 4 2" xfId="4999"/>
    <cellStyle name="Normal 2 2 2 17 4 2 2" xfId="5000"/>
    <cellStyle name="Normal 2 2 2 17 4 2 2 2" xfId="35083"/>
    <cellStyle name="Normal 2 2 2 17 4 2 3" xfId="35084"/>
    <cellStyle name="Normal 2 2 2 17 4 3" xfId="5001"/>
    <cellStyle name="Normal 2 2 2 17 4 3 2" xfId="35085"/>
    <cellStyle name="Normal 2 2 2 17 4 4" xfId="35086"/>
    <cellStyle name="Normal 2 2 2 17 5" xfId="5002"/>
    <cellStyle name="Normal 2 2 2 17 5 2" xfId="5003"/>
    <cellStyle name="Normal 2 2 2 17 5 2 2" xfId="35087"/>
    <cellStyle name="Normal 2 2 2 17 5 3" xfId="35088"/>
    <cellStyle name="Normal 2 2 2 17 6" xfId="5004"/>
    <cellStyle name="Normal 2 2 2 17 6 2" xfId="35089"/>
    <cellStyle name="Normal 2 2 2 17 7" xfId="5005"/>
    <cellStyle name="Normal 2 2 2 17 7 2" xfId="35090"/>
    <cellStyle name="Normal 2 2 2 17 8" xfId="35091"/>
    <cellStyle name="Normal 2 2 2 18" xfId="5006"/>
    <cellStyle name="Normal 2 2 2 18 2" xfId="5007"/>
    <cellStyle name="Normal 2 2 2 18 2 2" xfId="5008"/>
    <cellStyle name="Normal 2 2 2 18 2 2 2" xfId="5009"/>
    <cellStyle name="Normal 2 2 2 18 2 2 2 2" xfId="35092"/>
    <cellStyle name="Normal 2 2 2 18 2 2 3" xfId="35093"/>
    <cellStyle name="Normal 2 2 2 18 2 3" xfId="5010"/>
    <cellStyle name="Normal 2 2 2 18 2 3 2" xfId="35094"/>
    <cellStyle name="Normal 2 2 2 18 2 4" xfId="35095"/>
    <cellStyle name="Normal 2 2 2 18 3" xfId="5011"/>
    <cellStyle name="Normal 2 2 2 18 3 2" xfId="5012"/>
    <cellStyle name="Normal 2 2 2 18 3 2 2" xfId="5013"/>
    <cellStyle name="Normal 2 2 2 18 3 2 2 2" xfId="35096"/>
    <cellStyle name="Normal 2 2 2 18 3 2 3" xfId="35097"/>
    <cellStyle name="Normal 2 2 2 18 3 3" xfId="5014"/>
    <cellStyle name="Normal 2 2 2 18 3 3 2" xfId="35098"/>
    <cellStyle name="Normal 2 2 2 18 3 4" xfId="35099"/>
    <cellStyle name="Normal 2 2 2 18 4" xfId="5015"/>
    <cellStyle name="Normal 2 2 2 18 4 2" xfId="5016"/>
    <cellStyle name="Normal 2 2 2 18 4 2 2" xfId="5017"/>
    <cellStyle name="Normal 2 2 2 18 4 2 2 2" xfId="35100"/>
    <cellStyle name="Normal 2 2 2 18 4 2 3" xfId="35101"/>
    <cellStyle name="Normal 2 2 2 18 4 3" xfId="5018"/>
    <cellStyle name="Normal 2 2 2 18 4 3 2" xfId="35102"/>
    <cellStyle name="Normal 2 2 2 18 4 4" xfId="35103"/>
    <cellStyle name="Normal 2 2 2 18 5" xfId="5019"/>
    <cellStyle name="Normal 2 2 2 18 5 2" xfId="5020"/>
    <cellStyle name="Normal 2 2 2 18 5 2 2" xfId="35104"/>
    <cellStyle name="Normal 2 2 2 18 5 3" xfId="35105"/>
    <cellStyle name="Normal 2 2 2 18 6" xfId="5021"/>
    <cellStyle name="Normal 2 2 2 18 6 2" xfId="35106"/>
    <cellStyle name="Normal 2 2 2 18 7" xfId="5022"/>
    <cellStyle name="Normal 2 2 2 18 7 2" xfId="35107"/>
    <cellStyle name="Normal 2 2 2 18 8" xfId="35108"/>
    <cellStyle name="Normal 2 2 2 19" xfId="5023"/>
    <cellStyle name="Normal 2 2 2 19 2" xfId="5024"/>
    <cellStyle name="Normal 2 2 2 19 2 2" xfId="5025"/>
    <cellStyle name="Normal 2 2 2 19 2 2 2" xfId="5026"/>
    <cellStyle name="Normal 2 2 2 19 2 2 2 2" xfId="35109"/>
    <cellStyle name="Normal 2 2 2 19 2 2 3" xfId="35110"/>
    <cellStyle name="Normal 2 2 2 19 2 3" xfId="5027"/>
    <cellStyle name="Normal 2 2 2 19 2 3 2" xfId="35111"/>
    <cellStyle name="Normal 2 2 2 19 2 4" xfId="35112"/>
    <cellStyle name="Normal 2 2 2 19 3" xfId="5028"/>
    <cellStyle name="Normal 2 2 2 19 3 2" xfId="5029"/>
    <cellStyle name="Normal 2 2 2 19 3 2 2" xfId="5030"/>
    <cellStyle name="Normal 2 2 2 19 3 2 2 2" xfId="35113"/>
    <cellStyle name="Normal 2 2 2 19 3 2 3" xfId="35114"/>
    <cellStyle name="Normal 2 2 2 19 3 3" xfId="5031"/>
    <cellStyle name="Normal 2 2 2 19 3 3 2" xfId="35115"/>
    <cellStyle name="Normal 2 2 2 19 3 4" xfId="35116"/>
    <cellStyle name="Normal 2 2 2 19 4" xfId="5032"/>
    <cellStyle name="Normal 2 2 2 19 4 2" xfId="5033"/>
    <cellStyle name="Normal 2 2 2 19 4 2 2" xfId="5034"/>
    <cellStyle name="Normal 2 2 2 19 4 2 2 2" xfId="35117"/>
    <cellStyle name="Normal 2 2 2 19 4 2 3" xfId="35118"/>
    <cellStyle name="Normal 2 2 2 19 4 3" xfId="5035"/>
    <cellStyle name="Normal 2 2 2 19 4 3 2" xfId="35119"/>
    <cellStyle name="Normal 2 2 2 19 4 4" xfId="35120"/>
    <cellStyle name="Normal 2 2 2 19 5" xfId="5036"/>
    <cellStyle name="Normal 2 2 2 19 5 2" xfId="5037"/>
    <cellStyle name="Normal 2 2 2 19 5 2 2" xfId="35121"/>
    <cellStyle name="Normal 2 2 2 19 5 3" xfId="35122"/>
    <cellStyle name="Normal 2 2 2 19 6" xfId="5038"/>
    <cellStyle name="Normal 2 2 2 19 6 2" xfId="35123"/>
    <cellStyle name="Normal 2 2 2 19 7" xfId="5039"/>
    <cellStyle name="Normal 2 2 2 19 7 2" xfId="35124"/>
    <cellStyle name="Normal 2 2 2 19 8" xfId="35125"/>
    <cellStyle name="Normal 2 2 2 2" xfId="5040"/>
    <cellStyle name="Normal 2 2 2 2 2" xfId="5041"/>
    <cellStyle name="Normal 2 2 2 2 2 2" xfId="5042"/>
    <cellStyle name="Normal 2 2 2 2 2 2 2" xfId="5043"/>
    <cellStyle name="Normal 2 2 2 2 2 2 2 2" xfId="35126"/>
    <cellStyle name="Normal 2 2 2 2 2 2 3" xfId="35127"/>
    <cellStyle name="Normal 2 2 2 2 2 3" xfId="5044"/>
    <cellStyle name="Normal 2 2 2 2 2 3 2" xfId="35128"/>
    <cellStyle name="Normal 2 2 2 2 2 4" xfId="35129"/>
    <cellStyle name="Normal 2 2 2 2 3" xfId="5045"/>
    <cellStyle name="Normal 2 2 2 2 3 2" xfId="5046"/>
    <cellStyle name="Normal 2 2 2 2 3 2 2" xfId="5047"/>
    <cellStyle name="Normal 2 2 2 2 3 2 2 2" xfId="35130"/>
    <cellStyle name="Normal 2 2 2 2 3 2 3" xfId="35131"/>
    <cellStyle name="Normal 2 2 2 2 3 3" xfId="5048"/>
    <cellStyle name="Normal 2 2 2 2 3 3 2" xfId="35132"/>
    <cellStyle name="Normal 2 2 2 2 3 4" xfId="35133"/>
    <cellStyle name="Normal 2 2 2 2 4" xfId="5049"/>
    <cellStyle name="Normal 2 2 2 2 4 2" xfId="5050"/>
    <cellStyle name="Normal 2 2 2 2 4 2 2" xfId="5051"/>
    <cellStyle name="Normal 2 2 2 2 4 2 2 2" xfId="35134"/>
    <cellStyle name="Normal 2 2 2 2 4 2 3" xfId="35135"/>
    <cellStyle name="Normal 2 2 2 2 4 3" xfId="5052"/>
    <cellStyle name="Normal 2 2 2 2 4 3 2" xfId="35136"/>
    <cellStyle name="Normal 2 2 2 2 4 4" xfId="35137"/>
    <cellStyle name="Normal 2 2 2 2 5" xfId="5053"/>
    <cellStyle name="Normal 2 2 2 2 5 2" xfId="5054"/>
    <cellStyle name="Normal 2 2 2 2 5 2 2" xfId="35138"/>
    <cellStyle name="Normal 2 2 2 2 5 3" xfId="35139"/>
    <cellStyle name="Normal 2 2 2 2 6" xfId="5055"/>
    <cellStyle name="Normal 2 2 2 2 6 2" xfId="35140"/>
    <cellStyle name="Normal 2 2 2 2 7" xfId="5056"/>
    <cellStyle name="Normal 2 2 2 2 7 2" xfId="35141"/>
    <cellStyle name="Normal 2 2 2 2 8" xfId="35142"/>
    <cellStyle name="Normal 2 2 2 20" xfId="5057"/>
    <cellStyle name="Normal 2 2 2 20 2" xfId="5058"/>
    <cellStyle name="Normal 2 2 2 20 2 2" xfId="5059"/>
    <cellStyle name="Normal 2 2 2 20 2 2 2" xfId="5060"/>
    <cellStyle name="Normal 2 2 2 20 2 2 2 2" xfId="35143"/>
    <cellStyle name="Normal 2 2 2 20 2 2 3" xfId="35144"/>
    <cellStyle name="Normal 2 2 2 20 2 3" xfId="5061"/>
    <cellStyle name="Normal 2 2 2 20 2 3 2" xfId="35145"/>
    <cellStyle name="Normal 2 2 2 20 2 4" xfId="35146"/>
    <cellStyle name="Normal 2 2 2 20 3" xfId="5062"/>
    <cellStyle name="Normal 2 2 2 20 3 2" xfId="5063"/>
    <cellStyle name="Normal 2 2 2 20 3 2 2" xfId="5064"/>
    <cellStyle name="Normal 2 2 2 20 3 2 2 2" xfId="35147"/>
    <cellStyle name="Normal 2 2 2 20 3 2 3" xfId="35148"/>
    <cellStyle name="Normal 2 2 2 20 3 3" xfId="5065"/>
    <cellStyle name="Normal 2 2 2 20 3 3 2" xfId="35149"/>
    <cellStyle name="Normal 2 2 2 20 3 4" xfId="35150"/>
    <cellStyle name="Normal 2 2 2 20 4" xfId="5066"/>
    <cellStyle name="Normal 2 2 2 20 4 2" xfId="5067"/>
    <cellStyle name="Normal 2 2 2 20 4 2 2" xfId="5068"/>
    <cellStyle name="Normal 2 2 2 20 4 2 2 2" xfId="35151"/>
    <cellStyle name="Normal 2 2 2 20 4 2 3" xfId="35152"/>
    <cellStyle name="Normal 2 2 2 20 4 3" xfId="5069"/>
    <cellStyle name="Normal 2 2 2 20 4 3 2" xfId="35153"/>
    <cellStyle name="Normal 2 2 2 20 4 4" xfId="35154"/>
    <cellStyle name="Normal 2 2 2 20 5" xfId="5070"/>
    <cellStyle name="Normal 2 2 2 20 5 2" xfId="5071"/>
    <cellStyle name="Normal 2 2 2 20 5 2 2" xfId="35155"/>
    <cellStyle name="Normal 2 2 2 20 5 3" xfId="35156"/>
    <cellStyle name="Normal 2 2 2 20 6" xfId="5072"/>
    <cellStyle name="Normal 2 2 2 20 6 2" xfId="35157"/>
    <cellStyle name="Normal 2 2 2 20 7" xfId="5073"/>
    <cellStyle name="Normal 2 2 2 20 7 2" xfId="35158"/>
    <cellStyle name="Normal 2 2 2 20 8" xfId="35159"/>
    <cellStyle name="Normal 2 2 2 21" xfId="5074"/>
    <cellStyle name="Normal 2 2 2 21 2" xfId="5075"/>
    <cellStyle name="Normal 2 2 2 21 2 2" xfId="5076"/>
    <cellStyle name="Normal 2 2 2 21 2 2 2" xfId="5077"/>
    <cellStyle name="Normal 2 2 2 21 2 2 2 2" xfId="35160"/>
    <cellStyle name="Normal 2 2 2 21 2 2 3" xfId="35161"/>
    <cellStyle name="Normal 2 2 2 21 2 3" xfId="5078"/>
    <cellStyle name="Normal 2 2 2 21 2 3 2" xfId="35162"/>
    <cellStyle name="Normal 2 2 2 21 2 4" xfId="35163"/>
    <cellStyle name="Normal 2 2 2 21 3" xfId="5079"/>
    <cellStyle name="Normal 2 2 2 21 3 2" xfId="5080"/>
    <cellStyle name="Normal 2 2 2 21 3 2 2" xfId="5081"/>
    <cellStyle name="Normal 2 2 2 21 3 2 2 2" xfId="35164"/>
    <cellStyle name="Normal 2 2 2 21 3 2 3" xfId="35165"/>
    <cellStyle name="Normal 2 2 2 21 3 3" xfId="5082"/>
    <cellStyle name="Normal 2 2 2 21 3 3 2" xfId="35166"/>
    <cellStyle name="Normal 2 2 2 21 3 4" xfId="35167"/>
    <cellStyle name="Normal 2 2 2 21 4" xfId="5083"/>
    <cellStyle name="Normal 2 2 2 21 4 2" xfId="5084"/>
    <cellStyle name="Normal 2 2 2 21 4 2 2" xfId="5085"/>
    <cellStyle name="Normal 2 2 2 21 4 2 2 2" xfId="35168"/>
    <cellStyle name="Normal 2 2 2 21 4 2 3" xfId="35169"/>
    <cellStyle name="Normal 2 2 2 21 4 3" xfId="5086"/>
    <cellStyle name="Normal 2 2 2 21 4 3 2" xfId="35170"/>
    <cellStyle name="Normal 2 2 2 21 4 4" xfId="35171"/>
    <cellStyle name="Normal 2 2 2 21 5" xfId="5087"/>
    <cellStyle name="Normal 2 2 2 21 5 2" xfId="5088"/>
    <cellStyle name="Normal 2 2 2 21 5 2 2" xfId="35172"/>
    <cellStyle name="Normal 2 2 2 21 5 3" xfId="35173"/>
    <cellStyle name="Normal 2 2 2 21 6" xfId="5089"/>
    <cellStyle name="Normal 2 2 2 21 6 2" xfId="35174"/>
    <cellStyle name="Normal 2 2 2 21 7" xfId="5090"/>
    <cellStyle name="Normal 2 2 2 21 7 2" xfId="35175"/>
    <cellStyle name="Normal 2 2 2 21 8" xfId="35176"/>
    <cellStyle name="Normal 2 2 2 22" xfId="5091"/>
    <cellStyle name="Normal 2 2 2 22 2" xfId="5092"/>
    <cellStyle name="Normal 2 2 2 22 2 2" xfId="5093"/>
    <cellStyle name="Normal 2 2 2 22 2 2 2" xfId="5094"/>
    <cellStyle name="Normal 2 2 2 22 2 2 2 2" xfId="35177"/>
    <cellStyle name="Normal 2 2 2 22 2 2 3" xfId="35178"/>
    <cellStyle name="Normal 2 2 2 22 2 3" xfId="5095"/>
    <cellStyle name="Normal 2 2 2 22 2 3 2" xfId="35179"/>
    <cellStyle name="Normal 2 2 2 22 2 4" xfId="35180"/>
    <cellStyle name="Normal 2 2 2 22 3" xfId="5096"/>
    <cellStyle name="Normal 2 2 2 22 3 2" xfId="5097"/>
    <cellStyle name="Normal 2 2 2 22 3 2 2" xfId="5098"/>
    <cellStyle name="Normal 2 2 2 22 3 2 2 2" xfId="35181"/>
    <cellStyle name="Normal 2 2 2 22 3 2 3" xfId="35182"/>
    <cellStyle name="Normal 2 2 2 22 3 3" xfId="5099"/>
    <cellStyle name="Normal 2 2 2 22 3 3 2" xfId="35183"/>
    <cellStyle name="Normal 2 2 2 22 3 4" xfId="35184"/>
    <cellStyle name="Normal 2 2 2 22 4" xfId="5100"/>
    <cellStyle name="Normal 2 2 2 22 4 2" xfId="5101"/>
    <cellStyle name="Normal 2 2 2 22 4 2 2" xfId="5102"/>
    <cellStyle name="Normal 2 2 2 22 4 2 2 2" xfId="35185"/>
    <cellStyle name="Normal 2 2 2 22 4 2 3" xfId="35186"/>
    <cellStyle name="Normal 2 2 2 22 4 3" xfId="5103"/>
    <cellStyle name="Normal 2 2 2 22 4 3 2" xfId="35187"/>
    <cellStyle name="Normal 2 2 2 22 4 4" xfId="35188"/>
    <cellStyle name="Normal 2 2 2 22 5" xfId="5104"/>
    <cellStyle name="Normal 2 2 2 22 5 2" xfId="5105"/>
    <cellStyle name="Normal 2 2 2 22 5 2 2" xfId="35189"/>
    <cellStyle name="Normal 2 2 2 22 5 3" xfId="35190"/>
    <cellStyle name="Normal 2 2 2 22 6" xfId="5106"/>
    <cellStyle name="Normal 2 2 2 22 6 2" xfId="35191"/>
    <cellStyle name="Normal 2 2 2 22 7" xfId="5107"/>
    <cellStyle name="Normal 2 2 2 22 7 2" xfId="35192"/>
    <cellStyle name="Normal 2 2 2 22 8" xfId="35193"/>
    <cellStyle name="Normal 2 2 2 23" xfId="5108"/>
    <cellStyle name="Normal 2 2 2 23 2" xfId="5109"/>
    <cellStyle name="Normal 2 2 2 23 2 2" xfId="5110"/>
    <cellStyle name="Normal 2 2 2 23 2 2 2" xfId="5111"/>
    <cellStyle name="Normal 2 2 2 23 2 2 2 2" xfId="35194"/>
    <cellStyle name="Normal 2 2 2 23 2 2 3" xfId="35195"/>
    <cellStyle name="Normal 2 2 2 23 2 3" xfId="5112"/>
    <cellStyle name="Normal 2 2 2 23 2 3 2" xfId="35196"/>
    <cellStyle name="Normal 2 2 2 23 2 4" xfId="35197"/>
    <cellStyle name="Normal 2 2 2 23 3" xfId="5113"/>
    <cellStyle name="Normal 2 2 2 23 3 2" xfId="5114"/>
    <cellStyle name="Normal 2 2 2 23 3 2 2" xfId="5115"/>
    <cellStyle name="Normal 2 2 2 23 3 2 2 2" xfId="35198"/>
    <cellStyle name="Normal 2 2 2 23 3 2 3" xfId="35199"/>
    <cellStyle name="Normal 2 2 2 23 3 3" xfId="5116"/>
    <cellStyle name="Normal 2 2 2 23 3 3 2" xfId="35200"/>
    <cellStyle name="Normal 2 2 2 23 3 4" xfId="35201"/>
    <cellStyle name="Normal 2 2 2 23 4" xfId="5117"/>
    <cellStyle name="Normal 2 2 2 23 4 2" xfId="5118"/>
    <cellStyle name="Normal 2 2 2 23 4 2 2" xfId="5119"/>
    <cellStyle name="Normal 2 2 2 23 4 2 2 2" xfId="35202"/>
    <cellStyle name="Normal 2 2 2 23 4 2 3" xfId="35203"/>
    <cellStyle name="Normal 2 2 2 23 4 3" xfId="5120"/>
    <cellStyle name="Normal 2 2 2 23 4 3 2" xfId="35204"/>
    <cellStyle name="Normal 2 2 2 23 4 4" xfId="35205"/>
    <cellStyle name="Normal 2 2 2 23 5" xfId="5121"/>
    <cellStyle name="Normal 2 2 2 23 5 2" xfId="5122"/>
    <cellStyle name="Normal 2 2 2 23 5 2 2" xfId="35206"/>
    <cellStyle name="Normal 2 2 2 23 5 3" xfId="35207"/>
    <cellStyle name="Normal 2 2 2 23 6" xfId="5123"/>
    <cellStyle name="Normal 2 2 2 23 6 2" xfId="35208"/>
    <cellStyle name="Normal 2 2 2 23 7" xfId="5124"/>
    <cellStyle name="Normal 2 2 2 23 7 2" xfId="35209"/>
    <cellStyle name="Normal 2 2 2 23 8" xfId="35210"/>
    <cellStyle name="Normal 2 2 2 24" xfId="5125"/>
    <cellStyle name="Normal 2 2 2 24 2" xfId="5126"/>
    <cellStyle name="Normal 2 2 2 24 2 2" xfId="5127"/>
    <cellStyle name="Normal 2 2 2 24 2 2 2" xfId="5128"/>
    <cellStyle name="Normal 2 2 2 24 2 2 2 2" xfId="35211"/>
    <cellStyle name="Normal 2 2 2 24 2 2 3" xfId="35212"/>
    <cellStyle name="Normal 2 2 2 24 2 3" xfId="5129"/>
    <cellStyle name="Normal 2 2 2 24 2 3 2" xfId="35213"/>
    <cellStyle name="Normal 2 2 2 24 2 4" xfId="35214"/>
    <cellStyle name="Normal 2 2 2 24 3" xfId="5130"/>
    <cellStyle name="Normal 2 2 2 24 3 2" xfId="5131"/>
    <cellStyle name="Normal 2 2 2 24 3 2 2" xfId="5132"/>
    <cellStyle name="Normal 2 2 2 24 3 2 2 2" xfId="35215"/>
    <cellStyle name="Normal 2 2 2 24 3 2 3" xfId="35216"/>
    <cellStyle name="Normal 2 2 2 24 3 3" xfId="5133"/>
    <cellStyle name="Normal 2 2 2 24 3 3 2" xfId="35217"/>
    <cellStyle name="Normal 2 2 2 24 3 4" xfId="35218"/>
    <cellStyle name="Normal 2 2 2 24 4" xfId="5134"/>
    <cellStyle name="Normal 2 2 2 24 4 2" xfId="5135"/>
    <cellStyle name="Normal 2 2 2 24 4 2 2" xfId="5136"/>
    <cellStyle name="Normal 2 2 2 24 4 2 2 2" xfId="35219"/>
    <cellStyle name="Normal 2 2 2 24 4 2 3" xfId="35220"/>
    <cellStyle name="Normal 2 2 2 24 4 3" xfId="5137"/>
    <cellStyle name="Normal 2 2 2 24 4 3 2" xfId="35221"/>
    <cellStyle name="Normal 2 2 2 24 4 4" xfId="35222"/>
    <cellStyle name="Normal 2 2 2 24 5" xfId="5138"/>
    <cellStyle name="Normal 2 2 2 24 5 2" xfId="5139"/>
    <cellStyle name="Normal 2 2 2 24 5 2 2" xfId="35223"/>
    <cellStyle name="Normal 2 2 2 24 5 3" xfId="35224"/>
    <cellStyle name="Normal 2 2 2 24 6" xfId="5140"/>
    <cellStyle name="Normal 2 2 2 24 6 2" xfId="35225"/>
    <cellStyle name="Normal 2 2 2 24 7" xfId="5141"/>
    <cellStyle name="Normal 2 2 2 24 7 2" xfId="35226"/>
    <cellStyle name="Normal 2 2 2 24 8" xfId="35227"/>
    <cellStyle name="Normal 2 2 2 25" xfId="5142"/>
    <cellStyle name="Normal 2 2 2 25 2" xfId="5143"/>
    <cellStyle name="Normal 2 2 2 25 2 2" xfId="5144"/>
    <cellStyle name="Normal 2 2 2 25 2 2 2" xfId="5145"/>
    <cellStyle name="Normal 2 2 2 25 2 2 2 2" xfId="35228"/>
    <cellStyle name="Normal 2 2 2 25 2 2 3" xfId="35229"/>
    <cellStyle name="Normal 2 2 2 25 2 3" xfId="5146"/>
    <cellStyle name="Normal 2 2 2 25 2 3 2" xfId="35230"/>
    <cellStyle name="Normal 2 2 2 25 2 4" xfId="35231"/>
    <cellStyle name="Normal 2 2 2 25 3" xfId="5147"/>
    <cellStyle name="Normal 2 2 2 25 3 2" xfId="5148"/>
    <cellStyle name="Normal 2 2 2 25 3 2 2" xfId="5149"/>
    <cellStyle name="Normal 2 2 2 25 3 2 2 2" xfId="35232"/>
    <cellStyle name="Normal 2 2 2 25 3 2 3" xfId="35233"/>
    <cellStyle name="Normal 2 2 2 25 3 3" xfId="5150"/>
    <cellStyle name="Normal 2 2 2 25 3 3 2" xfId="35234"/>
    <cellStyle name="Normal 2 2 2 25 3 4" xfId="35235"/>
    <cellStyle name="Normal 2 2 2 25 4" xfId="5151"/>
    <cellStyle name="Normal 2 2 2 25 4 2" xfId="5152"/>
    <cellStyle name="Normal 2 2 2 25 4 2 2" xfId="5153"/>
    <cellStyle name="Normal 2 2 2 25 4 2 2 2" xfId="35236"/>
    <cellStyle name="Normal 2 2 2 25 4 2 3" xfId="35237"/>
    <cellStyle name="Normal 2 2 2 25 4 3" xfId="5154"/>
    <cellStyle name="Normal 2 2 2 25 4 3 2" xfId="35238"/>
    <cellStyle name="Normal 2 2 2 25 4 4" xfId="35239"/>
    <cellStyle name="Normal 2 2 2 25 5" xfId="5155"/>
    <cellStyle name="Normal 2 2 2 25 5 2" xfId="5156"/>
    <cellStyle name="Normal 2 2 2 25 5 2 2" xfId="35240"/>
    <cellStyle name="Normal 2 2 2 25 5 3" xfId="35241"/>
    <cellStyle name="Normal 2 2 2 25 6" xfId="5157"/>
    <cellStyle name="Normal 2 2 2 25 6 2" xfId="35242"/>
    <cellStyle name="Normal 2 2 2 25 7" xfId="5158"/>
    <cellStyle name="Normal 2 2 2 25 7 2" xfId="35243"/>
    <cellStyle name="Normal 2 2 2 25 8" xfId="35244"/>
    <cellStyle name="Normal 2 2 2 26" xfId="5159"/>
    <cellStyle name="Normal 2 2 2 26 2" xfId="5160"/>
    <cellStyle name="Normal 2 2 2 26 2 2" xfId="5161"/>
    <cellStyle name="Normal 2 2 2 26 2 2 2" xfId="5162"/>
    <cellStyle name="Normal 2 2 2 26 2 2 2 2" xfId="35245"/>
    <cellStyle name="Normal 2 2 2 26 2 2 3" xfId="35246"/>
    <cellStyle name="Normal 2 2 2 26 2 3" xfId="5163"/>
    <cellStyle name="Normal 2 2 2 26 2 3 2" xfId="35247"/>
    <cellStyle name="Normal 2 2 2 26 2 4" xfId="35248"/>
    <cellStyle name="Normal 2 2 2 26 3" xfId="5164"/>
    <cellStyle name="Normal 2 2 2 26 3 2" xfId="5165"/>
    <cellStyle name="Normal 2 2 2 26 3 2 2" xfId="5166"/>
    <cellStyle name="Normal 2 2 2 26 3 2 2 2" xfId="35249"/>
    <cellStyle name="Normal 2 2 2 26 3 2 3" xfId="35250"/>
    <cellStyle name="Normal 2 2 2 26 3 3" xfId="5167"/>
    <cellStyle name="Normal 2 2 2 26 3 3 2" xfId="35251"/>
    <cellStyle name="Normal 2 2 2 26 3 4" xfId="35252"/>
    <cellStyle name="Normal 2 2 2 26 4" xfId="5168"/>
    <cellStyle name="Normal 2 2 2 26 4 2" xfId="5169"/>
    <cellStyle name="Normal 2 2 2 26 4 2 2" xfId="5170"/>
    <cellStyle name="Normal 2 2 2 26 4 2 2 2" xfId="35253"/>
    <cellStyle name="Normal 2 2 2 26 4 2 3" xfId="35254"/>
    <cellStyle name="Normal 2 2 2 26 4 3" xfId="5171"/>
    <cellStyle name="Normal 2 2 2 26 4 3 2" xfId="35255"/>
    <cellStyle name="Normal 2 2 2 26 4 4" xfId="35256"/>
    <cellStyle name="Normal 2 2 2 26 5" xfId="5172"/>
    <cellStyle name="Normal 2 2 2 26 5 2" xfId="5173"/>
    <cellStyle name="Normal 2 2 2 26 5 2 2" xfId="35257"/>
    <cellStyle name="Normal 2 2 2 26 5 3" xfId="35258"/>
    <cellStyle name="Normal 2 2 2 26 6" xfId="5174"/>
    <cellStyle name="Normal 2 2 2 26 6 2" xfId="35259"/>
    <cellStyle name="Normal 2 2 2 26 7" xfId="5175"/>
    <cellStyle name="Normal 2 2 2 26 7 2" xfId="35260"/>
    <cellStyle name="Normal 2 2 2 26 8" xfId="35261"/>
    <cellStyle name="Normal 2 2 2 27" xfId="5176"/>
    <cellStyle name="Normal 2 2 2 27 2" xfId="5177"/>
    <cellStyle name="Normal 2 2 2 27 2 2" xfId="5178"/>
    <cellStyle name="Normal 2 2 2 27 2 2 2" xfId="5179"/>
    <cellStyle name="Normal 2 2 2 27 2 2 2 2" xfId="35262"/>
    <cellStyle name="Normal 2 2 2 27 2 2 3" xfId="35263"/>
    <cellStyle name="Normal 2 2 2 27 2 3" xfId="5180"/>
    <cellStyle name="Normal 2 2 2 27 2 3 2" xfId="35264"/>
    <cellStyle name="Normal 2 2 2 27 2 4" xfId="35265"/>
    <cellStyle name="Normal 2 2 2 27 3" xfId="5181"/>
    <cellStyle name="Normal 2 2 2 27 3 2" xfId="5182"/>
    <cellStyle name="Normal 2 2 2 27 3 2 2" xfId="5183"/>
    <cellStyle name="Normal 2 2 2 27 3 2 2 2" xfId="35266"/>
    <cellStyle name="Normal 2 2 2 27 3 2 3" xfId="35267"/>
    <cellStyle name="Normal 2 2 2 27 3 3" xfId="5184"/>
    <cellStyle name="Normal 2 2 2 27 3 3 2" xfId="35268"/>
    <cellStyle name="Normal 2 2 2 27 3 4" xfId="35269"/>
    <cellStyle name="Normal 2 2 2 27 4" xfId="5185"/>
    <cellStyle name="Normal 2 2 2 27 4 2" xfId="5186"/>
    <cellStyle name="Normal 2 2 2 27 4 2 2" xfId="5187"/>
    <cellStyle name="Normal 2 2 2 27 4 2 2 2" xfId="35270"/>
    <cellStyle name="Normal 2 2 2 27 4 2 3" xfId="35271"/>
    <cellStyle name="Normal 2 2 2 27 4 3" xfId="5188"/>
    <cellStyle name="Normal 2 2 2 27 4 3 2" xfId="35272"/>
    <cellStyle name="Normal 2 2 2 27 4 4" xfId="35273"/>
    <cellStyle name="Normal 2 2 2 27 5" xfId="5189"/>
    <cellStyle name="Normal 2 2 2 27 5 2" xfId="5190"/>
    <cellStyle name="Normal 2 2 2 27 5 2 2" xfId="35274"/>
    <cellStyle name="Normal 2 2 2 27 5 3" xfId="35275"/>
    <cellStyle name="Normal 2 2 2 27 6" xfId="5191"/>
    <cellStyle name="Normal 2 2 2 27 6 2" xfId="35276"/>
    <cellStyle name="Normal 2 2 2 27 7" xfId="5192"/>
    <cellStyle name="Normal 2 2 2 27 7 2" xfId="35277"/>
    <cellStyle name="Normal 2 2 2 27 8" xfId="35278"/>
    <cellStyle name="Normal 2 2 2 28" xfId="5193"/>
    <cellStyle name="Normal 2 2 2 28 2" xfId="5194"/>
    <cellStyle name="Normal 2 2 2 28 2 2" xfId="5195"/>
    <cellStyle name="Normal 2 2 2 28 2 2 2" xfId="5196"/>
    <cellStyle name="Normal 2 2 2 28 2 2 2 2" xfId="35279"/>
    <cellStyle name="Normal 2 2 2 28 2 2 3" xfId="35280"/>
    <cellStyle name="Normal 2 2 2 28 2 3" xfId="5197"/>
    <cellStyle name="Normal 2 2 2 28 2 3 2" xfId="35281"/>
    <cellStyle name="Normal 2 2 2 28 2 4" xfId="35282"/>
    <cellStyle name="Normal 2 2 2 28 3" xfId="5198"/>
    <cellStyle name="Normal 2 2 2 28 3 2" xfId="5199"/>
    <cellStyle name="Normal 2 2 2 28 3 2 2" xfId="5200"/>
    <cellStyle name="Normal 2 2 2 28 3 2 2 2" xfId="35283"/>
    <cellStyle name="Normal 2 2 2 28 3 2 3" xfId="35284"/>
    <cellStyle name="Normal 2 2 2 28 3 3" xfId="5201"/>
    <cellStyle name="Normal 2 2 2 28 3 3 2" xfId="35285"/>
    <cellStyle name="Normal 2 2 2 28 3 4" xfId="35286"/>
    <cellStyle name="Normal 2 2 2 28 4" xfId="5202"/>
    <cellStyle name="Normal 2 2 2 28 4 2" xfId="5203"/>
    <cellStyle name="Normal 2 2 2 28 4 2 2" xfId="5204"/>
    <cellStyle name="Normal 2 2 2 28 4 2 2 2" xfId="35287"/>
    <cellStyle name="Normal 2 2 2 28 4 2 3" xfId="35288"/>
    <cellStyle name="Normal 2 2 2 28 4 3" xfId="5205"/>
    <cellStyle name="Normal 2 2 2 28 4 3 2" xfId="35289"/>
    <cellStyle name="Normal 2 2 2 28 4 4" xfId="35290"/>
    <cellStyle name="Normal 2 2 2 28 5" xfId="5206"/>
    <cellStyle name="Normal 2 2 2 28 5 2" xfId="5207"/>
    <cellStyle name="Normal 2 2 2 28 5 2 2" xfId="35291"/>
    <cellStyle name="Normal 2 2 2 28 5 3" xfId="35292"/>
    <cellStyle name="Normal 2 2 2 28 6" xfId="5208"/>
    <cellStyle name="Normal 2 2 2 28 6 2" xfId="35293"/>
    <cellStyle name="Normal 2 2 2 28 7" xfId="5209"/>
    <cellStyle name="Normal 2 2 2 28 7 2" xfId="35294"/>
    <cellStyle name="Normal 2 2 2 28 8" xfId="35295"/>
    <cellStyle name="Normal 2 2 2 29" xfId="5210"/>
    <cellStyle name="Normal 2 2 2 29 2" xfId="5211"/>
    <cellStyle name="Normal 2 2 2 29 2 2" xfId="5212"/>
    <cellStyle name="Normal 2 2 2 29 2 2 2" xfId="5213"/>
    <cellStyle name="Normal 2 2 2 29 2 2 2 2" xfId="35296"/>
    <cellStyle name="Normal 2 2 2 29 2 2 3" xfId="35297"/>
    <cellStyle name="Normal 2 2 2 29 2 3" xfId="5214"/>
    <cellStyle name="Normal 2 2 2 29 2 3 2" xfId="35298"/>
    <cellStyle name="Normal 2 2 2 29 2 4" xfId="35299"/>
    <cellStyle name="Normal 2 2 2 29 3" xfId="5215"/>
    <cellStyle name="Normal 2 2 2 29 3 2" xfId="5216"/>
    <cellStyle name="Normal 2 2 2 29 3 2 2" xfId="5217"/>
    <cellStyle name="Normal 2 2 2 29 3 2 2 2" xfId="35300"/>
    <cellStyle name="Normal 2 2 2 29 3 2 3" xfId="35301"/>
    <cellStyle name="Normal 2 2 2 29 3 3" xfId="5218"/>
    <cellStyle name="Normal 2 2 2 29 3 3 2" xfId="35302"/>
    <cellStyle name="Normal 2 2 2 29 3 4" xfId="35303"/>
    <cellStyle name="Normal 2 2 2 29 4" xfId="5219"/>
    <cellStyle name="Normal 2 2 2 29 4 2" xfId="5220"/>
    <cellStyle name="Normal 2 2 2 29 4 2 2" xfId="5221"/>
    <cellStyle name="Normal 2 2 2 29 4 2 2 2" xfId="35304"/>
    <cellStyle name="Normal 2 2 2 29 4 2 3" xfId="35305"/>
    <cellStyle name="Normal 2 2 2 29 4 3" xfId="5222"/>
    <cellStyle name="Normal 2 2 2 29 4 3 2" xfId="35306"/>
    <cellStyle name="Normal 2 2 2 29 4 4" xfId="35307"/>
    <cellStyle name="Normal 2 2 2 29 5" xfId="5223"/>
    <cellStyle name="Normal 2 2 2 29 5 2" xfId="5224"/>
    <cellStyle name="Normal 2 2 2 29 5 2 2" xfId="35308"/>
    <cellStyle name="Normal 2 2 2 29 5 3" xfId="35309"/>
    <cellStyle name="Normal 2 2 2 29 6" xfId="5225"/>
    <cellStyle name="Normal 2 2 2 29 6 2" xfId="35310"/>
    <cellStyle name="Normal 2 2 2 29 7" xfId="5226"/>
    <cellStyle name="Normal 2 2 2 29 7 2" xfId="35311"/>
    <cellStyle name="Normal 2 2 2 29 8" xfId="35312"/>
    <cellStyle name="Normal 2 2 2 3" xfId="5227"/>
    <cellStyle name="Normal 2 2 2 3 2" xfId="5228"/>
    <cellStyle name="Normal 2 2 2 3 2 2" xfId="5229"/>
    <cellStyle name="Normal 2 2 2 3 2 2 2" xfId="5230"/>
    <cellStyle name="Normal 2 2 2 3 2 2 2 2" xfId="35313"/>
    <cellStyle name="Normal 2 2 2 3 2 2 3" xfId="35314"/>
    <cellStyle name="Normal 2 2 2 3 2 3" xfId="5231"/>
    <cellStyle name="Normal 2 2 2 3 2 3 2" xfId="35315"/>
    <cellStyle name="Normal 2 2 2 3 2 4" xfId="35316"/>
    <cellStyle name="Normal 2 2 2 3 3" xfId="5232"/>
    <cellStyle name="Normal 2 2 2 3 3 2" xfId="5233"/>
    <cellStyle name="Normal 2 2 2 3 3 2 2" xfId="5234"/>
    <cellStyle name="Normal 2 2 2 3 3 2 2 2" xfId="35317"/>
    <cellStyle name="Normal 2 2 2 3 3 2 3" xfId="35318"/>
    <cellStyle name="Normal 2 2 2 3 3 3" xfId="5235"/>
    <cellStyle name="Normal 2 2 2 3 3 3 2" xfId="35319"/>
    <cellStyle name="Normal 2 2 2 3 3 4" xfId="35320"/>
    <cellStyle name="Normal 2 2 2 3 4" xfId="5236"/>
    <cellStyle name="Normal 2 2 2 3 4 2" xfId="5237"/>
    <cellStyle name="Normal 2 2 2 3 4 2 2" xfId="5238"/>
    <cellStyle name="Normal 2 2 2 3 4 2 2 2" xfId="35321"/>
    <cellStyle name="Normal 2 2 2 3 4 2 3" xfId="35322"/>
    <cellStyle name="Normal 2 2 2 3 4 3" xfId="5239"/>
    <cellStyle name="Normal 2 2 2 3 4 3 2" xfId="35323"/>
    <cellStyle name="Normal 2 2 2 3 4 4" xfId="35324"/>
    <cellStyle name="Normal 2 2 2 3 5" xfId="5240"/>
    <cellStyle name="Normal 2 2 2 3 5 2" xfId="5241"/>
    <cellStyle name="Normal 2 2 2 3 5 2 2" xfId="35325"/>
    <cellStyle name="Normal 2 2 2 3 5 3" xfId="35326"/>
    <cellStyle name="Normal 2 2 2 3 6" xfId="5242"/>
    <cellStyle name="Normal 2 2 2 3 6 2" xfId="35327"/>
    <cellStyle name="Normal 2 2 2 3 7" xfId="5243"/>
    <cellStyle name="Normal 2 2 2 3 7 2" xfId="35328"/>
    <cellStyle name="Normal 2 2 2 3 8" xfId="35329"/>
    <cellStyle name="Normal 2 2 2 30" xfId="5244"/>
    <cellStyle name="Normal 2 2 2 30 2" xfId="5245"/>
    <cellStyle name="Normal 2 2 2 30 2 2" xfId="5246"/>
    <cellStyle name="Normal 2 2 2 30 2 2 2" xfId="35330"/>
    <cellStyle name="Normal 2 2 2 30 2 3" xfId="35331"/>
    <cellStyle name="Normal 2 2 2 30 3" xfId="5247"/>
    <cellStyle name="Normal 2 2 2 30 3 2" xfId="35332"/>
    <cellStyle name="Normal 2 2 2 30 4" xfId="35333"/>
    <cellStyle name="Normal 2 2 2 31" xfId="5248"/>
    <cellStyle name="Normal 2 2 2 31 2" xfId="5249"/>
    <cellStyle name="Normal 2 2 2 31 2 2" xfId="5250"/>
    <cellStyle name="Normal 2 2 2 31 2 2 2" xfId="35334"/>
    <cellStyle name="Normal 2 2 2 31 2 3" xfId="35335"/>
    <cellStyle name="Normal 2 2 2 31 3" xfId="5251"/>
    <cellStyle name="Normal 2 2 2 31 3 2" xfId="35336"/>
    <cellStyle name="Normal 2 2 2 31 4" xfId="35337"/>
    <cellStyle name="Normal 2 2 2 32" xfId="5252"/>
    <cellStyle name="Normal 2 2 2 32 2" xfId="5253"/>
    <cellStyle name="Normal 2 2 2 32 2 2" xfId="5254"/>
    <cellStyle name="Normal 2 2 2 32 2 2 2" xfId="35338"/>
    <cellStyle name="Normal 2 2 2 32 2 3" xfId="35339"/>
    <cellStyle name="Normal 2 2 2 32 3" xfId="5255"/>
    <cellStyle name="Normal 2 2 2 32 3 2" xfId="35340"/>
    <cellStyle name="Normal 2 2 2 32 4" xfId="35341"/>
    <cellStyle name="Normal 2 2 2 33" xfId="5256"/>
    <cellStyle name="Normal 2 2 2 33 2" xfId="5257"/>
    <cellStyle name="Normal 2 2 2 33 2 2" xfId="35342"/>
    <cellStyle name="Normal 2 2 2 33 3" xfId="35343"/>
    <cellStyle name="Normal 2 2 2 34" xfId="5258"/>
    <cellStyle name="Normal 2 2 2 34 2" xfId="35344"/>
    <cellStyle name="Normal 2 2 2 35" xfId="5259"/>
    <cellStyle name="Normal 2 2 2 35 2" xfId="35345"/>
    <cellStyle name="Normal 2 2 2 36" xfId="35346"/>
    <cellStyle name="Normal 2 2 2 4" xfId="5260"/>
    <cellStyle name="Normal 2 2 2 4 2" xfId="5261"/>
    <cellStyle name="Normal 2 2 2 4 2 2" xfId="5262"/>
    <cellStyle name="Normal 2 2 2 4 2 2 2" xfId="5263"/>
    <cellStyle name="Normal 2 2 2 4 2 2 2 2" xfId="35347"/>
    <cellStyle name="Normal 2 2 2 4 2 2 3" xfId="35348"/>
    <cellStyle name="Normal 2 2 2 4 2 3" xfId="5264"/>
    <cellStyle name="Normal 2 2 2 4 2 3 2" xfId="35349"/>
    <cellStyle name="Normal 2 2 2 4 2 4" xfId="35350"/>
    <cellStyle name="Normal 2 2 2 4 3" xfId="5265"/>
    <cellStyle name="Normal 2 2 2 4 3 2" xfId="5266"/>
    <cellStyle name="Normal 2 2 2 4 3 2 2" xfId="5267"/>
    <cellStyle name="Normal 2 2 2 4 3 2 2 2" xfId="35351"/>
    <cellStyle name="Normal 2 2 2 4 3 2 3" xfId="35352"/>
    <cellStyle name="Normal 2 2 2 4 3 3" xfId="5268"/>
    <cellStyle name="Normal 2 2 2 4 3 3 2" xfId="35353"/>
    <cellStyle name="Normal 2 2 2 4 3 4" xfId="35354"/>
    <cellStyle name="Normal 2 2 2 4 4" xfId="5269"/>
    <cellStyle name="Normal 2 2 2 4 4 2" xfId="5270"/>
    <cellStyle name="Normal 2 2 2 4 4 2 2" xfId="5271"/>
    <cellStyle name="Normal 2 2 2 4 4 2 2 2" xfId="35355"/>
    <cellStyle name="Normal 2 2 2 4 4 2 3" xfId="35356"/>
    <cellStyle name="Normal 2 2 2 4 4 3" xfId="5272"/>
    <cellStyle name="Normal 2 2 2 4 4 3 2" xfId="35357"/>
    <cellStyle name="Normal 2 2 2 4 4 4" xfId="35358"/>
    <cellStyle name="Normal 2 2 2 4 5" xfId="5273"/>
    <cellStyle name="Normal 2 2 2 4 5 2" xfId="5274"/>
    <cellStyle name="Normal 2 2 2 4 5 2 2" xfId="35359"/>
    <cellStyle name="Normal 2 2 2 4 5 3" xfId="35360"/>
    <cellStyle name="Normal 2 2 2 4 6" xfId="5275"/>
    <cellStyle name="Normal 2 2 2 4 6 2" xfId="35361"/>
    <cellStyle name="Normal 2 2 2 4 7" xfId="5276"/>
    <cellStyle name="Normal 2 2 2 4 7 2" xfId="35362"/>
    <cellStyle name="Normal 2 2 2 4 8" xfId="35363"/>
    <cellStyle name="Normal 2 2 2 5" xfId="5277"/>
    <cellStyle name="Normal 2 2 2 5 2" xfId="5278"/>
    <cellStyle name="Normal 2 2 2 5 2 2" xfId="5279"/>
    <cellStyle name="Normal 2 2 2 5 2 2 2" xfId="5280"/>
    <cellStyle name="Normal 2 2 2 5 2 2 2 2" xfId="35364"/>
    <cellStyle name="Normal 2 2 2 5 2 2 3" xfId="35365"/>
    <cellStyle name="Normal 2 2 2 5 2 3" xfId="5281"/>
    <cellStyle name="Normal 2 2 2 5 2 3 2" xfId="35366"/>
    <cellStyle name="Normal 2 2 2 5 2 4" xfId="35367"/>
    <cellStyle name="Normal 2 2 2 5 3" xfId="5282"/>
    <cellStyle name="Normal 2 2 2 5 3 2" xfId="5283"/>
    <cellStyle name="Normal 2 2 2 5 3 2 2" xfId="5284"/>
    <cellStyle name="Normal 2 2 2 5 3 2 2 2" xfId="35368"/>
    <cellStyle name="Normal 2 2 2 5 3 2 3" xfId="35369"/>
    <cellStyle name="Normal 2 2 2 5 3 3" xfId="5285"/>
    <cellStyle name="Normal 2 2 2 5 3 3 2" xfId="35370"/>
    <cellStyle name="Normal 2 2 2 5 3 4" xfId="35371"/>
    <cellStyle name="Normal 2 2 2 5 4" xfId="5286"/>
    <cellStyle name="Normal 2 2 2 5 4 2" xfId="5287"/>
    <cellStyle name="Normal 2 2 2 5 4 2 2" xfId="5288"/>
    <cellStyle name="Normal 2 2 2 5 4 2 2 2" xfId="35372"/>
    <cellStyle name="Normal 2 2 2 5 4 2 3" xfId="35373"/>
    <cellStyle name="Normal 2 2 2 5 4 3" xfId="5289"/>
    <cellStyle name="Normal 2 2 2 5 4 3 2" xfId="35374"/>
    <cellStyle name="Normal 2 2 2 5 4 4" xfId="35375"/>
    <cellStyle name="Normal 2 2 2 5 5" xfId="5290"/>
    <cellStyle name="Normal 2 2 2 5 5 2" xfId="5291"/>
    <cellStyle name="Normal 2 2 2 5 5 2 2" xfId="35376"/>
    <cellStyle name="Normal 2 2 2 5 5 3" xfId="35377"/>
    <cellStyle name="Normal 2 2 2 5 6" xfId="5292"/>
    <cellStyle name="Normal 2 2 2 5 6 2" xfId="35378"/>
    <cellStyle name="Normal 2 2 2 5 7" xfId="5293"/>
    <cellStyle name="Normal 2 2 2 5 7 2" xfId="35379"/>
    <cellStyle name="Normal 2 2 2 5 8" xfId="35380"/>
    <cellStyle name="Normal 2 2 2 6" xfId="5294"/>
    <cellStyle name="Normal 2 2 2 6 2" xfId="5295"/>
    <cellStyle name="Normal 2 2 2 6 2 2" xfId="5296"/>
    <cellStyle name="Normal 2 2 2 6 2 2 2" xfId="5297"/>
    <cellStyle name="Normal 2 2 2 6 2 2 2 2" xfId="35381"/>
    <cellStyle name="Normal 2 2 2 6 2 2 3" xfId="35382"/>
    <cellStyle name="Normal 2 2 2 6 2 3" xfId="5298"/>
    <cellStyle name="Normal 2 2 2 6 2 3 2" xfId="35383"/>
    <cellStyle name="Normal 2 2 2 6 2 4" xfId="35384"/>
    <cellStyle name="Normal 2 2 2 6 3" xfId="5299"/>
    <cellStyle name="Normal 2 2 2 6 3 2" xfId="5300"/>
    <cellStyle name="Normal 2 2 2 6 3 2 2" xfId="5301"/>
    <cellStyle name="Normal 2 2 2 6 3 2 2 2" xfId="35385"/>
    <cellStyle name="Normal 2 2 2 6 3 2 3" xfId="35386"/>
    <cellStyle name="Normal 2 2 2 6 3 3" xfId="5302"/>
    <cellStyle name="Normal 2 2 2 6 3 3 2" xfId="35387"/>
    <cellStyle name="Normal 2 2 2 6 3 4" xfId="35388"/>
    <cellStyle name="Normal 2 2 2 6 4" xfId="5303"/>
    <cellStyle name="Normal 2 2 2 6 4 2" xfId="5304"/>
    <cellStyle name="Normal 2 2 2 6 4 2 2" xfId="5305"/>
    <cellStyle name="Normal 2 2 2 6 4 2 2 2" xfId="35389"/>
    <cellStyle name="Normal 2 2 2 6 4 2 3" xfId="35390"/>
    <cellStyle name="Normal 2 2 2 6 4 3" xfId="5306"/>
    <cellStyle name="Normal 2 2 2 6 4 3 2" xfId="35391"/>
    <cellStyle name="Normal 2 2 2 6 4 4" xfId="35392"/>
    <cellStyle name="Normal 2 2 2 6 5" xfId="5307"/>
    <cellStyle name="Normal 2 2 2 6 5 2" xfId="5308"/>
    <cellStyle name="Normal 2 2 2 6 5 2 2" xfId="35393"/>
    <cellStyle name="Normal 2 2 2 6 5 3" xfId="35394"/>
    <cellStyle name="Normal 2 2 2 6 6" xfId="5309"/>
    <cellStyle name="Normal 2 2 2 6 6 2" xfId="35395"/>
    <cellStyle name="Normal 2 2 2 6 7" xfId="5310"/>
    <cellStyle name="Normal 2 2 2 6 7 2" xfId="35396"/>
    <cellStyle name="Normal 2 2 2 6 8" xfId="35397"/>
    <cellStyle name="Normal 2 2 2 7" xfId="5311"/>
    <cellStyle name="Normal 2 2 2 7 2" xfId="5312"/>
    <cellStyle name="Normal 2 2 2 7 2 2" xfId="5313"/>
    <cellStyle name="Normal 2 2 2 7 2 2 2" xfId="5314"/>
    <cellStyle name="Normal 2 2 2 7 2 2 2 2" xfId="35398"/>
    <cellStyle name="Normal 2 2 2 7 2 2 3" xfId="35399"/>
    <cellStyle name="Normal 2 2 2 7 2 3" xfId="5315"/>
    <cellStyle name="Normal 2 2 2 7 2 3 2" xfId="35400"/>
    <cellStyle name="Normal 2 2 2 7 2 4" xfId="35401"/>
    <cellStyle name="Normal 2 2 2 7 3" xfId="5316"/>
    <cellStyle name="Normal 2 2 2 7 3 2" xfId="5317"/>
    <cellStyle name="Normal 2 2 2 7 3 2 2" xfId="5318"/>
    <cellStyle name="Normal 2 2 2 7 3 2 2 2" xfId="35402"/>
    <cellStyle name="Normal 2 2 2 7 3 2 3" xfId="35403"/>
    <cellStyle name="Normal 2 2 2 7 3 3" xfId="5319"/>
    <cellStyle name="Normal 2 2 2 7 3 3 2" xfId="35404"/>
    <cellStyle name="Normal 2 2 2 7 3 4" xfId="35405"/>
    <cellStyle name="Normal 2 2 2 7 4" xfId="5320"/>
    <cellStyle name="Normal 2 2 2 7 4 2" xfId="5321"/>
    <cellStyle name="Normal 2 2 2 7 4 2 2" xfId="5322"/>
    <cellStyle name="Normal 2 2 2 7 4 2 2 2" xfId="35406"/>
    <cellStyle name="Normal 2 2 2 7 4 2 3" xfId="35407"/>
    <cellStyle name="Normal 2 2 2 7 4 3" xfId="5323"/>
    <cellStyle name="Normal 2 2 2 7 4 3 2" xfId="35408"/>
    <cellStyle name="Normal 2 2 2 7 4 4" xfId="35409"/>
    <cellStyle name="Normal 2 2 2 7 5" xfId="5324"/>
    <cellStyle name="Normal 2 2 2 7 5 2" xfId="5325"/>
    <cellStyle name="Normal 2 2 2 7 5 2 2" xfId="35410"/>
    <cellStyle name="Normal 2 2 2 7 5 3" xfId="35411"/>
    <cellStyle name="Normal 2 2 2 7 6" xfId="5326"/>
    <cellStyle name="Normal 2 2 2 7 6 2" xfId="35412"/>
    <cellStyle name="Normal 2 2 2 7 7" xfId="5327"/>
    <cellStyle name="Normal 2 2 2 7 7 2" xfId="35413"/>
    <cellStyle name="Normal 2 2 2 7 8" xfId="35414"/>
    <cellStyle name="Normal 2 2 2 8" xfId="5328"/>
    <cellStyle name="Normal 2 2 2 8 2" xfId="5329"/>
    <cellStyle name="Normal 2 2 2 8 2 2" xfId="5330"/>
    <cellStyle name="Normal 2 2 2 8 2 2 2" xfId="5331"/>
    <cellStyle name="Normal 2 2 2 8 2 2 2 2" xfId="35415"/>
    <cellStyle name="Normal 2 2 2 8 2 2 3" xfId="35416"/>
    <cellStyle name="Normal 2 2 2 8 2 3" xfId="5332"/>
    <cellStyle name="Normal 2 2 2 8 2 3 2" xfId="35417"/>
    <cellStyle name="Normal 2 2 2 8 2 4" xfId="35418"/>
    <cellStyle name="Normal 2 2 2 8 3" xfId="5333"/>
    <cellStyle name="Normal 2 2 2 8 3 2" xfId="5334"/>
    <cellStyle name="Normal 2 2 2 8 3 2 2" xfId="5335"/>
    <cellStyle name="Normal 2 2 2 8 3 2 2 2" xfId="35419"/>
    <cellStyle name="Normal 2 2 2 8 3 2 3" xfId="35420"/>
    <cellStyle name="Normal 2 2 2 8 3 3" xfId="5336"/>
    <cellStyle name="Normal 2 2 2 8 3 3 2" xfId="35421"/>
    <cellStyle name="Normal 2 2 2 8 3 4" xfId="35422"/>
    <cellStyle name="Normal 2 2 2 8 4" xfId="5337"/>
    <cellStyle name="Normal 2 2 2 8 4 2" xfId="5338"/>
    <cellStyle name="Normal 2 2 2 8 4 2 2" xfId="5339"/>
    <cellStyle name="Normal 2 2 2 8 4 2 2 2" xfId="35423"/>
    <cellStyle name="Normal 2 2 2 8 4 2 3" xfId="35424"/>
    <cellStyle name="Normal 2 2 2 8 4 3" xfId="5340"/>
    <cellStyle name="Normal 2 2 2 8 4 3 2" xfId="35425"/>
    <cellStyle name="Normal 2 2 2 8 4 4" xfId="35426"/>
    <cellStyle name="Normal 2 2 2 8 5" xfId="5341"/>
    <cellStyle name="Normal 2 2 2 8 5 2" xfId="5342"/>
    <cellStyle name="Normal 2 2 2 8 5 2 2" xfId="35427"/>
    <cellStyle name="Normal 2 2 2 8 5 3" xfId="35428"/>
    <cellStyle name="Normal 2 2 2 8 6" xfId="5343"/>
    <cellStyle name="Normal 2 2 2 8 6 2" xfId="35429"/>
    <cellStyle name="Normal 2 2 2 8 7" xfId="5344"/>
    <cellStyle name="Normal 2 2 2 8 7 2" xfId="35430"/>
    <cellStyle name="Normal 2 2 2 8 8" xfId="35431"/>
    <cellStyle name="Normal 2 2 2 9" xfId="5345"/>
    <cellStyle name="Normal 2 2 2 9 2" xfId="5346"/>
    <cellStyle name="Normal 2 2 2 9 2 2" xfId="5347"/>
    <cellStyle name="Normal 2 2 2 9 2 2 2" xfId="5348"/>
    <cellStyle name="Normal 2 2 2 9 2 2 2 2" xfId="35432"/>
    <cellStyle name="Normal 2 2 2 9 2 2 3" xfId="35433"/>
    <cellStyle name="Normal 2 2 2 9 2 3" xfId="5349"/>
    <cellStyle name="Normal 2 2 2 9 2 3 2" xfId="35434"/>
    <cellStyle name="Normal 2 2 2 9 2 4" xfId="35435"/>
    <cellStyle name="Normal 2 2 2 9 3" xfId="5350"/>
    <cellStyle name="Normal 2 2 2 9 3 2" xfId="5351"/>
    <cellStyle name="Normal 2 2 2 9 3 2 2" xfId="5352"/>
    <cellStyle name="Normal 2 2 2 9 3 2 2 2" xfId="35436"/>
    <cellStyle name="Normal 2 2 2 9 3 2 3" xfId="35437"/>
    <cellStyle name="Normal 2 2 2 9 3 3" xfId="5353"/>
    <cellStyle name="Normal 2 2 2 9 3 3 2" xfId="35438"/>
    <cellStyle name="Normal 2 2 2 9 3 4" xfId="35439"/>
    <cellStyle name="Normal 2 2 2 9 4" xfId="5354"/>
    <cellStyle name="Normal 2 2 2 9 4 2" xfId="5355"/>
    <cellStyle name="Normal 2 2 2 9 4 2 2" xfId="5356"/>
    <cellStyle name="Normal 2 2 2 9 4 2 2 2" xfId="35440"/>
    <cellStyle name="Normal 2 2 2 9 4 2 3" xfId="35441"/>
    <cellStyle name="Normal 2 2 2 9 4 3" xfId="5357"/>
    <cellStyle name="Normal 2 2 2 9 4 3 2" xfId="35442"/>
    <cellStyle name="Normal 2 2 2 9 4 4" xfId="35443"/>
    <cellStyle name="Normal 2 2 2 9 5" xfId="5358"/>
    <cellStyle name="Normal 2 2 2 9 5 2" xfId="5359"/>
    <cellStyle name="Normal 2 2 2 9 5 2 2" xfId="35444"/>
    <cellStyle name="Normal 2 2 2 9 5 3" xfId="35445"/>
    <cellStyle name="Normal 2 2 2 9 6" xfId="5360"/>
    <cellStyle name="Normal 2 2 2 9 6 2" xfId="35446"/>
    <cellStyle name="Normal 2 2 2 9 7" xfId="5361"/>
    <cellStyle name="Normal 2 2 2 9 7 2" xfId="35447"/>
    <cellStyle name="Normal 2 2 2 9 8" xfId="35448"/>
    <cellStyle name="Normal 2 2 20" xfId="5362"/>
    <cellStyle name="Normal 2 2 20 2" xfId="5363"/>
    <cellStyle name="Normal 2 2 20 2 2" xfId="5364"/>
    <cellStyle name="Normal 2 2 20 2 2 2" xfId="5365"/>
    <cellStyle name="Normal 2 2 20 2 2 2 2" xfId="35449"/>
    <cellStyle name="Normal 2 2 20 2 2 3" xfId="35450"/>
    <cellStyle name="Normal 2 2 20 2 3" xfId="5366"/>
    <cellStyle name="Normal 2 2 20 2 3 2" xfId="35451"/>
    <cellStyle name="Normal 2 2 20 2 4" xfId="35452"/>
    <cellStyle name="Normal 2 2 20 3" xfId="5367"/>
    <cellStyle name="Normal 2 2 20 3 2" xfId="5368"/>
    <cellStyle name="Normal 2 2 20 3 2 2" xfId="5369"/>
    <cellStyle name="Normal 2 2 20 3 2 2 2" xfId="35453"/>
    <cellStyle name="Normal 2 2 20 3 2 3" xfId="35454"/>
    <cellStyle name="Normal 2 2 20 3 3" xfId="5370"/>
    <cellStyle name="Normal 2 2 20 3 3 2" xfId="35455"/>
    <cellStyle name="Normal 2 2 20 3 4" xfId="35456"/>
    <cellStyle name="Normal 2 2 20 4" xfId="5371"/>
    <cellStyle name="Normal 2 2 20 4 2" xfId="5372"/>
    <cellStyle name="Normal 2 2 20 4 2 2" xfId="5373"/>
    <cellStyle name="Normal 2 2 20 4 2 2 2" xfId="35457"/>
    <cellStyle name="Normal 2 2 20 4 2 3" xfId="35458"/>
    <cellStyle name="Normal 2 2 20 4 3" xfId="5374"/>
    <cellStyle name="Normal 2 2 20 4 3 2" xfId="35459"/>
    <cellStyle name="Normal 2 2 20 4 4" xfId="35460"/>
    <cellStyle name="Normal 2 2 20 5" xfId="5375"/>
    <cellStyle name="Normal 2 2 20 5 2" xfId="5376"/>
    <cellStyle name="Normal 2 2 20 5 2 2" xfId="35461"/>
    <cellStyle name="Normal 2 2 20 5 3" xfId="35462"/>
    <cellStyle name="Normal 2 2 20 6" xfId="5377"/>
    <cellStyle name="Normal 2 2 20 6 2" xfId="35463"/>
    <cellStyle name="Normal 2 2 20 7" xfId="5378"/>
    <cellStyle name="Normal 2 2 20 7 2" xfId="35464"/>
    <cellStyle name="Normal 2 2 20 8" xfId="35465"/>
    <cellStyle name="Normal 2 2 21" xfId="5379"/>
    <cellStyle name="Normal 2 2 21 2" xfId="5380"/>
    <cellStyle name="Normal 2 2 21 2 2" xfId="5381"/>
    <cellStyle name="Normal 2 2 21 2 2 2" xfId="5382"/>
    <cellStyle name="Normal 2 2 21 2 2 2 2" xfId="35466"/>
    <cellStyle name="Normal 2 2 21 2 2 3" xfId="35467"/>
    <cellStyle name="Normal 2 2 21 2 3" xfId="5383"/>
    <cellStyle name="Normal 2 2 21 2 3 2" xfId="35468"/>
    <cellStyle name="Normal 2 2 21 2 4" xfId="35469"/>
    <cellStyle name="Normal 2 2 21 3" xfId="5384"/>
    <cellStyle name="Normal 2 2 21 3 2" xfId="5385"/>
    <cellStyle name="Normal 2 2 21 3 2 2" xfId="5386"/>
    <cellStyle name="Normal 2 2 21 3 2 2 2" xfId="35470"/>
    <cellStyle name="Normal 2 2 21 3 2 3" xfId="35471"/>
    <cellStyle name="Normal 2 2 21 3 3" xfId="5387"/>
    <cellStyle name="Normal 2 2 21 3 3 2" xfId="35472"/>
    <cellStyle name="Normal 2 2 21 3 4" xfId="35473"/>
    <cellStyle name="Normal 2 2 21 4" xfId="5388"/>
    <cellStyle name="Normal 2 2 21 4 2" xfId="5389"/>
    <cellStyle name="Normal 2 2 21 4 2 2" xfId="5390"/>
    <cellStyle name="Normal 2 2 21 4 2 2 2" xfId="35474"/>
    <cellStyle name="Normal 2 2 21 4 2 3" xfId="35475"/>
    <cellStyle name="Normal 2 2 21 4 3" xfId="5391"/>
    <cellStyle name="Normal 2 2 21 4 3 2" xfId="35476"/>
    <cellStyle name="Normal 2 2 21 4 4" xfId="35477"/>
    <cellStyle name="Normal 2 2 21 5" xfId="5392"/>
    <cellStyle name="Normal 2 2 21 5 2" xfId="5393"/>
    <cellStyle name="Normal 2 2 21 5 2 2" xfId="35478"/>
    <cellStyle name="Normal 2 2 21 5 3" xfId="35479"/>
    <cellStyle name="Normal 2 2 21 6" xfId="5394"/>
    <cellStyle name="Normal 2 2 21 6 2" xfId="35480"/>
    <cellStyle name="Normal 2 2 21 7" xfId="5395"/>
    <cellStyle name="Normal 2 2 21 7 2" xfId="35481"/>
    <cellStyle name="Normal 2 2 21 8" xfId="35482"/>
    <cellStyle name="Normal 2 2 22" xfId="5396"/>
    <cellStyle name="Normal 2 2 22 2" xfId="5397"/>
    <cellStyle name="Normal 2 2 22 2 2" xfId="5398"/>
    <cellStyle name="Normal 2 2 22 2 2 2" xfId="5399"/>
    <cellStyle name="Normal 2 2 22 2 2 2 2" xfId="35483"/>
    <cellStyle name="Normal 2 2 22 2 2 3" xfId="35484"/>
    <cellStyle name="Normal 2 2 22 2 3" xfId="5400"/>
    <cellStyle name="Normal 2 2 22 2 3 2" xfId="35485"/>
    <cellStyle name="Normal 2 2 22 2 4" xfId="35486"/>
    <cellStyle name="Normal 2 2 22 3" xfId="5401"/>
    <cellStyle name="Normal 2 2 22 3 2" xfId="5402"/>
    <cellStyle name="Normal 2 2 22 3 2 2" xfId="5403"/>
    <cellStyle name="Normal 2 2 22 3 2 2 2" xfId="35487"/>
    <cellStyle name="Normal 2 2 22 3 2 3" xfId="35488"/>
    <cellStyle name="Normal 2 2 22 3 3" xfId="5404"/>
    <cellStyle name="Normal 2 2 22 3 3 2" xfId="35489"/>
    <cellStyle name="Normal 2 2 22 3 4" xfId="35490"/>
    <cellStyle name="Normal 2 2 22 4" xfId="5405"/>
    <cellStyle name="Normal 2 2 22 4 2" xfId="5406"/>
    <cellStyle name="Normal 2 2 22 4 2 2" xfId="5407"/>
    <cellStyle name="Normal 2 2 22 4 2 2 2" xfId="35491"/>
    <cellStyle name="Normal 2 2 22 4 2 3" xfId="35492"/>
    <cellStyle name="Normal 2 2 22 4 3" xfId="5408"/>
    <cellStyle name="Normal 2 2 22 4 3 2" xfId="35493"/>
    <cellStyle name="Normal 2 2 22 4 4" xfId="35494"/>
    <cellStyle name="Normal 2 2 22 5" xfId="5409"/>
    <cellStyle name="Normal 2 2 22 5 2" xfId="5410"/>
    <cellStyle name="Normal 2 2 22 5 2 2" xfId="35495"/>
    <cellStyle name="Normal 2 2 22 5 3" xfId="35496"/>
    <cellStyle name="Normal 2 2 22 6" xfId="5411"/>
    <cellStyle name="Normal 2 2 22 6 2" xfId="35497"/>
    <cellStyle name="Normal 2 2 22 7" xfId="5412"/>
    <cellStyle name="Normal 2 2 22 7 2" xfId="35498"/>
    <cellStyle name="Normal 2 2 22 8" xfId="35499"/>
    <cellStyle name="Normal 2 2 23" xfId="5413"/>
    <cellStyle name="Normal 2 2 23 2" xfId="5414"/>
    <cellStyle name="Normal 2 2 23 2 2" xfId="5415"/>
    <cellStyle name="Normal 2 2 23 2 2 2" xfId="5416"/>
    <cellStyle name="Normal 2 2 23 2 2 2 2" xfId="35500"/>
    <cellStyle name="Normal 2 2 23 2 2 3" xfId="35501"/>
    <cellStyle name="Normal 2 2 23 2 3" xfId="5417"/>
    <cellStyle name="Normal 2 2 23 2 3 2" xfId="35502"/>
    <cellStyle name="Normal 2 2 23 2 4" xfId="35503"/>
    <cellStyle name="Normal 2 2 23 3" xfId="5418"/>
    <cellStyle name="Normal 2 2 23 3 2" xfId="5419"/>
    <cellStyle name="Normal 2 2 23 3 2 2" xfId="5420"/>
    <cellStyle name="Normal 2 2 23 3 2 2 2" xfId="35504"/>
    <cellStyle name="Normal 2 2 23 3 2 3" xfId="35505"/>
    <cellStyle name="Normal 2 2 23 3 3" xfId="5421"/>
    <cellStyle name="Normal 2 2 23 3 3 2" xfId="35506"/>
    <cellStyle name="Normal 2 2 23 3 4" xfId="35507"/>
    <cellStyle name="Normal 2 2 23 4" xfId="5422"/>
    <cellStyle name="Normal 2 2 23 4 2" xfId="5423"/>
    <cellStyle name="Normal 2 2 23 4 2 2" xfId="5424"/>
    <cellStyle name="Normal 2 2 23 4 2 2 2" xfId="35508"/>
    <cellStyle name="Normal 2 2 23 4 2 3" xfId="35509"/>
    <cellStyle name="Normal 2 2 23 4 3" xfId="5425"/>
    <cellStyle name="Normal 2 2 23 4 3 2" xfId="35510"/>
    <cellStyle name="Normal 2 2 23 4 4" xfId="35511"/>
    <cellStyle name="Normal 2 2 23 5" xfId="5426"/>
    <cellStyle name="Normal 2 2 23 5 2" xfId="5427"/>
    <cellStyle name="Normal 2 2 23 5 2 2" xfId="35512"/>
    <cellStyle name="Normal 2 2 23 5 3" xfId="35513"/>
    <cellStyle name="Normal 2 2 23 6" xfId="5428"/>
    <cellStyle name="Normal 2 2 23 6 2" xfId="35514"/>
    <cellStyle name="Normal 2 2 23 7" xfId="5429"/>
    <cellStyle name="Normal 2 2 23 7 2" xfId="35515"/>
    <cellStyle name="Normal 2 2 23 8" xfId="35516"/>
    <cellStyle name="Normal 2 2 24" xfId="5430"/>
    <cellStyle name="Normal 2 2 24 2" xfId="5431"/>
    <cellStyle name="Normal 2 2 24 2 2" xfId="5432"/>
    <cellStyle name="Normal 2 2 24 2 2 2" xfId="5433"/>
    <cellStyle name="Normal 2 2 24 2 2 2 2" xfId="35517"/>
    <cellStyle name="Normal 2 2 24 2 2 3" xfId="35518"/>
    <cellStyle name="Normal 2 2 24 2 3" xfId="5434"/>
    <cellStyle name="Normal 2 2 24 2 3 2" xfId="35519"/>
    <cellStyle name="Normal 2 2 24 2 4" xfId="35520"/>
    <cellStyle name="Normal 2 2 24 3" xfId="5435"/>
    <cellStyle name="Normal 2 2 24 3 2" xfId="5436"/>
    <cellStyle name="Normal 2 2 24 3 2 2" xfId="5437"/>
    <cellStyle name="Normal 2 2 24 3 2 2 2" xfId="35521"/>
    <cellStyle name="Normal 2 2 24 3 2 3" xfId="35522"/>
    <cellStyle name="Normal 2 2 24 3 3" xfId="5438"/>
    <cellStyle name="Normal 2 2 24 3 3 2" xfId="35523"/>
    <cellStyle name="Normal 2 2 24 3 4" xfId="35524"/>
    <cellStyle name="Normal 2 2 24 4" xfId="5439"/>
    <cellStyle name="Normal 2 2 24 4 2" xfId="5440"/>
    <cellStyle name="Normal 2 2 24 4 2 2" xfId="5441"/>
    <cellStyle name="Normal 2 2 24 4 2 2 2" xfId="35525"/>
    <cellStyle name="Normal 2 2 24 4 2 3" xfId="35526"/>
    <cellStyle name="Normal 2 2 24 4 3" xfId="5442"/>
    <cellStyle name="Normal 2 2 24 4 3 2" xfId="35527"/>
    <cellStyle name="Normal 2 2 24 4 4" xfId="35528"/>
    <cellStyle name="Normal 2 2 24 5" xfId="5443"/>
    <cellStyle name="Normal 2 2 24 5 2" xfId="5444"/>
    <cellStyle name="Normal 2 2 24 5 2 2" xfId="35529"/>
    <cellStyle name="Normal 2 2 24 5 3" xfId="35530"/>
    <cellStyle name="Normal 2 2 24 6" xfId="5445"/>
    <cellStyle name="Normal 2 2 24 6 2" xfId="35531"/>
    <cellStyle name="Normal 2 2 24 7" xfId="5446"/>
    <cellStyle name="Normal 2 2 24 7 2" xfId="35532"/>
    <cellStyle name="Normal 2 2 24 8" xfId="35533"/>
    <cellStyle name="Normal 2 2 25" xfId="5447"/>
    <cellStyle name="Normal 2 2 25 2" xfId="5448"/>
    <cellStyle name="Normal 2 2 25 2 2" xfId="5449"/>
    <cellStyle name="Normal 2 2 25 2 2 2" xfId="5450"/>
    <cellStyle name="Normal 2 2 25 2 2 2 2" xfId="35534"/>
    <cellStyle name="Normal 2 2 25 2 2 3" xfId="35535"/>
    <cellStyle name="Normal 2 2 25 2 3" xfId="5451"/>
    <cellStyle name="Normal 2 2 25 2 3 2" xfId="35536"/>
    <cellStyle name="Normal 2 2 25 2 4" xfId="35537"/>
    <cellStyle name="Normal 2 2 25 3" xfId="5452"/>
    <cellStyle name="Normal 2 2 25 3 2" xfId="5453"/>
    <cellStyle name="Normal 2 2 25 3 2 2" xfId="5454"/>
    <cellStyle name="Normal 2 2 25 3 2 2 2" xfId="35538"/>
    <cellStyle name="Normal 2 2 25 3 2 3" xfId="35539"/>
    <cellStyle name="Normal 2 2 25 3 3" xfId="5455"/>
    <cellStyle name="Normal 2 2 25 3 3 2" xfId="35540"/>
    <cellStyle name="Normal 2 2 25 3 4" xfId="35541"/>
    <cellStyle name="Normal 2 2 25 4" xfId="5456"/>
    <cellStyle name="Normal 2 2 25 4 2" xfId="5457"/>
    <cellStyle name="Normal 2 2 25 4 2 2" xfId="5458"/>
    <cellStyle name="Normal 2 2 25 4 2 2 2" xfId="35542"/>
    <cellStyle name="Normal 2 2 25 4 2 3" xfId="35543"/>
    <cellStyle name="Normal 2 2 25 4 3" xfId="5459"/>
    <cellStyle name="Normal 2 2 25 4 3 2" xfId="35544"/>
    <cellStyle name="Normal 2 2 25 4 4" xfId="35545"/>
    <cellStyle name="Normal 2 2 25 5" xfId="5460"/>
    <cellStyle name="Normal 2 2 25 5 2" xfId="5461"/>
    <cellStyle name="Normal 2 2 25 5 2 2" xfId="35546"/>
    <cellStyle name="Normal 2 2 25 5 3" xfId="35547"/>
    <cellStyle name="Normal 2 2 25 6" xfId="5462"/>
    <cellStyle name="Normal 2 2 25 6 2" xfId="35548"/>
    <cellStyle name="Normal 2 2 25 7" xfId="5463"/>
    <cellStyle name="Normal 2 2 25 7 2" xfId="35549"/>
    <cellStyle name="Normal 2 2 25 8" xfId="35550"/>
    <cellStyle name="Normal 2 2 26" xfId="5464"/>
    <cellStyle name="Normal 2 2 26 2" xfId="5465"/>
    <cellStyle name="Normal 2 2 26 2 2" xfId="5466"/>
    <cellStyle name="Normal 2 2 26 2 2 2" xfId="5467"/>
    <cellStyle name="Normal 2 2 26 2 2 2 2" xfId="35551"/>
    <cellStyle name="Normal 2 2 26 2 2 3" xfId="35552"/>
    <cellStyle name="Normal 2 2 26 2 3" xfId="5468"/>
    <cellStyle name="Normal 2 2 26 2 3 2" xfId="35553"/>
    <cellStyle name="Normal 2 2 26 2 4" xfId="35554"/>
    <cellStyle name="Normal 2 2 26 3" xfId="5469"/>
    <cellStyle name="Normal 2 2 26 3 2" xfId="5470"/>
    <cellStyle name="Normal 2 2 26 3 2 2" xfId="5471"/>
    <cellStyle name="Normal 2 2 26 3 2 2 2" xfId="35555"/>
    <cellStyle name="Normal 2 2 26 3 2 3" xfId="35556"/>
    <cellStyle name="Normal 2 2 26 3 3" xfId="5472"/>
    <cellStyle name="Normal 2 2 26 3 3 2" xfId="35557"/>
    <cellStyle name="Normal 2 2 26 3 4" xfId="35558"/>
    <cellStyle name="Normal 2 2 26 4" xfId="5473"/>
    <cellStyle name="Normal 2 2 26 4 2" xfId="5474"/>
    <cellStyle name="Normal 2 2 26 4 2 2" xfId="5475"/>
    <cellStyle name="Normal 2 2 26 4 2 2 2" xfId="35559"/>
    <cellStyle name="Normal 2 2 26 4 2 3" xfId="35560"/>
    <cellStyle name="Normal 2 2 26 4 3" xfId="5476"/>
    <cellStyle name="Normal 2 2 26 4 3 2" xfId="35561"/>
    <cellStyle name="Normal 2 2 26 4 4" xfId="35562"/>
    <cellStyle name="Normal 2 2 26 5" xfId="5477"/>
    <cellStyle name="Normal 2 2 26 5 2" xfId="5478"/>
    <cellStyle name="Normal 2 2 26 5 2 2" xfId="35563"/>
    <cellStyle name="Normal 2 2 26 5 3" xfId="35564"/>
    <cellStyle name="Normal 2 2 26 6" xfId="5479"/>
    <cellStyle name="Normal 2 2 26 6 2" xfId="35565"/>
    <cellStyle name="Normal 2 2 26 7" xfId="5480"/>
    <cellStyle name="Normal 2 2 26 7 2" xfId="35566"/>
    <cellStyle name="Normal 2 2 26 8" xfId="35567"/>
    <cellStyle name="Normal 2 2 27" xfId="5481"/>
    <cellStyle name="Normal 2 2 27 2" xfId="5482"/>
    <cellStyle name="Normal 2 2 27 2 2" xfId="5483"/>
    <cellStyle name="Normal 2 2 27 2 2 2" xfId="5484"/>
    <cellStyle name="Normal 2 2 27 2 2 2 2" xfId="35568"/>
    <cellStyle name="Normal 2 2 27 2 2 3" xfId="35569"/>
    <cellStyle name="Normal 2 2 27 2 3" xfId="5485"/>
    <cellStyle name="Normal 2 2 27 2 3 2" xfId="35570"/>
    <cellStyle name="Normal 2 2 27 2 4" xfId="35571"/>
    <cellStyle name="Normal 2 2 27 3" xfId="5486"/>
    <cellStyle name="Normal 2 2 27 3 2" xfId="5487"/>
    <cellStyle name="Normal 2 2 27 3 2 2" xfId="5488"/>
    <cellStyle name="Normal 2 2 27 3 2 2 2" xfId="35572"/>
    <cellStyle name="Normal 2 2 27 3 2 3" xfId="35573"/>
    <cellStyle name="Normal 2 2 27 3 3" xfId="5489"/>
    <cellStyle name="Normal 2 2 27 3 3 2" xfId="35574"/>
    <cellStyle name="Normal 2 2 27 3 4" xfId="35575"/>
    <cellStyle name="Normal 2 2 27 4" xfId="5490"/>
    <cellStyle name="Normal 2 2 27 4 2" xfId="5491"/>
    <cellStyle name="Normal 2 2 27 4 2 2" xfId="5492"/>
    <cellStyle name="Normal 2 2 27 4 2 2 2" xfId="35576"/>
    <cellStyle name="Normal 2 2 27 4 2 3" xfId="35577"/>
    <cellStyle name="Normal 2 2 27 4 3" xfId="5493"/>
    <cellStyle name="Normal 2 2 27 4 3 2" xfId="35578"/>
    <cellStyle name="Normal 2 2 27 4 4" xfId="35579"/>
    <cellStyle name="Normal 2 2 27 5" xfId="5494"/>
    <cellStyle name="Normal 2 2 27 5 2" xfId="5495"/>
    <cellStyle name="Normal 2 2 27 5 2 2" xfId="35580"/>
    <cellStyle name="Normal 2 2 27 5 3" xfId="35581"/>
    <cellStyle name="Normal 2 2 27 6" xfId="5496"/>
    <cellStyle name="Normal 2 2 27 6 2" xfId="35582"/>
    <cellStyle name="Normal 2 2 27 7" xfId="5497"/>
    <cellStyle name="Normal 2 2 27 7 2" xfId="35583"/>
    <cellStyle name="Normal 2 2 27 8" xfId="35584"/>
    <cellStyle name="Normal 2 2 28" xfId="5498"/>
    <cellStyle name="Normal 2 2 28 2" xfId="5499"/>
    <cellStyle name="Normal 2 2 28 2 2" xfId="5500"/>
    <cellStyle name="Normal 2 2 28 2 2 2" xfId="5501"/>
    <cellStyle name="Normal 2 2 28 2 2 2 2" xfId="35585"/>
    <cellStyle name="Normal 2 2 28 2 2 3" xfId="35586"/>
    <cellStyle name="Normal 2 2 28 2 3" xfId="5502"/>
    <cellStyle name="Normal 2 2 28 2 3 2" xfId="35587"/>
    <cellStyle name="Normal 2 2 28 2 4" xfId="35588"/>
    <cellStyle name="Normal 2 2 28 3" xfId="5503"/>
    <cellStyle name="Normal 2 2 28 3 2" xfId="5504"/>
    <cellStyle name="Normal 2 2 28 3 2 2" xfId="5505"/>
    <cellStyle name="Normal 2 2 28 3 2 2 2" xfId="35589"/>
    <cellStyle name="Normal 2 2 28 3 2 3" xfId="35590"/>
    <cellStyle name="Normal 2 2 28 3 3" xfId="5506"/>
    <cellStyle name="Normal 2 2 28 3 3 2" xfId="35591"/>
    <cellStyle name="Normal 2 2 28 3 4" xfId="35592"/>
    <cellStyle name="Normal 2 2 28 4" xfId="5507"/>
    <cellStyle name="Normal 2 2 28 4 2" xfId="5508"/>
    <cellStyle name="Normal 2 2 28 4 2 2" xfId="5509"/>
    <cellStyle name="Normal 2 2 28 4 2 2 2" xfId="35593"/>
    <cellStyle name="Normal 2 2 28 4 2 3" xfId="35594"/>
    <cellStyle name="Normal 2 2 28 4 3" xfId="5510"/>
    <cellStyle name="Normal 2 2 28 4 3 2" xfId="35595"/>
    <cellStyle name="Normal 2 2 28 4 4" xfId="35596"/>
    <cellStyle name="Normal 2 2 28 5" xfId="5511"/>
    <cellStyle name="Normal 2 2 28 5 2" xfId="5512"/>
    <cellStyle name="Normal 2 2 28 5 2 2" xfId="35597"/>
    <cellStyle name="Normal 2 2 28 5 3" xfId="35598"/>
    <cellStyle name="Normal 2 2 28 6" xfId="5513"/>
    <cellStyle name="Normal 2 2 28 6 2" xfId="35599"/>
    <cellStyle name="Normal 2 2 28 7" xfId="5514"/>
    <cellStyle name="Normal 2 2 28 7 2" xfId="35600"/>
    <cellStyle name="Normal 2 2 28 8" xfId="35601"/>
    <cellStyle name="Normal 2 2 29" xfId="5515"/>
    <cellStyle name="Normal 2 2 29 2" xfId="5516"/>
    <cellStyle name="Normal 2 2 29 2 2" xfId="5517"/>
    <cellStyle name="Normal 2 2 29 2 2 2" xfId="5518"/>
    <cellStyle name="Normal 2 2 29 2 2 2 2" xfId="35602"/>
    <cellStyle name="Normal 2 2 29 2 2 3" xfId="35603"/>
    <cellStyle name="Normal 2 2 29 2 3" xfId="5519"/>
    <cellStyle name="Normal 2 2 29 2 3 2" xfId="35604"/>
    <cellStyle name="Normal 2 2 29 2 4" xfId="35605"/>
    <cellStyle name="Normal 2 2 29 3" xfId="5520"/>
    <cellStyle name="Normal 2 2 29 3 2" xfId="5521"/>
    <cellStyle name="Normal 2 2 29 3 2 2" xfId="5522"/>
    <cellStyle name="Normal 2 2 29 3 2 2 2" xfId="35606"/>
    <cellStyle name="Normal 2 2 29 3 2 3" xfId="35607"/>
    <cellStyle name="Normal 2 2 29 3 3" xfId="5523"/>
    <cellStyle name="Normal 2 2 29 3 3 2" xfId="35608"/>
    <cellStyle name="Normal 2 2 29 3 4" xfId="35609"/>
    <cellStyle name="Normal 2 2 29 4" xfId="5524"/>
    <cellStyle name="Normal 2 2 29 4 2" xfId="5525"/>
    <cellStyle name="Normal 2 2 29 4 2 2" xfId="5526"/>
    <cellStyle name="Normal 2 2 29 4 2 2 2" xfId="35610"/>
    <cellStyle name="Normal 2 2 29 4 2 3" xfId="35611"/>
    <cellStyle name="Normal 2 2 29 4 3" xfId="5527"/>
    <cellStyle name="Normal 2 2 29 4 3 2" xfId="35612"/>
    <cellStyle name="Normal 2 2 29 4 4" xfId="35613"/>
    <cellStyle name="Normal 2 2 29 5" xfId="5528"/>
    <cellStyle name="Normal 2 2 29 5 2" xfId="5529"/>
    <cellStyle name="Normal 2 2 29 5 2 2" xfId="35614"/>
    <cellStyle name="Normal 2 2 29 5 3" xfId="35615"/>
    <cellStyle name="Normal 2 2 29 6" xfId="5530"/>
    <cellStyle name="Normal 2 2 29 6 2" xfId="35616"/>
    <cellStyle name="Normal 2 2 29 7" xfId="5531"/>
    <cellStyle name="Normal 2 2 29 7 2" xfId="35617"/>
    <cellStyle name="Normal 2 2 29 8" xfId="35618"/>
    <cellStyle name="Normal 2 2 3" xfId="5532"/>
    <cellStyle name="Normal 2 2 3 10" xfId="5533"/>
    <cellStyle name="Normal 2 2 3 10 2" xfId="5534"/>
    <cellStyle name="Normal 2 2 3 10 2 2" xfId="5535"/>
    <cellStyle name="Normal 2 2 3 10 2 2 2" xfId="5536"/>
    <cellStyle name="Normal 2 2 3 10 2 2 2 2" xfId="35619"/>
    <cellStyle name="Normal 2 2 3 10 2 2 3" xfId="35620"/>
    <cellStyle name="Normal 2 2 3 10 2 3" xfId="5537"/>
    <cellStyle name="Normal 2 2 3 10 2 3 2" xfId="35621"/>
    <cellStyle name="Normal 2 2 3 10 2 4" xfId="35622"/>
    <cellStyle name="Normal 2 2 3 10 3" xfId="5538"/>
    <cellStyle name="Normal 2 2 3 10 3 2" xfId="5539"/>
    <cellStyle name="Normal 2 2 3 10 3 2 2" xfId="5540"/>
    <cellStyle name="Normal 2 2 3 10 3 2 2 2" xfId="35623"/>
    <cellStyle name="Normal 2 2 3 10 3 2 3" xfId="35624"/>
    <cellStyle name="Normal 2 2 3 10 3 3" xfId="5541"/>
    <cellStyle name="Normal 2 2 3 10 3 3 2" xfId="35625"/>
    <cellStyle name="Normal 2 2 3 10 3 4" xfId="35626"/>
    <cellStyle name="Normal 2 2 3 10 4" xfId="5542"/>
    <cellStyle name="Normal 2 2 3 10 4 2" xfId="5543"/>
    <cellStyle name="Normal 2 2 3 10 4 2 2" xfId="5544"/>
    <cellStyle name="Normal 2 2 3 10 4 2 2 2" xfId="35627"/>
    <cellStyle name="Normal 2 2 3 10 4 2 3" xfId="35628"/>
    <cellStyle name="Normal 2 2 3 10 4 3" xfId="5545"/>
    <cellStyle name="Normal 2 2 3 10 4 3 2" xfId="35629"/>
    <cellStyle name="Normal 2 2 3 10 4 4" xfId="35630"/>
    <cellStyle name="Normal 2 2 3 10 5" xfId="5546"/>
    <cellStyle name="Normal 2 2 3 10 5 2" xfId="5547"/>
    <cellStyle name="Normal 2 2 3 10 5 2 2" xfId="35631"/>
    <cellStyle name="Normal 2 2 3 10 5 3" xfId="35632"/>
    <cellStyle name="Normal 2 2 3 10 6" xfId="5548"/>
    <cellStyle name="Normal 2 2 3 10 6 2" xfId="35633"/>
    <cellStyle name="Normal 2 2 3 10 7" xfId="5549"/>
    <cellStyle name="Normal 2 2 3 10 7 2" xfId="35634"/>
    <cellStyle name="Normal 2 2 3 10 8" xfId="35635"/>
    <cellStyle name="Normal 2 2 3 11" xfId="5550"/>
    <cellStyle name="Normal 2 2 3 11 2" xfId="5551"/>
    <cellStyle name="Normal 2 2 3 11 2 2" xfId="5552"/>
    <cellStyle name="Normal 2 2 3 11 2 2 2" xfId="5553"/>
    <cellStyle name="Normal 2 2 3 11 2 2 2 2" xfId="35636"/>
    <cellStyle name="Normal 2 2 3 11 2 2 3" xfId="35637"/>
    <cellStyle name="Normal 2 2 3 11 2 3" xfId="5554"/>
    <cellStyle name="Normal 2 2 3 11 2 3 2" xfId="35638"/>
    <cellStyle name="Normal 2 2 3 11 2 4" xfId="35639"/>
    <cellStyle name="Normal 2 2 3 11 3" xfId="5555"/>
    <cellStyle name="Normal 2 2 3 11 3 2" xfId="5556"/>
    <cellStyle name="Normal 2 2 3 11 3 2 2" xfId="5557"/>
    <cellStyle name="Normal 2 2 3 11 3 2 2 2" xfId="35640"/>
    <cellStyle name="Normal 2 2 3 11 3 2 3" xfId="35641"/>
    <cellStyle name="Normal 2 2 3 11 3 3" xfId="5558"/>
    <cellStyle name="Normal 2 2 3 11 3 3 2" xfId="35642"/>
    <cellStyle name="Normal 2 2 3 11 3 4" xfId="35643"/>
    <cellStyle name="Normal 2 2 3 11 4" xfId="5559"/>
    <cellStyle name="Normal 2 2 3 11 4 2" xfId="5560"/>
    <cellStyle name="Normal 2 2 3 11 4 2 2" xfId="5561"/>
    <cellStyle name="Normal 2 2 3 11 4 2 2 2" xfId="35644"/>
    <cellStyle name="Normal 2 2 3 11 4 2 3" xfId="35645"/>
    <cellStyle name="Normal 2 2 3 11 4 3" xfId="5562"/>
    <cellStyle name="Normal 2 2 3 11 4 3 2" xfId="35646"/>
    <cellStyle name="Normal 2 2 3 11 4 4" xfId="35647"/>
    <cellStyle name="Normal 2 2 3 11 5" xfId="5563"/>
    <cellStyle name="Normal 2 2 3 11 5 2" xfId="5564"/>
    <cellStyle name="Normal 2 2 3 11 5 2 2" xfId="35648"/>
    <cellStyle name="Normal 2 2 3 11 5 3" xfId="35649"/>
    <cellStyle name="Normal 2 2 3 11 6" xfId="5565"/>
    <cellStyle name="Normal 2 2 3 11 6 2" xfId="35650"/>
    <cellStyle name="Normal 2 2 3 11 7" xfId="5566"/>
    <cellStyle name="Normal 2 2 3 11 7 2" xfId="35651"/>
    <cellStyle name="Normal 2 2 3 11 8" xfId="35652"/>
    <cellStyle name="Normal 2 2 3 12" xfId="5567"/>
    <cellStyle name="Normal 2 2 3 12 2" xfId="5568"/>
    <cellStyle name="Normal 2 2 3 12 2 2" xfId="5569"/>
    <cellStyle name="Normal 2 2 3 12 2 2 2" xfId="5570"/>
    <cellStyle name="Normal 2 2 3 12 2 2 2 2" xfId="35653"/>
    <cellStyle name="Normal 2 2 3 12 2 2 3" xfId="35654"/>
    <cellStyle name="Normal 2 2 3 12 2 3" xfId="5571"/>
    <cellStyle name="Normal 2 2 3 12 2 3 2" xfId="35655"/>
    <cellStyle name="Normal 2 2 3 12 2 4" xfId="35656"/>
    <cellStyle name="Normal 2 2 3 12 3" xfId="5572"/>
    <cellStyle name="Normal 2 2 3 12 3 2" xfId="5573"/>
    <cellStyle name="Normal 2 2 3 12 3 2 2" xfId="5574"/>
    <cellStyle name="Normal 2 2 3 12 3 2 2 2" xfId="35657"/>
    <cellStyle name="Normal 2 2 3 12 3 2 3" xfId="35658"/>
    <cellStyle name="Normal 2 2 3 12 3 3" xfId="5575"/>
    <cellStyle name="Normal 2 2 3 12 3 3 2" xfId="35659"/>
    <cellStyle name="Normal 2 2 3 12 3 4" xfId="35660"/>
    <cellStyle name="Normal 2 2 3 12 4" xfId="5576"/>
    <cellStyle name="Normal 2 2 3 12 4 2" xfId="5577"/>
    <cellStyle name="Normal 2 2 3 12 4 2 2" xfId="5578"/>
    <cellStyle name="Normal 2 2 3 12 4 2 2 2" xfId="35661"/>
    <cellStyle name="Normal 2 2 3 12 4 2 3" xfId="35662"/>
    <cellStyle name="Normal 2 2 3 12 4 3" xfId="5579"/>
    <cellStyle name="Normal 2 2 3 12 4 3 2" xfId="35663"/>
    <cellStyle name="Normal 2 2 3 12 4 4" xfId="35664"/>
    <cellStyle name="Normal 2 2 3 12 5" xfId="5580"/>
    <cellStyle name="Normal 2 2 3 12 5 2" xfId="5581"/>
    <cellStyle name="Normal 2 2 3 12 5 2 2" xfId="35665"/>
    <cellStyle name="Normal 2 2 3 12 5 3" xfId="35666"/>
    <cellStyle name="Normal 2 2 3 12 6" xfId="5582"/>
    <cellStyle name="Normal 2 2 3 12 6 2" xfId="35667"/>
    <cellStyle name="Normal 2 2 3 12 7" xfId="5583"/>
    <cellStyle name="Normal 2 2 3 12 7 2" xfId="35668"/>
    <cellStyle name="Normal 2 2 3 12 8" xfId="35669"/>
    <cellStyle name="Normal 2 2 3 13" xfId="5584"/>
    <cellStyle name="Normal 2 2 3 13 2" xfId="5585"/>
    <cellStyle name="Normal 2 2 3 13 2 2" xfId="5586"/>
    <cellStyle name="Normal 2 2 3 13 2 2 2" xfId="5587"/>
    <cellStyle name="Normal 2 2 3 13 2 2 2 2" xfId="35670"/>
    <cellStyle name="Normal 2 2 3 13 2 2 3" xfId="35671"/>
    <cellStyle name="Normal 2 2 3 13 2 3" xfId="5588"/>
    <cellStyle name="Normal 2 2 3 13 2 3 2" xfId="35672"/>
    <cellStyle name="Normal 2 2 3 13 2 4" xfId="35673"/>
    <cellStyle name="Normal 2 2 3 13 3" xfId="5589"/>
    <cellStyle name="Normal 2 2 3 13 3 2" xfId="5590"/>
    <cellStyle name="Normal 2 2 3 13 3 2 2" xfId="5591"/>
    <cellStyle name="Normal 2 2 3 13 3 2 2 2" xfId="35674"/>
    <cellStyle name="Normal 2 2 3 13 3 2 3" xfId="35675"/>
    <cellStyle name="Normal 2 2 3 13 3 3" xfId="5592"/>
    <cellStyle name="Normal 2 2 3 13 3 3 2" xfId="35676"/>
    <cellStyle name="Normal 2 2 3 13 3 4" xfId="35677"/>
    <cellStyle name="Normal 2 2 3 13 4" xfId="5593"/>
    <cellStyle name="Normal 2 2 3 13 4 2" xfId="5594"/>
    <cellStyle name="Normal 2 2 3 13 4 2 2" xfId="5595"/>
    <cellStyle name="Normal 2 2 3 13 4 2 2 2" xfId="35678"/>
    <cellStyle name="Normal 2 2 3 13 4 2 3" xfId="35679"/>
    <cellStyle name="Normal 2 2 3 13 4 3" xfId="5596"/>
    <cellStyle name="Normal 2 2 3 13 4 3 2" xfId="35680"/>
    <cellStyle name="Normal 2 2 3 13 4 4" xfId="35681"/>
    <cellStyle name="Normal 2 2 3 13 5" xfId="5597"/>
    <cellStyle name="Normal 2 2 3 13 5 2" xfId="5598"/>
    <cellStyle name="Normal 2 2 3 13 5 2 2" xfId="35682"/>
    <cellStyle name="Normal 2 2 3 13 5 3" xfId="35683"/>
    <cellStyle name="Normal 2 2 3 13 6" xfId="5599"/>
    <cellStyle name="Normal 2 2 3 13 6 2" xfId="35684"/>
    <cellStyle name="Normal 2 2 3 13 7" xfId="5600"/>
    <cellStyle name="Normal 2 2 3 13 7 2" xfId="35685"/>
    <cellStyle name="Normal 2 2 3 13 8" xfId="35686"/>
    <cellStyle name="Normal 2 2 3 14" xfId="5601"/>
    <cellStyle name="Normal 2 2 3 14 2" xfId="5602"/>
    <cellStyle name="Normal 2 2 3 14 2 2" xfId="5603"/>
    <cellStyle name="Normal 2 2 3 14 2 2 2" xfId="5604"/>
    <cellStyle name="Normal 2 2 3 14 2 2 2 2" xfId="35687"/>
    <cellStyle name="Normal 2 2 3 14 2 2 3" xfId="35688"/>
    <cellStyle name="Normal 2 2 3 14 2 3" xfId="5605"/>
    <cellStyle name="Normal 2 2 3 14 2 3 2" xfId="35689"/>
    <cellStyle name="Normal 2 2 3 14 2 4" xfId="35690"/>
    <cellStyle name="Normal 2 2 3 14 3" xfId="5606"/>
    <cellStyle name="Normal 2 2 3 14 3 2" xfId="5607"/>
    <cellStyle name="Normal 2 2 3 14 3 2 2" xfId="5608"/>
    <cellStyle name="Normal 2 2 3 14 3 2 2 2" xfId="35691"/>
    <cellStyle name="Normal 2 2 3 14 3 2 3" xfId="35692"/>
    <cellStyle name="Normal 2 2 3 14 3 3" xfId="5609"/>
    <cellStyle name="Normal 2 2 3 14 3 3 2" xfId="35693"/>
    <cellStyle name="Normal 2 2 3 14 3 4" xfId="35694"/>
    <cellStyle name="Normal 2 2 3 14 4" xfId="5610"/>
    <cellStyle name="Normal 2 2 3 14 4 2" xfId="5611"/>
    <cellStyle name="Normal 2 2 3 14 4 2 2" xfId="5612"/>
    <cellStyle name="Normal 2 2 3 14 4 2 2 2" xfId="35695"/>
    <cellStyle name="Normal 2 2 3 14 4 2 3" xfId="35696"/>
    <cellStyle name="Normal 2 2 3 14 4 3" xfId="5613"/>
    <cellStyle name="Normal 2 2 3 14 4 3 2" xfId="35697"/>
    <cellStyle name="Normal 2 2 3 14 4 4" xfId="35698"/>
    <cellStyle name="Normal 2 2 3 14 5" xfId="5614"/>
    <cellStyle name="Normal 2 2 3 14 5 2" xfId="5615"/>
    <cellStyle name="Normal 2 2 3 14 5 2 2" xfId="35699"/>
    <cellStyle name="Normal 2 2 3 14 5 3" xfId="35700"/>
    <cellStyle name="Normal 2 2 3 14 6" xfId="5616"/>
    <cellStyle name="Normal 2 2 3 14 6 2" xfId="35701"/>
    <cellStyle name="Normal 2 2 3 14 7" xfId="5617"/>
    <cellStyle name="Normal 2 2 3 14 7 2" xfId="35702"/>
    <cellStyle name="Normal 2 2 3 14 8" xfId="35703"/>
    <cellStyle name="Normal 2 2 3 15" xfId="5618"/>
    <cellStyle name="Normal 2 2 3 15 2" xfId="5619"/>
    <cellStyle name="Normal 2 2 3 15 2 2" xfId="5620"/>
    <cellStyle name="Normal 2 2 3 15 2 2 2" xfId="5621"/>
    <cellStyle name="Normal 2 2 3 15 2 2 2 2" xfId="35704"/>
    <cellStyle name="Normal 2 2 3 15 2 2 3" xfId="35705"/>
    <cellStyle name="Normal 2 2 3 15 2 3" xfId="5622"/>
    <cellStyle name="Normal 2 2 3 15 2 3 2" xfId="35706"/>
    <cellStyle name="Normal 2 2 3 15 2 4" xfId="35707"/>
    <cellStyle name="Normal 2 2 3 15 3" xfId="5623"/>
    <cellStyle name="Normal 2 2 3 15 3 2" xfId="5624"/>
    <cellStyle name="Normal 2 2 3 15 3 2 2" xfId="5625"/>
    <cellStyle name="Normal 2 2 3 15 3 2 2 2" xfId="35708"/>
    <cellStyle name="Normal 2 2 3 15 3 2 3" xfId="35709"/>
    <cellStyle name="Normal 2 2 3 15 3 3" xfId="5626"/>
    <cellStyle name="Normal 2 2 3 15 3 3 2" xfId="35710"/>
    <cellStyle name="Normal 2 2 3 15 3 4" xfId="35711"/>
    <cellStyle name="Normal 2 2 3 15 4" xfId="5627"/>
    <cellStyle name="Normal 2 2 3 15 4 2" xfId="5628"/>
    <cellStyle name="Normal 2 2 3 15 4 2 2" xfId="5629"/>
    <cellStyle name="Normal 2 2 3 15 4 2 2 2" xfId="35712"/>
    <cellStyle name="Normal 2 2 3 15 4 2 3" xfId="35713"/>
    <cellStyle name="Normal 2 2 3 15 4 3" xfId="5630"/>
    <cellStyle name="Normal 2 2 3 15 4 3 2" xfId="35714"/>
    <cellStyle name="Normal 2 2 3 15 4 4" xfId="35715"/>
    <cellStyle name="Normal 2 2 3 15 5" xfId="5631"/>
    <cellStyle name="Normal 2 2 3 15 5 2" xfId="5632"/>
    <cellStyle name="Normal 2 2 3 15 5 2 2" xfId="35716"/>
    <cellStyle name="Normal 2 2 3 15 5 3" xfId="35717"/>
    <cellStyle name="Normal 2 2 3 15 6" xfId="5633"/>
    <cellStyle name="Normal 2 2 3 15 6 2" xfId="35718"/>
    <cellStyle name="Normal 2 2 3 15 7" xfId="5634"/>
    <cellStyle name="Normal 2 2 3 15 7 2" xfId="35719"/>
    <cellStyle name="Normal 2 2 3 15 8" xfId="35720"/>
    <cellStyle name="Normal 2 2 3 16" xfId="5635"/>
    <cellStyle name="Normal 2 2 3 16 2" xfId="5636"/>
    <cellStyle name="Normal 2 2 3 16 2 2" xfId="5637"/>
    <cellStyle name="Normal 2 2 3 16 2 2 2" xfId="5638"/>
    <cellStyle name="Normal 2 2 3 16 2 2 2 2" xfId="35721"/>
    <cellStyle name="Normal 2 2 3 16 2 2 3" xfId="35722"/>
    <cellStyle name="Normal 2 2 3 16 2 3" xfId="5639"/>
    <cellStyle name="Normal 2 2 3 16 2 3 2" xfId="35723"/>
    <cellStyle name="Normal 2 2 3 16 2 4" xfId="35724"/>
    <cellStyle name="Normal 2 2 3 16 3" xfId="5640"/>
    <cellStyle name="Normal 2 2 3 16 3 2" xfId="5641"/>
    <cellStyle name="Normal 2 2 3 16 3 2 2" xfId="5642"/>
    <cellStyle name="Normal 2 2 3 16 3 2 2 2" xfId="35725"/>
    <cellStyle name="Normal 2 2 3 16 3 2 3" xfId="35726"/>
    <cellStyle name="Normal 2 2 3 16 3 3" xfId="5643"/>
    <cellStyle name="Normal 2 2 3 16 3 3 2" xfId="35727"/>
    <cellStyle name="Normal 2 2 3 16 3 4" xfId="35728"/>
    <cellStyle name="Normal 2 2 3 16 4" xfId="5644"/>
    <cellStyle name="Normal 2 2 3 16 4 2" xfId="5645"/>
    <cellStyle name="Normal 2 2 3 16 4 2 2" xfId="5646"/>
    <cellStyle name="Normal 2 2 3 16 4 2 2 2" xfId="35729"/>
    <cellStyle name="Normal 2 2 3 16 4 2 3" xfId="35730"/>
    <cellStyle name="Normal 2 2 3 16 4 3" xfId="5647"/>
    <cellStyle name="Normal 2 2 3 16 4 3 2" xfId="35731"/>
    <cellStyle name="Normal 2 2 3 16 4 4" xfId="35732"/>
    <cellStyle name="Normal 2 2 3 16 5" xfId="5648"/>
    <cellStyle name="Normal 2 2 3 16 5 2" xfId="5649"/>
    <cellStyle name="Normal 2 2 3 16 5 2 2" xfId="35733"/>
    <cellStyle name="Normal 2 2 3 16 5 3" xfId="35734"/>
    <cellStyle name="Normal 2 2 3 16 6" xfId="5650"/>
    <cellStyle name="Normal 2 2 3 16 6 2" xfId="35735"/>
    <cellStyle name="Normal 2 2 3 16 7" xfId="5651"/>
    <cellStyle name="Normal 2 2 3 16 7 2" xfId="35736"/>
    <cellStyle name="Normal 2 2 3 16 8" xfId="35737"/>
    <cellStyle name="Normal 2 2 3 17" xfId="5652"/>
    <cellStyle name="Normal 2 2 3 17 2" xfId="5653"/>
    <cellStyle name="Normal 2 2 3 17 2 2" xfId="5654"/>
    <cellStyle name="Normal 2 2 3 17 2 2 2" xfId="5655"/>
    <cellStyle name="Normal 2 2 3 17 2 2 2 2" xfId="35738"/>
    <cellStyle name="Normal 2 2 3 17 2 2 3" xfId="35739"/>
    <cellStyle name="Normal 2 2 3 17 2 3" xfId="5656"/>
    <cellStyle name="Normal 2 2 3 17 2 3 2" xfId="35740"/>
    <cellStyle name="Normal 2 2 3 17 2 4" xfId="35741"/>
    <cellStyle name="Normal 2 2 3 17 3" xfId="5657"/>
    <cellStyle name="Normal 2 2 3 17 3 2" xfId="5658"/>
    <cellStyle name="Normal 2 2 3 17 3 2 2" xfId="5659"/>
    <cellStyle name="Normal 2 2 3 17 3 2 2 2" xfId="35742"/>
    <cellStyle name="Normal 2 2 3 17 3 2 3" xfId="35743"/>
    <cellStyle name="Normal 2 2 3 17 3 3" xfId="5660"/>
    <cellStyle name="Normal 2 2 3 17 3 3 2" xfId="35744"/>
    <cellStyle name="Normal 2 2 3 17 3 4" xfId="35745"/>
    <cellStyle name="Normal 2 2 3 17 4" xfId="5661"/>
    <cellStyle name="Normal 2 2 3 17 4 2" xfId="5662"/>
    <cellStyle name="Normal 2 2 3 17 4 2 2" xfId="5663"/>
    <cellStyle name="Normal 2 2 3 17 4 2 2 2" xfId="35746"/>
    <cellStyle name="Normal 2 2 3 17 4 2 3" xfId="35747"/>
    <cellStyle name="Normal 2 2 3 17 4 3" xfId="5664"/>
    <cellStyle name="Normal 2 2 3 17 4 3 2" xfId="35748"/>
    <cellStyle name="Normal 2 2 3 17 4 4" xfId="35749"/>
    <cellStyle name="Normal 2 2 3 17 5" xfId="5665"/>
    <cellStyle name="Normal 2 2 3 17 5 2" xfId="5666"/>
    <cellStyle name="Normal 2 2 3 17 5 2 2" xfId="35750"/>
    <cellStyle name="Normal 2 2 3 17 5 3" xfId="35751"/>
    <cellStyle name="Normal 2 2 3 17 6" xfId="5667"/>
    <cellStyle name="Normal 2 2 3 17 6 2" xfId="35752"/>
    <cellStyle name="Normal 2 2 3 17 7" xfId="5668"/>
    <cellStyle name="Normal 2 2 3 17 7 2" xfId="35753"/>
    <cellStyle name="Normal 2 2 3 17 8" xfId="35754"/>
    <cellStyle name="Normal 2 2 3 18" xfId="5669"/>
    <cellStyle name="Normal 2 2 3 18 2" xfId="5670"/>
    <cellStyle name="Normal 2 2 3 18 2 2" xfId="5671"/>
    <cellStyle name="Normal 2 2 3 18 2 2 2" xfId="5672"/>
    <cellStyle name="Normal 2 2 3 18 2 2 2 2" xfId="35755"/>
    <cellStyle name="Normal 2 2 3 18 2 2 3" xfId="35756"/>
    <cellStyle name="Normal 2 2 3 18 2 3" xfId="5673"/>
    <cellStyle name="Normal 2 2 3 18 2 3 2" xfId="35757"/>
    <cellStyle name="Normal 2 2 3 18 2 4" xfId="35758"/>
    <cellStyle name="Normal 2 2 3 18 3" xfId="5674"/>
    <cellStyle name="Normal 2 2 3 18 3 2" xfId="5675"/>
    <cellStyle name="Normal 2 2 3 18 3 2 2" xfId="5676"/>
    <cellStyle name="Normal 2 2 3 18 3 2 2 2" xfId="35759"/>
    <cellStyle name="Normal 2 2 3 18 3 2 3" xfId="35760"/>
    <cellStyle name="Normal 2 2 3 18 3 3" xfId="5677"/>
    <cellStyle name="Normal 2 2 3 18 3 3 2" xfId="35761"/>
    <cellStyle name="Normal 2 2 3 18 3 4" xfId="35762"/>
    <cellStyle name="Normal 2 2 3 18 4" xfId="5678"/>
    <cellStyle name="Normal 2 2 3 18 4 2" xfId="5679"/>
    <cellStyle name="Normal 2 2 3 18 4 2 2" xfId="5680"/>
    <cellStyle name="Normal 2 2 3 18 4 2 2 2" xfId="35763"/>
    <cellStyle name="Normal 2 2 3 18 4 2 3" xfId="35764"/>
    <cellStyle name="Normal 2 2 3 18 4 3" xfId="5681"/>
    <cellStyle name="Normal 2 2 3 18 4 3 2" xfId="35765"/>
    <cellStyle name="Normal 2 2 3 18 4 4" xfId="35766"/>
    <cellStyle name="Normal 2 2 3 18 5" xfId="5682"/>
    <cellStyle name="Normal 2 2 3 18 5 2" xfId="5683"/>
    <cellStyle name="Normal 2 2 3 18 5 2 2" xfId="35767"/>
    <cellStyle name="Normal 2 2 3 18 5 3" xfId="35768"/>
    <cellStyle name="Normal 2 2 3 18 6" xfId="5684"/>
    <cellStyle name="Normal 2 2 3 18 6 2" xfId="35769"/>
    <cellStyle name="Normal 2 2 3 18 7" xfId="5685"/>
    <cellStyle name="Normal 2 2 3 18 7 2" xfId="35770"/>
    <cellStyle name="Normal 2 2 3 18 8" xfId="35771"/>
    <cellStyle name="Normal 2 2 3 19" xfId="5686"/>
    <cellStyle name="Normal 2 2 3 19 2" xfId="5687"/>
    <cellStyle name="Normal 2 2 3 19 2 2" xfId="5688"/>
    <cellStyle name="Normal 2 2 3 19 2 2 2" xfId="5689"/>
    <cellStyle name="Normal 2 2 3 19 2 2 2 2" xfId="35772"/>
    <cellStyle name="Normal 2 2 3 19 2 2 3" xfId="35773"/>
    <cellStyle name="Normal 2 2 3 19 2 3" xfId="5690"/>
    <cellStyle name="Normal 2 2 3 19 2 3 2" xfId="35774"/>
    <cellStyle name="Normal 2 2 3 19 2 4" xfId="35775"/>
    <cellStyle name="Normal 2 2 3 19 3" xfId="5691"/>
    <cellStyle name="Normal 2 2 3 19 3 2" xfId="5692"/>
    <cellStyle name="Normal 2 2 3 19 3 2 2" xfId="5693"/>
    <cellStyle name="Normal 2 2 3 19 3 2 2 2" xfId="35776"/>
    <cellStyle name="Normal 2 2 3 19 3 2 3" xfId="35777"/>
    <cellStyle name="Normal 2 2 3 19 3 3" xfId="5694"/>
    <cellStyle name="Normal 2 2 3 19 3 3 2" xfId="35778"/>
    <cellStyle name="Normal 2 2 3 19 3 4" xfId="35779"/>
    <cellStyle name="Normal 2 2 3 19 4" xfId="5695"/>
    <cellStyle name="Normal 2 2 3 19 4 2" xfId="5696"/>
    <cellStyle name="Normal 2 2 3 19 4 2 2" xfId="5697"/>
    <cellStyle name="Normal 2 2 3 19 4 2 2 2" xfId="35780"/>
    <cellStyle name="Normal 2 2 3 19 4 2 3" xfId="35781"/>
    <cellStyle name="Normal 2 2 3 19 4 3" xfId="5698"/>
    <cellStyle name="Normal 2 2 3 19 4 3 2" xfId="35782"/>
    <cellStyle name="Normal 2 2 3 19 4 4" xfId="35783"/>
    <cellStyle name="Normal 2 2 3 19 5" xfId="5699"/>
    <cellStyle name="Normal 2 2 3 19 5 2" xfId="5700"/>
    <cellStyle name="Normal 2 2 3 19 5 2 2" xfId="35784"/>
    <cellStyle name="Normal 2 2 3 19 5 3" xfId="35785"/>
    <cellStyle name="Normal 2 2 3 19 6" xfId="5701"/>
    <cellStyle name="Normal 2 2 3 19 6 2" xfId="35786"/>
    <cellStyle name="Normal 2 2 3 19 7" xfId="5702"/>
    <cellStyle name="Normal 2 2 3 19 7 2" xfId="35787"/>
    <cellStyle name="Normal 2 2 3 19 8" xfId="35788"/>
    <cellStyle name="Normal 2 2 3 2" xfId="5703"/>
    <cellStyle name="Normal 2 2 3 2 2" xfId="5704"/>
    <cellStyle name="Normal 2 2 3 2 2 2" xfId="5705"/>
    <cellStyle name="Normal 2 2 3 2 2 2 2" xfId="5706"/>
    <cellStyle name="Normal 2 2 3 2 2 2 2 2" xfId="35789"/>
    <cellStyle name="Normal 2 2 3 2 2 2 3" xfId="35790"/>
    <cellStyle name="Normal 2 2 3 2 2 3" xfId="5707"/>
    <cellStyle name="Normal 2 2 3 2 2 3 2" xfId="35791"/>
    <cellStyle name="Normal 2 2 3 2 2 4" xfId="35792"/>
    <cellStyle name="Normal 2 2 3 2 3" xfId="5708"/>
    <cellStyle name="Normal 2 2 3 2 3 2" xfId="5709"/>
    <cellStyle name="Normal 2 2 3 2 3 2 2" xfId="5710"/>
    <cellStyle name="Normal 2 2 3 2 3 2 2 2" xfId="35793"/>
    <cellStyle name="Normal 2 2 3 2 3 2 3" xfId="35794"/>
    <cellStyle name="Normal 2 2 3 2 3 3" xfId="5711"/>
    <cellStyle name="Normal 2 2 3 2 3 3 2" xfId="35795"/>
    <cellStyle name="Normal 2 2 3 2 3 4" xfId="35796"/>
    <cellStyle name="Normal 2 2 3 2 4" xfId="5712"/>
    <cellStyle name="Normal 2 2 3 2 4 2" xfId="5713"/>
    <cellStyle name="Normal 2 2 3 2 4 2 2" xfId="5714"/>
    <cellStyle name="Normal 2 2 3 2 4 2 2 2" xfId="35797"/>
    <cellStyle name="Normal 2 2 3 2 4 2 3" xfId="35798"/>
    <cellStyle name="Normal 2 2 3 2 4 3" xfId="5715"/>
    <cellStyle name="Normal 2 2 3 2 4 3 2" xfId="35799"/>
    <cellStyle name="Normal 2 2 3 2 4 4" xfId="35800"/>
    <cellStyle name="Normal 2 2 3 2 5" xfId="5716"/>
    <cellStyle name="Normal 2 2 3 2 5 2" xfId="5717"/>
    <cellStyle name="Normal 2 2 3 2 5 2 2" xfId="35801"/>
    <cellStyle name="Normal 2 2 3 2 5 3" xfId="35802"/>
    <cellStyle name="Normal 2 2 3 2 6" xfId="5718"/>
    <cellStyle name="Normal 2 2 3 2 6 2" xfId="35803"/>
    <cellStyle name="Normal 2 2 3 2 7" xfId="5719"/>
    <cellStyle name="Normal 2 2 3 2 7 2" xfId="35804"/>
    <cellStyle name="Normal 2 2 3 2 8" xfId="35805"/>
    <cellStyle name="Normal 2 2 3 20" xfId="5720"/>
    <cellStyle name="Normal 2 2 3 20 2" xfId="5721"/>
    <cellStyle name="Normal 2 2 3 20 2 2" xfId="5722"/>
    <cellStyle name="Normal 2 2 3 20 2 2 2" xfId="5723"/>
    <cellStyle name="Normal 2 2 3 20 2 2 2 2" xfId="35806"/>
    <cellStyle name="Normal 2 2 3 20 2 2 3" xfId="35807"/>
    <cellStyle name="Normal 2 2 3 20 2 3" xfId="5724"/>
    <cellStyle name="Normal 2 2 3 20 2 3 2" xfId="35808"/>
    <cellStyle name="Normal 2 2 3 20 2 4" xfId="35809"/>
    <cellStyle name="Normal 2 2 3 20 3" xfId="5725"/>
    <cellStyle name="Normal 2 2 3 20 3 2" xfId="5726"/>
    <cellStyle name="Normal 2 2 3 20 3 2 2" xfId="5727"/>
    <cellStyle name="Normal 2 2 3 20 3 2 2 2" xfId="35810"/>
    <cellStyle name="Normal 2 2 3 20 3 2 3" xfId="35811"/>
    <cellStyle name="Normal 2 2 3 20 3 3" xfId="5728"/>
    <cellStyle name="Normal 2 2 3 20 3 3 2" xfId="35812"/>
    <cellStyle name="Normal 2 2 3 20 3 4" xfId="35813"/>
    <cellStyle name="Normal 2 2 3 20 4" xfId="5729"/>
    <cellStyle name="Normal 2 2 3 20 4 2" xfId="5730"/>
    <cellStyle name="Normal 2 2 3 20 4 2 2" xfId="5731"/>
    <cellStyle name="Normal 2 2 3 20 4 2 2 2" xfId="35814"/>
    <cellStyle name="Normal 2 2 3 20 4 2 3" xfId="35815"/>
    <cellStyle name="Normal 2 2 3 20 4 3" xfId="5732"/>
    <cellStyle name="Normal 2 2 3 20 4 3 2" xfId="35816"/>
    <cellStyle name="Normal 2 2 3 20 4 4" xfId="35817"/>
    <cellStyle name="Normal 2 2 3 20 5" xfId="5733"/>
    <cellStyle name="Normal 2 2 3 20 5 2" xfId="5734"/>
    <cellStyle name="Normal 2 2 3 20 5 2 2" xfId="35818"/>
    <cellStyle name="Normal 2 2 3 20 5 3" xfId="35819"/>
    <cellStyle name="Normal 2 2 3 20 6" xfId="5735"/>
    <cellStyle name="Normal 2 2 3 20 6 2" xfId="35820"/>
    <cellStyle name="Normal 2 2 3 20 7" xfId="5736"/>
    <cellStyle name="Normal 2 2 3 20 7 2" xfId="35821"/>
    <cellStyle name="Normal 2 2 3 20 8" xfId="35822"/>
    <cellStyle name="Normal 2 2 3 21" xfId="5737"/>
    <cellStyle name="Normal 2 2 3 21 2" xfId="5738"/>
    <cellStyle name="Normal 2 2 3 21 2 2" xfId="5739"/>
    <cellStyle name="Normal 2 2 3 21 2 2 2" xfId="5740"/>
    <cellStyle name="Normal 2 2 3 21 2 2 2 2" xfId="35823"/>
    <cellStyle name="Normal 2 2 3 21 2 2 3" xfId="35824"/>
    <cellStyle name="Normal 2 2 3 21 2 3" xfId="5741"/>
    <cellStyle name="Normal 2 2 3 21 2 3 2" xfId="35825"/>
    <cellStyle name="Normal 2 2 3 21 2 4" xfId="35826"/>
    <cellStyle name="Normal 2 2 3 21 3" xfId="5742"/>
    <cellStyle name="Normal 2 2 3 21 3 2" xfId="5743"/>
    <cellStyle name="Normal 2 2 3 21 3 2 2" xfId="5744"/>
    <cellStyle name="Normal 2 2 3 21 3 2 2 2" xfId="35827"/>
    <cellStyle name="Normal 2 2 3 21 3 2 3" xfId="35828"/>
    <cellStyle name="Normal 2 2 3 21 3 3" xfId="5745"/>
    <cellStyle name="Normal 2 2 3 21 3 3 2" xfId="35829"/>
    <cellStyle name="Normal 2 2 3 21 3 4" xfId="35830"/>
    <cellStyle name="Normal 2 2 3 21 4" xfId="5746"/>
    <cellStyle name="Normal 2 2 3 21 4 2" xfId="5747"/>
    <cellStyle name="Normal 2 2 3 21 4 2 2" xfId="5748"/>
    <cellStyle name="Normal 2 2 3 21 4 2 2 2" xfId="35831"/>
    <cellStyle name="Normal 2 2 3 21 4 2 3" xfId="35832"/>
    <cellStyle name="Normal 2 2 3 21 4 3" xfId="5749"/>
    <cellStyle name="Normal 2 2 3 21 4 3 2" xfId="35833"/>
    <cellStyle name="Normal 2 2 3 21 4 4" xfId="35834"/>
    <cellStyle name="Normal 2 2 3 21 5" xfId="5750"/>
    <cellStyle name="Normal 2 2 3 21 5 2" xfId="5751"/>
    <cellStyle name="Normal 2 2 3 21 5 2 2" xfId="35835"/>
    <cellStyle name="Normal 2 2 3 21 5 3" xfId="35836"/>
    <cellStyle name="Normal 2 2 3 21 6" xfId="5752"/>
    <cellStyle name="Normal 2 2 3 21 6 2" xfId="35837"/>
    <cellStyle name="Normal 2 2 3 21 7" xfId="5753"/>
    <cellStyle name="Normal 2 2 3 21 7 2" xfId="35838"/>
    <cellStyle name="Normal 2 2 3 21 8" xfId="35839"/>
    <cellStyle name="Normal 2 2 3 22" xfId="5754"/>
    <cellStyle name="Normal 2 2 3 22 2" xfId="5755"/>
    <cellStyle name="Normal 2 2 3 22 2 2" xfId="5756"/>
    <cellStyle name="Normal 2 2 3 22 2 2 2" xfId="5757"/>
    <cellStyle name="Normal 2 2 3 22 2 2 2 2" xfId="35840"/>
    <cellStyle name="Normal 2 2 3 22 2 2 3" xfId="35841"/>
    <cellStyle name="Normal 2 2 3 22 2 3" xfId="5758"/>
    <cellStyle name="Normal 2 2 3 22 2 3 2" xfId="35842"/>
    <cellStyle name="Normal 2 2 3 22 2 4" xfId="35843"/>
    <cellStyle name="Normal 2 2 3 22 3" xfId="5759"/>
    <cellStyle name="Normal 2 2 3 22 3 2" xfId="5760"/>
    <cellStyle name="Normal 2 2 3 22 3 2 2" xfId="5761"/>
    <cellStyle name="Normal 2 2 3 22 3 2 2 2" xfId="35844"/>
    <cellStyle name="Normal 2 2 3 22 3 2 3" xfId="35845"/>
    <cellStyle name="Normal 2 2 3 22 3 3" xfId="5762"/>
    <cellStyle name="Normal 2 2 3 22 3 3 2" xfId="35846"/>
    <cellStyle name="Normal 2 2 3 22 3 4" xfId="35847"/>
    <cellStyle name="Normal 2 2 3 22 4" xfId="5763"/>
    <cellStyle name="Normal 2 2 3 22 4 2" xfId="5764"/>
    <cellStyle name="Normal 2 2 3 22 4 2 2" xfId="5765"/>
    <cellStyle name="Normal 2 2 3 22 4 2 2 2" xfId="35848"/>
    <cellStyle name="Normal 2 2 3 22 4 2 3" xfId="35849"/>
    <cellStyle name="Normal 2 2 3 22 4 3" xfId="5766"/>
    <cellStyle name="Normal 2 2 3 22 4 3 2" xfId="35850"/>
    <cellStyle name="Normal 2 2 3 22 4 4" xfId="35851"/>
    <cellStyle name="Normal 2 2 3 22 5" xfId="5767"/>
    <cellStyle name="Normal 2 2 3 22 5 2" xfId="5768"/>
    <cellStyle name="Normal 2 2 3 22 5 2 2" xfId="35852"/>
    <cellStyle name="Normal 2 2 3 22 5 3" xfId="35853"/>
    <cellStyle name="Normal 2 2 3 22 6" xfId="5769"/>
    <cellStyle name="Normal 2 2 3 22 6 2" xfId="35854"/>
    <cellStyle name="Normal 2 2 3 22 7" xfId="5770"/>
    <cellStyle name="Normal 2 2 3 22 7 2" xfId="35855"/>
    <cellStyle name="Normal 2 2 3 22 8" xfId="35856"/>
    <cellStyle name="Normal 2 2 3 23" xfId="5771"/>
    <cellStyle name="Normal 2 2 3 23 2" xfId="5772"/>
    <cellStyle name="Normal 2 2 3 23 2 2" xfId="5773"/>
    <cellStyle name="Normal 2 2 3 23 2 2 2" xfId="5774"/>
    <cellStyle name="Normal 2 2 3 23 2 2 2 2" xfId="35857"/>
    <cellStyle name="Normal 2 2 3 23 2 2 3" xfId="35858"/>
    <cellStyle name="Normal 2 2 3 23 2 3" xfId="5775"/>
    <cellStyle name="Normal 2 2 3 23 2 3 2" xfId="35859"/>
    <cellStyle name="Normal 2 2 3 23 2 4" xfId="35860"/>
    <cellStyle name="Normal 2 2 3 23 3" xfId="5776"/>
    <cellStyle name="Normal 2 2 3 23 3 2" xfId="5777"/>
    <cellStyle name="Normal 2 2 3 23 3 2 2" xfId="5778"/>
    <cellStyle name="Normal 2 2 3 23 3 2 2 2" xfId="35861"/>
    <cellStyle name="Normal 2 2 3 23 3 2 3" xfId="35862"/>
    <cellStyle name="Normal 2 2 3 23 3 3" xfId="5779"/>
    <cellStyle name="Normal 2 2 3 23 3 3 2" xfId="35863"/>
    <cellStyle name="Normal 2 2 3 23 3 4" xfId="35864"/>
    <cellStyle name="Normal 2 2 3 23 4" xfId="5780"/>
    <cellStyle name="Normal 2 2 3 23 4 2" xfId="5781"/>
    <cellStyle name="Normal 2 2 3 23 4 2 2" xfId="5782"/>
    <cellStyle name="Normal 2 2 3 23 4 2 2 2" xfId="35865"/>
    <cellStyle name="Normal 2 2 3 23 4 2 3" xfId="35866"/>
    <cellStyle name="Normal 2 2 3 23 4 3" xfId="5783"/>
    <cellStyle name="Normal 2 2 3 23 4 3 2" xfId="35867"/>
    <cellStyle name="Normal 2 2 3 23 4 4" xfId="35868"/>
    <cellStyle name="Normal 2 2 3 23 5" xfId="5784"/>
    <cellStyle name="Normal 2 2 3 23 5 2" xfId="5785"/>
    <cellStyle name="Normal 2 2 3 23 5 2 2" xfId="35869"/>
    <cellStyle name="Normal 2 2 3 23 5 3" xfId="35870"/>
    <cellStyle name="Normal 2 2 3 23 6" xfId="5786"/>
    <cellStyle name="Normal 2 2 3 23 6 2" xfId="35871"/>
    <cellStyle name="Normal 2 2 3 23 7" xfId="5787"/>
    <cellStyle name="Normal 2 2 3 23 7 2" xfId="35872"/>
    <cellStyle name="Normal 2 2 3 23 8" xfId="35873"/>
    <cellStyle name="Normal 2 2 3 24" xfId="5788"/>
    <cellStyle name="Normal 2 2 3 24 2" xfId="5789"/>
    <cellStyle name="Normal 2 2 3 24 2 2" xfId="5790"/>
    <cellStyle name="Normal 2 2 3 24 2 2 2" xfId="5791"/>
    <cellStyle name="Normal 2 2 3 24 2 2 2 2" xfId="35874"/>
    <cellStyle name="Normal 2 2 3 24 2 2 3" xfId="35875"/>
    <cellStyle name="Normal 2 2 3 24 2 3" xfId="5792"/>
    <cellStyle name="Normal 2 2 3 24 2 3 2" xfId="35876"/>
    <cellStyle name="Normal 2 2 3 24 2 4" xfId="35877"/>
    <cellStyle name="Normal 2 2 3 24 3" xfId="5793"/>
    <cellStyle name="Normal 2 2 3 24 3 2" xfId="5794"/>
    <cellStyle name="Normal 2 2 3 24 3 2 2" xfId="5795"/>
    <cellStyle name="Normal 2 2 3 24 3 2 2 2" xfId="35878"/>
    <cellStyle name="Normal 2 2 3 24 3 2 3" xfId="35879"/>
    <cellStyle name="Normal 2 2 3 24 3 3" xfId="5796"/>
    <cellStyle name="Normal 2 2 3 24 3 3 2" xfId="35880"/>
    <cellStyle name="Normal 2 2 3 24 3 4" xfId="35881"/>
    <cellStyle name="Normal 2 2 3 24 4" xfId="5797"/>
    <cellStyle name="Normal 2 2 3 24 4 2" xfId="5798"/>
    <cellStyle name="Normal 2 2 3 24 4 2 2" xfId="5799"/>
    <cellStyle name="Normal 2 2 3 24 4 2 2 2" xfId="35882"/>
    <cellStyle name="Normal 2 2 3 24 4 2 3" xfId="35883"/>
    <cellStyle name="Normal 2 2 3 24 4 3" xfId="5800"/>
    <cellStyle name="Normal 2 2 3 24 4 3 2" xfId="35884"/>
    <cellStyle name="Normal 2 2 3 24 4 4" xfId="35885"/>
    <cellStyle name="Normal 2 2 3 24 5" xfId="5801"/>
    <cellStyle name="Normal 2 2 3 24 5 2" xfId="5802"/>
    <cellStyle name="Normal 2 2 3 24 5 2 2" xfId="35886"/>
    <cellStyle name="Normal 2 2 3 24 5 3" xfId="35887"/>
    <cellStyle name="Normal 2 2 3 24 6" xfId="5803"/>
    <cellStyle name="Normal 2 2 3 24 6 2" xfId="35888"/>
    <cellStyle name="Normal 2 2 3 24 7" xfId="5804"/>
    <cellStyle name="Normal 2 2 3 24 7 2" xfId="35889"/>
    <cellStyle name="Normal 2 2 3 24 8" xfId="35890"/>
    <cellStyle name="Normal 2 2 3 25" xfId="5805"/>
    <cellStyle name="Normal 2 2 3 25 2" xfId="5806"/>
    <cellStyle name="Normal 2 2 3 25 2 2" xfId="5807"/>
    <cellStyle name="Normal 2 2 3 25 2 2 2" xfId="5808"/>
    <cellStyle name="Normal 2 2 3 25 2 2 2 2" xfId="35891"/>
    <cellStyle name="Normal 2 2 3 25 2 2 3" xfId="35892"/>
    <cellStyle name="Normal 2 2 3 25 2 3" xfId="5809"/>
    <cellStyle name="Normal 2 2 3 25 2 3 2" xfId="35893"/>
    <cellStyle name="Normal 2 2 3 25 2 4" xfId="35894"/>
    <cellStyle name="Normal 2 2 3 25 3" xfId="5810"/>
    <cellStyle name="Normal 2 2 3 25 3 2" xfId="5811"/>
    <cellStyle name="Normal 2 2 3 25 3 2 2" xfId="5812"/>
    <cellStyle name="Normal 2 2 3 25 3 2 2 2" xfId="35895"/>
    <cellStyle name="Normal 2 2 3 25 3 2 3" xfId="35896"/>
    <cellStyle name="Normal 2 2 3 25 3 3" xfId="5813"/>
    <cellStyle name="Normal 2 2 3 25 3 3 2" xfId="35897"/>
    <cellStyle name="Normal 2 2 3 25 3 4" xfId="35898"/>
    <cellStyle name="Normal 2 2 3 25 4" xfId="5814"/>
    <cellStyle name="Normal 2 2 3 25 4 2" xfId="5815"/>
    <cellStyle name="Normal 2 2 3 25 4 2 2" xfId="5816"/>
    <cellStyle name="Normal 2 2 3 25 4 2 2 2" xfId="35899"/>
    <cellStyle name="Normal 2 2 3 25 4 2 3" xfId="35900"/>
    <cellStyle name="Normal 2 2 3 25 4 3" xfId="5817"/>
    <cellStyle name="Normal 2 2 3 25 4 3 2" xfId="35901"/>
    <cellStyle name="Normal 2 2 3 25 4 4" xfId="35902"/>
    <cellStyle name="Normal 2 2 3 25 5" xfId="5818"/>
    <cellStyle name="Normal 2 2 3 25 5 2" xfId="5819"/>
    <cellStyle name="Normal 2 2 3 25 5 2 2" xfId="35903"/>
    <cellStyle name="Normal 2 2 3 25 5 3" xfId="35904"/>
    <cellStyle name="Normal 2 2 3 25 6" xfId="5820"/>
    <cellStyle name="Normal 2 2 3 25 6 2" xfId="35905"/>
    <cellStyle name="Normal 2 2 3 25 7" xfId="5821"/>
    <cellStyle name="Normal 2 2 3 25 7 2" xfId="35906"/>
    <cellStyle name="Normal 2 2 3 25 8" xfId="35907"/>
    <cellStyle name="Normal 2 2 3 26" xfId="5822"/>
    <cellStyle name="Normal 2 2 3 26 2" xfId="5823"/>
    <cellStyle name="Normal 2 2 3 26 2 2" xfId="5824"/>
    <cellStyle name="Normal 2 2 3 26 2 2 2" xfId="5825"/>
    <cellStyle name="Normal 2 2 3 26 2 2 2 2" xfId="35908"/>
    <cellStyle name="Normal 2 2 3 26 2 2 3" xfId="35909"/>
    <cellStyle name="Normal 2 2 3 26 2 3" xfId="5826"/>
    <cellStyle name="Normal 2 2 3 26 2 3 2" xfId="35910"/>
    <cellStyle name="Normal 2 2 3 26 2 4" xfId="35911"/>
    <cellStyle name="Normal 2 2 3 26 3" xfId="5827"/>
    <cellStyle name="Normal 2 2 3 26 3 2" xfId="5828"/>
    <cellStyle name="Normal 2 2 3 26 3 2 2" xfId="5829"/>
    <cellStyle name="Normal 2 2 3 26 3 2 2 2" xfId="35912"/>
    <cellStyle name="Normal 2 2 3 26 3 2 3" xfId="35913"/>
    <cellStyle name="Normal 2 2 3 26 3 3" xfId="5830"/>
    <cellStyle name="Normal 2 2 3 26 3 3 2" xfId="35914"/>
    <cellStyle name="Normal 2 2 3 26 3 4" xfId="35915"/>
    <cellStyle name="Normal 2 2 3 26 4" xfId="5831"/>
    <cellStyle name="Normal 2 2 3 26 4 2" xfId="5832"/>
    <cellStyle name="Normal 2 2 3 26 4 2 2" xfId="5833"/>
    <cellStyle name="Normal 2 2 3 26 4 2 2 2" xfId="35916"/>
    <cellStyle name="Normal 2 2 3 26 4 2 3" xfId="35917"/>
    <cellStyle name="Normal 2 2 3 26 4 3" xfId="5834"/>
    <cellStyle name="Normal 2 2 3 26 4 3 2" xfId="35918"/>
    <cellStyle name="Normal 2 2 3 26 4 4" xfId="35919"/>
    <cellStyle name="Normal 2 2 3 26 5" xfId="5835"/>
    <cellStyle name="Normal 2 2 3 26 5 2" xfId="5836"/>
    <cellStyle name="Normal 2 2 3 26 5 2 2" xfId="35920"/>
    <cellStyle name="Normal 2 2 3 26 5 3" xfId="35921"/>
    <cellStyle name="Normal 2 2 3 26 6" xfId="5837"/>
    <cellStyle name="Normal 2 2 3 26 6 2" xfId="35922"/>
    <cellStyle name="Normal 2 2 3 26 7" xfId="5838"/>
    <cellStyle name="Normal 2 2 3 26 7 2" xfId="35923"/>
    <cellStyle name="Normal 2 2 3 26 8" xfId="35924"/>
    <cellStyle name="Normal 2 2 3 27" xfId="5839"/>
    <cellStyle name="Normal 2 2 3 27 2" xfId="5840"/>
    <cellStyle name="Normal 2 2 3 27 2 2" xfId="5841"/>
    <cellStyle name="Normal 2 2 3 27 2 2 2" xfId="5842"/>
    <cellStyle name="Normal 2 2 3 27 2 2 2 2" xfId="35925"/>
    <cellStyle name="Normal 2 2 3 27 2 2 3" xfId="35926"/>
    <cellStyle name="Normal 2 2 3 27 2 3" xfId="5843"/>
    <cellStyle name="Normal 2 2 3 27 2 3 2" xfId="35927"/>
    <cellStyle name="Normal 2 2 3 27 2 4" xfId="35928"/>
    <cellStyle name="Normal 2 2 3 27 3" xfId="5844"/>
    <cellStyle name="Normal 2 2 3 27 3 2" xfId="5845"/>
    <cellStyle name="Normal 2 2 3 27 3 2 2" xfId="5846"/>
    <cellStyle name="Normal 2 2 3 27 3 2 2 2" xfId="35929"/>
    <cellStyle name="Normal 2 2 3 27 3 2 3" xfId="35930"/>
    <cellStyle name="Normal 2 2 3 27 3 3" xfId="5847"/>
    <cellStyle name="Normal 2 2 3 27 3 3 2" xfId="35931"/>
    <cellStyle name="Normal 2 2 3 27 3 4" xfId="35932"/>
    <cellStyle name="Normal 2 2 3 27 4" xfId="5848"/>
    <cellStyle name="Normal 2 2 3 27 4 2" xfId="5849"/>
    <cellStyle name="Normal 2 2 3 27 4 2 2" xfId="5850"/>
    <cellStyle name="Normal 2 2 3 27 4 2 2 2" xfId="35933"/>
    <cellStyle name="Normal 2 2 3 27 4 2 3" xfId="35934"/>
    <cellStyle name="Normal 2 2 3 27 4 3" xfId="5851"/>
    <cellStyle name="Normal 2 2 3 27 4 3 2" xfId="35935"/>
    <cellStyle name="Normal 2 2 3 27 4 4" xfId="35936"/>
    <cellStyle name="Normal 2 2 3 27 5" xfId="5852"/>
    <cellStyle name="Normal 2 2 3 27 5 2" xfId="5853"/>
    <cellStyle name="Normal 2 2 3 27 5 2 2" xfId="35937"/>
    <cellStyle name="Normal 2 2 3 27 5 3" xfId="35938"/>
    <cellStyle name="Normal 2 2 3 27 6" xfId="5854"/>
    <cellStyle name="Normal 2 2 3 27 6 2" xfId="35939"/>
    <cellStyle name="Normal 2 2 3 27 7" xfId="5855"/>
    <cellStyle name="Normal 2 2 3 27 7 2" xfId="35940"/>
    <cellStyle name="Normal 2 2 3 27 8" xfId="35941"/>
    <cellStyle name="Normal 2 2 3 28" xfId="5856"/>
    <cellStyle name="Normal 2 2 3 28 2" xfId="5857"/>
    <cellStyle name="Normal 2 2 3 28 2 2" xfId="5858"/>
    <cellStyle name="Normal 2 2 3 28 2 2 2" xfId="5859"/>
    <cellStyle name="Normal 2 2 3 28 2 2 2 2" xfId="35942"/>
    <cellStyle name="Normal 2 2 3 28 2 2 3" xfId="35943"/>
    <cellStyle name="Normal 2 2 3 28 2 3" xfId="5860"/>
    <cellStyle name="Normal 2 2 3 28 2 3 2" xfId="35944"/>
    <cellStyle name="Normal 2 2 3 28 2 4" xfId="35945"/>
    <cellStyle name="Normal 2 2 3 28 3" xfId="5861"/>
    <cellStyle name="Normal 2 2 3 28 3 2" xfId="5862"/>
    <cellStyle name="Normal 2 2 3 28 3 2 2" xfId="5863"/>
    <cellStyle name="Normal 2 2 3 28 3 2 2 2" xfId="35946"/>
    <cellStyle name="Normal 2 2 3 28 3 2 3" xfId="35947"/>
    <cellStyle name="Normal 2 2 3 28 3 3" xfId="5864"/>
    <cellStyle name="Normal 2 2 3 28 3 3 2" xfId="35948"/>
    <cellStyle name="Normal 2 2 3 28 3 4" xfId="35949"/>
    <cellStyle name="Normal 2 2 3 28 4" xfId="5865"/>
    <cellStyle name="Normal 2 2 3 28 4 2" xfId="5866"/>
    <cellStyle name="Normal 2 2 3 28 4 2 2" xfId="5867"/>
    <cellStyle name="Normal 2 2 3 28 4 2 2 2" xfId="35950"/>
    <cellStyle name="Normal 2 2 3 28 4 2 3" xfId="35951"/>
    <cellStyle name="Normal 2 2 3 28 4 3" xfId="5868"/>
    <cellStyle name="Normal 2 2 3 28 4 3 2" xfId="35952"/>
    <cellStyle name="Normal 2 2 3 28 4 4" xfId="35953"/>
    <cellStyle name="Normal 2 2 3 28 5" xfId="5869"/>
    <cellStyle name="Normal 2 2 3 28 5 2" xfId="5870"/>
    <cellStyle name="Normal 2 2 3 28 5 2 2" xfId="35954"/>
    <cellStyle name="Normal 2 2 3 28 5 3" xfId="35955"/>
    <cellStyle name="Normal 2 2 3 28 6" xfId="5871"/>
    <cellStyle name="Normal 2 2 3 28 6 2" xfId="35956"/>
    <cellStyle name="Normal 2 2 3 28 7" xfId="5872"/>
    <cellStyle name="Normal 2 2 3 28 7 2" xfId="35957"/>
    <cellStyle name="Normal 2 2 3 28 8" xfId="35958"/>
    <cellStyle name="Normal 2 2 3 29" xfId="5873"/>
    <cellStyle name="Normal 2 2 3 29 2" xfId="5874"/>
    <cellStyle name="Normal 2 2 3 29 2 2" xfId="5875"/>
    <cellStyle name="Normal 2 2 3 29 2 2 2" xfId="5876"/>
    <cellStyle name="Normal 2 2 3 29 2 2 2 2" xfId="35959"/>
    <cellStyle name="Normal 2 2 3 29 2 2 3" xfId="35960"/>
    <cellStyle name="Normal 2 2 3 29 2 3" xfId="5877"/>
    <cellStyle name="Normal 2 2 3 29 2 3 2" xfId="35961"/>
    <cellStyle name="Normal 2 2 3 29 2 4" xfId="35962"/>
    <cellStyle name="Normal 2 2 3 29 3" xfId="5878"/>
    <cellStyle name="Normal 2 2 3 29 3 2" xfId="5879"/>
    <cellStyle name="Normal 2 2 3 29 3 2 2" xfId="5880"/>
    <cellStyle name="Normal 2 2 3 29 3 2 2 2" xfId="35963"/>
    <cellStyle name="Normal 2 2 3 29 3 2 3" xfId="35964"/>
    <cellStyle name="Normal 2 2 3 29 3 3" xfId="5881"/>
    <cellStyle name="Normal 2 2 3 29 3 3 2" xfId="35965"/>
    <cellStyle name="Normal 2 2 3 29 3 4" xfId="35966"/>
    <cellStyle name="Normal 2 2 3 29 4" xfId="5882"/>
    <cellStyle name="Normal 2 2 3 29 4 2" xfId="5883"/>
    <cellStyle name="Normal 2 2 3 29 4 2 2" xfId="5884"/>
    <cellStyle name="Normal 2 2 3 29 4 2 2 2" xfId="35967"/>
    <cellStyle name="Normal 2 2 3 29 4 2 3" xfId="35968"/>
    <cellStyle name="Normal 2 2 3 29 4 3" xfId="5885"/>
    <cellStyle name="Normal 2 2 3 29 4 3 2" xfId="35969"/>
    <cellStyle name="Normal 2 2 3 29 4 4" xfId="35970"/>
    <cellStyle name="Normal 2 2 3 29 5" xfId="5886"/>
    <cellStyle name="Normal 2 2 3 29 5 2" xfId="5887"/>
    <cellStyle name="Normal 2 2 3 29 5 2 2" xfId="35971"/>
    <cellStyle name="Normal 2 2 3 29 5 3" xfId="35972"/>
    <cellStyle name="Normal 2 2 3 29 6" xfId="5888"/>
    <cellStyle name="Normal 2 2 3 29 6 2" xfId="35973"/>
    <cellStyle name="Normal 2 2 3 29 7" xfId="5889"/>
    <cellStyle name="Normal 2 2 3 29 7 2" xfId="35974"/>
    <cellStyle name="Normal 2 2 3 29 8" xfId="35975"/>
    <cellStyle name="Normal 2 2 3 3" xfId="5890"/>
    <cellStyle name="Normal 2 2 3 3 2" xfId="5891"/>
    <cellStyle name="Normal 2 2 3 3 2 2" xfId="5892"/>
    <cellStyle name="Normal 2 2 3 3 2 2 2" xfId="5893"/>
    <cellStyle name="Normal 2 2 3 3 2 2 2 2" xfId="35976"/>
    <cellStyle name="Normal 2 2 3 3 2 2 3" xfId="35977"/>
    <cellStyle name="Normal 2 2 3 3 2 3" xfId="5894"/>
    <cellStyle name="Normal 2 2 3 3 2 3 2" xfId="35978"/>
    <cellStyle name="Normal 2 2 3 3 2 4" xfId="35979"/>
    <cellStyle name="Normal 2 2 3 3 3" xfId="5895"/>
    <cellStyle name="Normal 2 2 3 3 3 2" xfId="5896"/>
    <cellStyle name="Normal 2 2 3 3 3 2 2" xfId="5897"/>
    <cellStyle name="Normal 2 2 3 3 3 2 2 2" xfId="35980"/>
    <cellStyle name="Normal 2 2 3 3 3 2 3" xfId="35981"/>
    <cellStyle name="Normal 2 2 3 3 3 3" xfId="5898"/>
    <cellStyle name="Normal 2 2 3 3 3 3 2" xfId="35982"/>
    <cellStyle name="Normal 2 2 3 3 3 4" xfId="35983"/>
    <cellStyle name="Normal 2 2 3 3 4" xfId="5899"/>
    <cellStyle name="Normal 2 2 3 3 4 2" xfId="5900"/>
    <cellStyle name="Normal 2 2 3 3 4 2 2" xfId="5901"/>
    <cellStyle name="Normal 2 2 3 3 4 2 2 2" xfId="35984"/>
    <cellStyle name="Normal 2 2 3 3 4 2 3" xfId="35985"/>
    <cellStyle name="Normal 2 2 3 3 4 3" xfId="5902"/>
    <cellStyle name="Normal 2 2 3 3 4 3 2" xfId="35986"/>
    <cellStyle name="Normal 2 2 3 3 4 4" xfId="35987"/>
    <cellStyle name="Normal 2 2 3 3 5" xfId="5903"/>
    <cellStyle name="Normal 2 2 3 3 5 2" xfId="5904"/>
    <cellStyle name="Normal 2 2 3 3 5 2 2" xfId="35988"/>
    <cellStyle name="Normal 2 2 3 3 5 3" xfId="35989"/>
    <cellStyle name="Normal 2 2 3 3 6" xfId="5905"/>
    <cellStyle name="Normal 2 2 3 3 6 2" xfId="35990"/>
    <cellStyle name="Normal 2 2 3 3 7" xfId="5906"/>
    <cellStyle name="Normal 2 2 3 3 7 2" xfId="35991"/>
    <cellStyle name="Normal 2 2 3 3 8" xfId="35992"/>
    <cellStyle name="Normal 2 2 3 30" xfId="5907"/>
    <cellStyle name="Normal 2 2 3 30 2" xfId="5908"/>
    <cellStyle name="Normal 2 2 3 30 2 2" xfId="5909"/>
    <cellStyle name="Normal 2 2 3 30 2 2 2" xfId="35993"/>
    <cellStyle name="Normal 2 2 3 30 2 3" xfId="35994"/>
    <cellStyle name="Normal 2 2 3 30 3" xfId="5910"/>
    <cellStyle name="Normal 2 2 3 30 3 2" xfId="35995"/>
    <cellStyle name="Normal 2 2 3 30 4" xfId="35996"/>
    <cellStyle name="Normal 2 2 3 31" xfId="5911"/>
    <cellStyle name="Normal 2 2 3 31 2" xfId="5912"/>
    <cellStyle name="Normal 2 2 3 31 2 2" xfId="5913"/>
    <cellStyle name="Normal 2 2 3 31 2 2 2" xfId="35997"/>
    <cellStyle name="Normal 2 2 3 31 2 3" xfId="35998"/>
    <cellStyle name="Normal 2 2 3 31 3" xfId="5914"/>
    <cellStyle name="Normal 2 2 3 31 3 2" xfId="35999"/>
    <cellStyle name="Normal 2 2 3 31 4" xfId="36000"/>
    <cellStyle name="Normal 2 2 3 32" xfId="5915"/>
    <cellStyle name="Normal 2 2 3 32 2" xfId="5916"/>
    <cellStyle name="Normal 2 2 3 32 2 2" xfId="5917"/>
    <cellStyle name="Normal 2 2 3 32 2 2 2" xfId="36001"/>
    <cellStyle name="Normal 2 2 3 32 2 3" xfId="36002"/>
    <cellStyle name="Normal 2 2 3 32 3" xfId="5918"/>
    <cellStyle name="Normal 2 2 3 32 3 2" xfId="36003"/>
    <cellStyle name="Normal 2 2 3 32 4" xfId="36004"/>
    <cellStyle name="Normal 2 2 3 33" xfId="5919"/>
    <cellStyle name="Normal 2 2 3 33 2" xfId="5920"/>
    <cellStyle name="Normal 2 2 3 33 2 2" xfId="36005"/>
    <cellStyle name="Normal 2 2 3 33 3" xfId="36006"/>
    <cellStyle name="Normal 2 2 3 34" xfId="5921"/>
    <cellStyle name="Normal 2 2 3 34 2" xfId="36007"/>
    <cellStyle name="Normal 2 2 3 35" xfId="5922"/>
    <cellStyle name="Normal 2 2 3 35 2" xfId="36008"/>
    <cellStyle name="Normal 2 2 3 36" xfId="36009"/>
    <cellStyle name="Normal 2 2 3 4" xfId="5923"/>
    <cellStyle name="Normal 2 2 3 4 2" xfId="5924"/>
    <cellStyle name="Normal 2 2 3 4 2 2" xfId="5925"/>
    <cellStyle name="Normal 2 2 3 4 2 2 2" xfId="5926"/>
    <cellStyle name="Normal 2 2 3 4 2 2 2 2" xfId="36010"/>
    <cellStyle name="Normal 2 2 3 4 2 2 3" xfId="36011"/>
    <cellStyle name="Normal 2 2 3 4 2 3" xfId="5927"/>
    <cellStyle name="Normal 2 2 3 4 2 3 2" xfId="36012"/>
    <cellStyle name="Normal 2 2 3 4 2 4" xfId="36013"/>
    <cellStyle name="Normal 2 2 3 4 3" xfId="5928"/>
    <cellStyle name="Normal 2 2 3 4 3 2" xfId="5929"/>
    <cellStyle name="Normal 2 2 3 4 3 2 2" xfId="5930"/>
    <cellStyle name="Normal 2 2 3 4 3 2 2 2" xfId="36014"/>
    <cellStyle name="Normal 2 2 3 4 3 2 3" xfId="36015"/>
    <cellStyle name="Normal 2 2 3 4 3 3" xfId="5931"/>
    <cellStyle name="Normal 2 2 3 4 3 3 2" xfId="36016"/>
    <cellStyle name="Normal 2 2 3 4 3 4" xfId="36017"/>
    <cellStyle name="Normal 2 2 3 4 4" xfId="5932"/>
    <cellStyle name="Normal 2 2 3 4 4 2" xfId="5933"/>
    <cellStyle name="Normal 2 2 3 4 4 2 2" xfId="5934"/>
    <cellStyle name="Normal 2 2 3 4 4 2 2 2" xfId="36018"/>
    <cellStyle name="Normal 2 2 3 4 4 2 3" xfId="36019"/>
    <cellStyle name="Normal 2 2 3 4 4 3" xfId="5935"/>
    <cellStyle name="Normal 2 2 3 4 4 3 2" xfId="36020"/>
    <cellStyle name="Normal 2 2 3 4 4 4" xfId="36021"/>
    <cellStyle name="Normal 2 2 3 4 5" xfId="5936"/>
    <cellStyle name="Normal 2 2 3 4 5 2" xfId="5937"/>
    <cellStyle name="Normal 2 2 3 4 5 2 2" xfId="36022"/>
    <cellStyle name="Normal 2 2 3 4 5 3" xfId="36023"/>
    <cellStyle name="Normal 2 2 3 4 6" xfId="5938"/>
    <cellStyle name="Normal 2 2 3 4 6 2" xfId="36024"/>
    <cellStyle name="Normal 2 2 3 4 7" xfId="5939"/>
    <cellStyle name="Normal 2 2 3 4 7 2" xfId="36025"/>
    <cellStyle name="Normal 2 2 3 4 8" xfId="36026"/>
    <cellStyle name="Normal 2 2 3 5" xfId="5940"/>
    <cellStyle name="Normal 2 2 3 5 2" xfId="5941"/>
    <cellStyle name="Normal 2 2 3 5 2 2" xfId="5942"/>
    <cellStyle name="Normal 2 2 3 5 2 2 2" xfId="5943"/>
    <cellStyle name="Normal 2 2 3 5 2 2 2 2" xfId="36027"/>
    <cellStyle name="Normal 2 2 3 5 2 2 3" xfId="36028"/>
    <cellStyle name="Normal 2 2 3 5 2 3" xfId="5944"/>
    <cellStyle name="Normal 2 2 3 5 2 3 2" xfId="36029"/>
    <cellStyle name="Normal 2 2 3 5 2 4" xfId="36030"/>
    <cellStyle name="Normal 2 2 3 5 3" xfId="5945"/>
    <cellStyle name="Normal 2 2 3 5 3 2" xfId="5946"/>
    <cellStyle name="Normal 2 2 3 5 3 2 2" xfId="5947"/>
    <cellStyle name="Normal 2 2 3 5 3 2 2 2" xfId="36031"/>
    <cellStyle name="Normal 2 2 3 5 3 2 3" xfId="36032"/>
    <cellStyle name="Normal 2 2 3 5 3 3" xfId="5948"/>
    <cellStyle name="Normal 2 2 3 5 3 3 2" xfId="36033"/>
    <cellStyle name="Normal 2 2 3 5 3 4" xfId="36034"/>
    <cellStyle name="Normal 2 2 3 5 4" xfId="5949"/>
    <cellStyle name="Normal 2 2 3 5 4 2" xfId="5950"/>
    <cellStyle name="Normal 2 2 3 5 4 2 2" xfId="5951"/>
    <cellStyle name="Normal 2 2 3 5 4 2 2 2" xfId="36035"/>
    <cellStyle name="Normal 2 2 3 5 4 2 3" xfId="36036"/>
    <cellStyle name="Normal 2 2 3 5 4 3" xfId="5952"/>
    <cellStyle name="Normal 2 2 3 5 4 3 2" xfId="36037"/>
    <cellStyle name="Normal 2 2 3 5 4 4" xfId="36038"/>
    <cellStyle name="Normal 2 2 3 5 5" xfId="5953"/>
    <cellStyle name="Normal 2 2 3 5 5 2" xfId="5954"/>
    <cellStyle name="Normal 2 2 3 5 5 2 2" xfId="36039"/>
    <cellStyle name="Normal 2 2 3 5 5 3" xfId="36040"/>
    <cellStyle name="Normal 2 2 3 5 6" xfId="5955"/>
    <cellStyle name="Normal 2 2 3 5 6 2" xfId="36041"/>
    <cellStyle name="Normal 2 2 3 5 7" xfId="5956"/>
    <cellStyle name="Normal 2 2 3 5 7 2" xfId="36042"/>
    <cellStyle name="Normal 2 2 3 5 8" xfId="36043"/>
    <cellStyle name="Normal 2 2 3 6" xfId="5957"/>
    <cellStyle name="Normal 2 2 3 6 2" xfId="5958"/>
    <cellStyle name="Normal 2 2 3 6 2 2" xfId="5959"/>
    <cellStyle name="Normal 2 2 3 6 2 2 2" xfId="5960"/>
    <cellStyle name="Normal 2 2 3 6 2 2 2 2" xfId="36044"/>
    <cellStyle name="Normal 2 2 3 6 2 2 3" xfId="36045"/>
    <cellStyle name="Normal 2 2 3 6 2 3" xfId="5961"/>
    <cellStyle name="Normal 2 2 3 6 2 3 2" xfId="36046"/>
    <cellStyle name="Normal 2 2 3 6 2 4" xfId="36047"/>
    <cellStyle name="Normal 2 2 3 6 3" xfId="5962"/>
    <cellStyle name="Normal 2 2 3 6 3 2" xfId="5963"/>
    <cellStyle name="Normal 2 2 3 6 3 2 2" xfId="5964"/>
    <cellStyle name="Normal 2 2 3 6 3 2 2 2" xfId="36048"/>
    <cellStyle name="Normal 2 2 3 6 3 2 3" xfId="36049"/>
    <cellStyle name="Normal 2 2 3 6 3 3" xfId="5965"/>
    <cellStyle name="Normal 2 2 3 6 3 3 2" xfId="36050"/>
    <cellStyle name="Normal 2 2 3 6 3 4" xfId="36051"/>
    <cellStyle name="Normal 2 2 3 6 4" xfId="5966"/>
    <cellStyle name="Normal 2 2 3 6 4 2" xfId="5967"/>
    <cellStyle name="Normal 2 2 3 6 4 2 2" xfId="5968"/>
    <cellStyle name="Normal 2 2 3 6 4 2 2 2" xfId="36052"/>
    <cellStyle name="Normal 2 2 3 6 4 2 3" xfId="36053"/>
    <cellStyle name="Normal 2 2 3 6 4 3" xfId="5969"/>
    <cellStyle name="Normal 2 2 3 6 4 3 2" xfId="36054"/>
    <cellStyle name="Normal 2 2 3 6 4 4" xfId="36055"/>
    <cellStyle name="Normal 2 2 3 6 5" xfId="5970"/>
    <cellStyle name="Normal 2 2 3 6 5 2" xfId="5971"/>
    <cellStyle name="Normal 2 2 3 6 5 2 2" xfId="36056"/>
    <cellStyle name="Normal 2 2 3 6 5 3" xfId="36057"/>
    <cellStyle name="Normal 2 2 3 6 6" xfId="5972"/>
    <cellStyle name="Normal 2 2 3 6 6 2" xfId="36058"/>
    <cellStyle name="Normal 2 2 3 6 7" xfId="5973"/>
    <cellStyle name="Normal 2 2 3 6 7 2" xfId="36059"/>
    <cellStyle name="Normal 2 2 3 6 8" xfId="36060"/>
    <cellStyle name="Normal 2 2 3 7" xfId="5974"/>
    <cellStyle name="Normal 2 2 3 7 2" xfId="5975"/>
    <cellStyle name="Normal 2 2 3 7 2 2" xfId="5976"/>
    <cellStyle name="Normal 2 2 3 7 2 2 2" xfId="5977"/>
    <cellStyle name="Normal 2 2 3 7 2 2 2 2" xfId="36061"/>
    <cellStyle name="Normal 2 2 3 7 2 2 3" xfId="36062"/>
    <cellStyle name="Normal 2 2 3 7 2 3" xfId="5978"/>
    <cellStyle name="Normal 2 2 3 7 2 3 2" xfId="36063"/>
    <cellStyle name="Normal 2 2 3 7 2 4" xfId="36064"/>
    <cellStyle name="Normal 2 2 3 7 3" xfId="5979"/>
    <cellStyle name="Normal 2 2 3 7 3 2" xfId="5980"/>
    <cellStyle name="Normal 2 2 3 7 3 2 2" xfId="5981"/>
    <cellStyle name="Normal 2 2 3 7 3 2 2 2" xfId="36065"/>
    <cellStyle name="Normal 2 2 3 7 3 2 3" xfId="36066"/>
    <cellStyle name="Normal 2 2 3 7 3 3" xfId="5982"/>
    <cellStyle name="Normal 2 2 3 7 3 3 2" xfId="36067"/>
    <cellStyle name="Normal 2 2 3 7 3 4" xfId="36068"/>
    <cellStyle name="Normal 2 2 3 7 4" xfId="5983"/>
    <cellStyle name="Normal 2 2 3 7 4 2" xfId="5984"/>
    <cellStyle name="Normal 2 2 3 7 4 2 2" xfId="5985"/>
    <cellStyle name="Normal 2 2 3 7 4 2 2 2" xfId="36069"/>
    <cellStyle name="Normal 2 2 3 7 4 2 3" xfId="36070"/>
    <cellStyle name="Normal 2 2 3 7 4 3" xfId="5986"/>
    <cellStyle name="Normal 2 2 3 7 4 3 2" xfId="36071"/>
    <cellStyle name="Normal 2 2 3 7 4 4" xfId="36072"/>
    <cellStyle name="Normal 2 2 3 7 5" xfId="5987"/>
    <cellStyle name="Normal 2 2 3 7 5 2" xfId="5988"/>
    <cellStyle name="Normal 2 2 3 7 5 2 2" xfId="36073"/>
    <cellStyle name="Normal 2 2 3 7 5 3" xfId="36074"/>
    <cellStyle name="Normal 2 2 3 7 6" xfId="5989"/>
    <cellStyle name="Normal 2 2 3 7 6 2" xfId="36075"/>
    <cellStyle name="Normal 2 2 3 7 7" xfId="5990"/>
    <cellStyle name="Normal 2 2 3 7 7 2" xfId="36076"/>
    <cellStyle name="Normal 2 2 3 7 8" xfId="36077"/>
    <cellStyle name="Normal 2 2 3 8" xfId="5991"/>
    <cellStyle name="Normal 2 2 3 8 2" xfId="5992"/>
    <cellStyle name="Normal 2 2 3 8 2 2" xfId="5993"/>
    <cellStyle name="Normal 2 2 3 8 2 2 2" xfId="5994"/>
    <cellStyle name="Normal 2 2 3 8 2 2 2 2" xfId="36078"/>
    <cellStyle name="Normal 2 2 3 8 2 2 3" xfId="36079"/>
    <cellStyle name="Normal 2 2 3 8 2 3" xfId="5995"/>
    <cellStyle name="Normal 2 2 3 8 2 3 2" xfId="36080"/>
    <cellStyle name="Normal 2 2 3 8 2 4" xfId="36081"/>
    <cellStyle name="Normal 2 2 3 8 3" xfId="5996"/>
    <cellStyle name="Normal 2 2 3 8 3 2" xfId="5997"/>
    <cellStyle name="Normal 2 2 3 8 3 2 2" xfId="5998"/>
    <cellStyle name="Normal 2 2 3 8 3 2 2 2" xfId="36082"/>
    <cellStyle name="Normal 2 2 3 8 3 2 3" xfId="36083"/>
    <cellStyle name="Normal 2 2 3 8 3 3" xfId="5999"/>
    <cellStyle name="Normal 2 2 3 8 3 3 2" xfId="36084"/>
    <cellStyle name="Normal 2 2 3 8 3 4" xfId="36085"/>
    <cellStyle name="Normal 2 2 3 8 4" xfId="6000"/>
    <cellStyle name="Normal 2 2 3 8 4 2" xfId="6001"/>
    <cellStyle name="Normal 2 2 3 8 4 2 2" xfId="6002"/>
    <cellStyle name="Normal 2 2 3 8 4 2 2 2" xfId="36086"/>
    <cellStyle name="Normal 2 2 3 8 4 2 3" xfId="36087"/>
    <cellStyle name="Normal 2 2 3 8 4 3" xfId="6003"/>
    <cellStyle name="Normal 2 2 3 8 4 3 2" xfId="36088"/>
    <cellStyle name="Normal 2 2 3 8 4 4" xfId="36089"/>
    <cellStyle name="Normal 2 2 3 8 5" xfId="6004"/>
    <cellStyle name="Normal 2 2 3 8 5 2" xfId="6005"/>
    <cellStyle name="Normal 2 2 3 8 5 2 2" xfId="36090"/>
    <cellStyle name="Normal 2 2 3 8 5 3" xfId="36091"/>
    <cellStyle name="Normal 2 2 3 8 6" xfId="6006"/>
    <cellStyle name="Normal 2 2 3 8 6 2" xfId="36092"/>
    <cellStyle name="Normal 2 2 3 8 7" xfId="6007"/>
    <cellStyle name="Normal 2 2 3 8 7 2" xfId="36093"/>
    <cellStyle name="Normal 2 2 3 8 8" xfId="36094"/>
    <cellStyle name="Normal 2 2 3 9" xfId="6008"/>
    <cellStyle name="Normal 2 2 3 9 2" xfId="6009"/>
    <cellStyle name="Normal 2 2 3 9 2 2" xfId="6010"/>
    <cellStyle name="Normal 2 2 3 9 2 2 2" xfId="6011"/>
    <cellStyle name="Normal 2 2 3 9 2 2 2 2" xfId="36095"/>
    <cellStyle name="Normal 2 2 3 9 2 2 3" xfId="36096"/>
    <cellStyle name="Normal 2 2 3 9 2 3" xfId="6012"/>
    <cellStyle name="Normal 2 2 3 9 2 3 2" xfId="36097"/>
    <cellStyle name="Normal 2 2 3 9 2 4" xfId="36098"/>
    <cellStyle name="Normal 2 2 3 9 3" xfId="6013"/>
    <cellStyle name="Normal 2 2 3 9 3 2" xfId="6014"/>
    <cellStyle name="Normal 2 2 3 9 3 2 2" xfId="6015"/>
    <cellStyle name="Normal 2 2 3 9 3 2 2 2" xfId="36099"/>
    <cellStyle name="Normal 2 2 3 9 3 2 3" xfId="36100"/>
    <cellStyle name="Normal 2 2 3 9 3 3" xfId="6016"/>
    <cellStyle name="Normal 2 2 3 9 3 3 2" xfId="36101"/>
    <cellStyle name="Normal 2 2 3 9 3 4" xfId="36102"/>
    <cellStyle name="Normal 2 2 3 9 4" xfId="6017"/>
    <cellStyle name="Normal 2 2 3 9 4 2" xfId="6018"/>
    <cellStyle name="Normal 2 2 3 9 4 2 2" xfId="6019"/>
    <cellStyle name="Normal 2 2 3 9 4 2 2 2" xfId="36103"/>
    <cellStyle name="Normal 2 2 3 9 4 2 3" xfId="36104"/>
    <cellStyle name="Normal 2 2 3 9 4 3" xfId="6020"/>
    <cellStyle name="Normal 2 2 3 9 4 3 2" xfId="36105"/>
    <cellStyle name="Normal 2 2 3 9 4 4" xfId="36106"/>
    <cellStyle name="Normal 2 2 3 9 5" xfId="6021"/>
    <cellStyle name="Normal 2 2 3 9 5 2" xfId="6022"/>
    <cellStyle name="Normal 2 2 3 9 5 2 2" xfId="36107"/>
    <cellStyle name="Normal 2 2 3 9 5 3" xfId="36108"/>
    <cellStyle name="Normal 2 2 3 9 6" xfId="6023"/>
    <cellStyle name="Normal 2 2 3 9 6 2" xfId="36109"/>
    <cellStyle name="Normal 2 2 3 9 7" xfId="6024"/>
    <cellStyle name="Normal 2 2 3 9 7 2" xfId="36110"/>
    <cellStyle name="Normal 2 2 3 9 8" xfId="36111"/>
    <cellStyle name="Normal 2 2 30" xfId="6025"/>
    <cellStyle name="Normal 2 2 30 2" xfId="6026"/>
    <cellStyle name="Normal 2 2 30 2 2" xfId="6027"/>
    <cellStyle name="Normal 2 2 30 2 2 2" xfId="6028"/>
    <cellStyle name="Normal 2 2 30 2 2 2 2" xfId="36112"/>
    <cellStyle name="Normal 2 2 30 2 2 3" xfId="36113"/>
    <cellStyle name="Normal 2 2 30 2 3" xfId="6029"/>
    <cellStyle name="Normal 2 2 30 2 3 2" xfId="36114"/>
    <cellStyle name="Normal 2 2 30 2 4" xfId="36115"/>
    <cellStyle name="Normal 2 2 30 3" xfId="6030"/>
    <cellStyle name="Normal 2 2 30 3 2" xfId="6031"/>
    <cellStyle name="Normal 2 2 30 3 2 2" xfId="6032"/>
    <cellStyle name="Normal 2 2 30 3 2 2 2" xfId="36116"/>
    <cellStyle name="Normal 2 2 30 3 2 3" xfId="36117"/>
    <cellStyle name="Normal 2 2 30 3 3" xfId="6033"/>
    <cellStyle name="Normal 2 2 30 3 3 2" xfId="36118"/>
    <cellStyle name="Normal 2 2 30 3 4" xfId="36119"/>
    <cellStyle name="Normal 2 2 30 4" xfId="6034"/>
    <cellStyle name="Normal 2 2 30 4 2" xfId="6035"/>
    <cellStyle name="Normal 2 2 30 4 2 2" xfId="6036"/>
    <cellStyle name="Normal 2 2 30 4 2 2 2" xfId="36120"/>
    <cellStyle name="Normal 2 2 30 4 2 3" xfId="36121"/>
    <cellStyle name="Normal 2 2 30 4 3" xfId="6037"/>
    <cellStyle name="Normal 2 2 30 4 3 2" xfId="36122"/>
    <cellStyle name="Normal 2 2 30 4 4" xfId="36123"/>
    <cellStyle name="Normal 2 2 30 5" xfId="6038"/>
    <cellStyle name="Normal 2 2 30 5 2" xfId="6039"/>
    <cellStyle name="Normal 2 2 30 5 2 2" xfId="36124"/>
    <cellStyle name="Normal 2 2 30 5 3" xfId="36125"/>
    <cellStyle name="Normal 2 2 30 6" xfId="6040"/>
    <cellStyle name="Normal 2 2 30 6 2" xfId="36126"/>
    <cellStyle name="Normal 2 2 30 7" xfId="6041"/>
    <cellStyle name="Normal 2 2 30 7 2" xfId="36127"/>
    <cellStyle name="Normal 2 2 30 8" xfId="36128"/>
    <cellStyle name="Normal 2 2 31" xfId="6042"/>
    <cellStyle name="Normal 2 2 31 2" xfId="6043"/>
    <cellStyle name="Normal 2 2 31 2 2" xfId="6044"/>
    <cellStyle name="Normal 2 2 31 2 2 2" xfId="6045"/>
    <cellStyle name="Normal 2 2 31 2 2 2 2" xfId="36129"/>
    <cellStyle name="Normal 2 2 31 2 2 3" xfId="36130"/>
    <cellStyle name="Normal 2 2 31 2 3" xfId="6046"/>
    <cellStyle name="Normal 2 2 31 2 3 2" xfId="36131"/>
    <cellStyle name="Normal 2 2 31 2 4" xfId="36132"/>
    <cellStyle name="Normal 2 2 31 3" xfId="6047"/>
    <cellStyle name="Normal 2 2 31 3 2" xfId="6048"/>
    <cellStyle name="Normal 2 2 31 3 2 2" xfId="6049"/>
    <cellStyle name="Normal 2 2 31 3 2 2 2" xfId="36133"/>
    <cellStyle name="Normal 2 2 31 3 2 3" xfId="36134"/>
    <cellStyle name="Normal 2 2 31 3 3" xfId="6050"/>
    <cellStyle name="Normal 2 2 31 3 3 2" xfId="36135"/>
    <cellStyle name="Normal 2 2 31 3 4" xfId="36136"/>
    <cellStyle name="Normal 2 2 31 4" xfId="6051"/>
    <cellStyle name="Normal 2 2 31 4 2" xfId="6052"/>
    <cellStyle name="Normal 2 2 31 4 2 2" xfId="6053"/>
    <cellStyle name="Normal 2 2 31 4 2 2 2" xfId="36137"/>
    <cellStyle name="Normal 2 2 31 4 2 3" xfId="36138"/>
    <cellStyle name="Normal 2 2 31 4 3" xfId="6054"/>
    <cellStyle name="Normal 2 2 31 4 3 2" xfId="36139"/>
    <cellStyle name="Normal 2 2 31 4 4" xfId="36140"/>
    <cellStyle name="Normal 2 2 31 5" xfId="6055"/>
    <cellStyle name="Normal 2 2 31 5 2" xfId="6056"/>
    <cellStyle name="Normal 2 2 31 5 2 2" xfId="36141"/>
    <cellStyle name="Normal 2 2 31 5 3" xfId="36142"/>
    <cellStyle name="Normal 2 2 31 6" xfId="6057"/>
    <cellStyle name="Normal 2 2 31 6 2" xfId="36143"/>
    <cellStyle name="Normal 2 2 31 7" xfId="6058"/>
    <cellStyle name="Normal 2 2 31 7 2" xfId="36144"/>
    <cellStyle name="Normal 2 2 31 8" xfId="36145"/>
    <cellStyle name="Normal 2 2 32" xfId="6059"/>
    <cellStyle name="Normal 2 2 32 2" xfId="6060"/>
    <cellStyle name="Normal 2 2 32 2 2" xfId="6061"/>
    <cellStyle name="Normal 2 2 32 2 2 2" xfId="6062"/>
    <cellStyle name="Normal 2 2 32 2 2 2 2" xfId="36146"/>
    <cellStyle name="Normal 2 2 32 2 2 3" xfId="36147"/>
    <cellStyle name="Normal 2 2 32 2 3" xfId="6063"/>
    <cellStyle name="Normal 2 2 32 2 3 2" xfId="36148"/>
    <cellStyle name="Normal 2 2 32 2 4" xfId="36149"/>
    <cellStyle name="Normal 2 2 32 3" xfId="6064"/>
    <cellStyle name="Normal 2 2 32 3 2" xfId="6065"/>
    <cellStyle name="Normal 2 2 32 3 2 2" xfId="6066"/>
    <cellStyle name="Normal 2 2 32 3 2 2 2" xfId="36150"/>
    <cellStyle name="Normal 2 2 32 3 2 3" xfId="36151"/>
    <cellStyle name="Normal 2 2 32 3 3" xfId="6067"/>
    <cellStyle name="Normal 2 2 32 3 3 2" xfId="36152"/>
    <cellStyle name="Normal 2 2 32 3 4" xfId="36153"/>
    <cellStyle name="Normal 2 2 32 4" xfId="6068"/>
    <cellStyle name="Normal 2 2 32 4 2" xfId="6069"/>
    <cellStyle name="Normal 2 2 32 4 2 2" xfId="6070"/>
    <cellStyle name="Normal 2 2 32 4 2 2 2" xfId="36154"/>
    <cellStyle name="Normal 2 2 32 4 2 3" xfId="36155"/>
    <cellStyle name="Normal 2 2 32 4 3" xfId="6071"/>
    <cellStyle name="Normal 2 2 32 4 3 2" xfId="36156"/>
    <cellStyle name="Normal 2 2 32 4 4" xfId="36157"/>
    <cellStyle name="Normal 2 2 32 5" xfId="6072"/>
    <cellStyle name="Normal 2 2 32 5 2" xfId="6073"/>
    <cellStyle name="Normal 2 2 32 5 2 2" xfId="36158"/>
    <cellStyle name="Normal 2 2 32 5 3" xfId="36159"/>
    <cellStyle name="Normal 2 2 32 6" xfId="6074"/>
    <cellStyle name="Normal 2 2 32 6 2" xfId="36160"/>
    <cellStyle name="Normal 2 2 32 7" xfId="6075"/>
    <cellStyle name="Normal 2 2 32 7 2" xfId="36161"/>
    <cellStyle name="Normal 2 2 32 8" xfId="36162"/>
    <cellStyle name="Normal 2 2 33" xfId="6076"/>
    <cellStyle name="Normal 2 2 33 2" xfId="6077"/>
    <cellStyle name="Normal 2 2 33 2 2" xfId="6078"/>
    <cellStyle name="Normal 2 2 33 2 2 2" xfId="6079"/>
    <cellStyle name="Normal 2 2 33 2 2 2 2" xfId="36163"/>
    <cellStyle name="Normal 2 2 33 2 2 3" xfId="36164"/>
    <cellStyle name="Normal 2 2 33 2 3" xfId="6080"/>
    <cellStyle name="Normal 2 2 33 2 3 2" xfId="36165"/>
    <cellStyle name="Normal 2 2 33 2 4" xfId="36166"/>
    <cellStyle name="Normal 2 2 33 3" xfId="6081"/>
    <cellStyle name="Normal 2 2 33 3 2" xfId="6082"/>
    <cellStyle name="Normal 2 2 33 3 2 2" xfId="6083"/>
    <cellStyle name="Normal 2 2 33 3 2 2 2" xfId="36167"/>
    <cellStyle name="Normal 2 2 33 3 2 3" xfId="36168"/>
    <cellStyle name="Normal 2 2 33 3 3" xfId="6084"/>
    <cellStyle name="Normal 2 2 33 3 3 2" xfId="36169"/>
    <cellStyle name="Normal 2 2 33 3 4" xfId="36170"/>
    <cellStyle name="Normal 2 2 33 4" xfId="6085"/>
    <cellStyle name="Normal 2 2 33 4 2" xfId="6086"/>
    <cellStyle name="Normal 2 2 33 4 2 2" xfId="6087"/>
    <cellStyle name="Normal 2 2 33 4 2 2 2" xfId="36171"/>
    <cellStyle name="Normal 2 2 33 4 2 3" xfId="36172"/>
    <cellStyle name="Normal 2 2 33 4 3" xfId="6088"/>
    <cellStyle name="Normal 2 2 33 4 3 2" xfId="36173"/>
    <cellStyle name="Normal 2 2 33 4 4" xfId="36174"/>
    <cellStyle name="Normal 2 2 33 5" xfId="6089"/>
    <cellStyle name="Normal 2 2 33 5 2" xfId="6090"/>
    <cellStyle name="Normal 2 2 33 5 2 2" xfId="36175"/>
    <cellStyle name="Normal 2 2 33 5 3" xfId="36176"/>
    <cellStyle name="Normal 2 2 33 6" xfId="6091"/>
    <cellStyle name="Normal 2 2 33 6 2" xfId="36177"/>
    <cellStyle name="Normal 2 2 33 7" xfId="6092"/>
    <cellStyle name="Normal 2 2 33 7 2" xfId="36178"/>
    <cellStyle name="Normal 2 2 33 8" xfId="36179"/>
    <cellStyle name="Normal 2 2 34" xfId="6093"/>
    <cellStyle name="Normal 2 2 34 2" xfId="6094"/>
    <cellStyle name="Normal 2 2 34 2 2" xfId="6095"/>
    <cellStyle name="Normal 2 2 34 2 2 2" xfId="6096"/>
    <cellStyle name="Normal 2 2 34 2 2 2 2" xfId="36180"/>
    <cellStyle name="Normal 2 2 34 2 2 3" xfId="36181"/>
    <cellStyle name="Normal 2 2 34 2 3" xfId="6097"/>
    <cellStyle name="Normal 2 2 34 2 3 2" xfId="36182"/>
    <cellStyle name="Normal 2 2 34 2 4" xfId="36183"/>
    <cellStyle name="Normal 2 2 34 3" xfId="6098"/>
    <cellStyle name="Normal 2 2 34 3 2" xfId="6099"/>
    <cellStyle name="Normal 2 2 34 3 2 2" xfId="6100"/>
    <cellStyle name="Normal 2 2 34 3 2 2 2" xfId="36184"/>
    <cellStyle name="Normal 2 2 34 3 2 3" xfId="36185"/>
    <cellStyle name="Normal 2 2 34 3 3" xfId="6101"/>
    <cellStyle name="Normal 2 2 34 3 3 2" xfId="36186"/>
    <cellStyle name="Normal 2 2 34 3 4" xfId="36187"/>
    <cellStyle name="Normal 2 2 34 4" xfId="6102"/>
    <cellStyle name="Normal 2 2 34 4 2" xfId="6103"/>
    <cellStyle name="Normal 2 2 34 4 2 2" xfId="6104"/>
    <cellStyle name="Normal 2 2 34 4 2 2 2" xfId="36188"/>
    <cellStyle name="Normal 2 2 34 4 2 3" xfId="36189"/>
    <cellStyle name="Normal 2 2 34 4 3" xfId="6105"/>
    <cellStyle name="Normal 2 2 34 4 3 2" xfId="36190"/>
    <cellStyle name="Normal 2 2 34 4 4" xfId="36191"/>
    <cellStyle name="Normal 2 2 34 5" xfId="6106"/>
    <cellStyle name="Normal 2 2 34 5 2" xfId="6107"/>
    <cellStyle name="Normal 2 2 34 5 2 2" xfId="36192"/>
    <cellStyle name="Normal 2 2 34 5 3" xfId="36193"/>
    <cellStyle name="Normal 2 2 34 6" xfId="6108"/>
    <cellStyle name="Normal 2 2 34 6 2" xfId="36194"/>
    <cellStyle name="Normal 2 2 34 7" xfId="6109"/>
    <cellStyle name="Normal 2 2 34 7 2" xfId="36195"/>
    <cellStyle name="Normal 2 2 34 8" xfId="36196"/>
    <cellStyle name="Normal 2 2 35" xfId="6110"/>
    <cellStyle name="Normal 2 2 35 2" xfId="6111"/>
    <cellStyle name="Normal 2 2 35 2 2" xfId="6112"/>
    <cellStyle name="Normal 2 2 35 2 2 2" xfId="6113"/>
    <cellStyle name="Normal 2 2 35 2 2 2 2" xfId="36197"/>
    <cellStyle name="Normal 2 2 35 2 2 3" xfId="36198"/>
    <cellStyle name="Normal 2 2 35 2 3" xfId="6114"/>
    <cellStyle name="Normal 2 2 35 2 3 2" xfId="36199"/>
    <cellStyle name="Normal 2 2 35 2 4" xfId="36200"/>
    <cellStyle name="Normal 2 2 35 3" xfId="6115"/>
    <cellStyle name="Normal 2 2 35 3 2" xfId="6116"/>
    <cellStyle name="Normal 2 2 35 3 2 2" xfId="6117"/>
    <cellStyle name="Normal 2 2 35 3 2 2 2" xfId="36201"/>
    <cellStyle name="Normal 2 2 35 3 2 3" xfId="36202"/>
    <cellStyle name="Normal 2 2 35 3 3" xfId="6118"/>
    <cellStyle name="Normal 2 2 35 3 3 2" xfId="36203"/>
    <cellStyle name="Normal 2 2 35 3 4" xfId="36204"/>
    <cellStyle name="Normal 2 2 35 4" xfId="6119"/>
    <cellStyle name="Normal 2 2 35 4 2" xfId="6120"/>
    <cellStyle name="Normal 2 2 35 4 2 2" xfId="6121"/>
    <cellStyle name="Normal 2 2 35 4 2 2 2" xfId="36205"/>
    <cellStyle name="Normal 2 2 35 4 2 3" xfId="36206"/>
    <cellStyle name="Normal 2 2 35 4 3" xfId="6122"/>
    <cellStyle name="Normal 2 2 35 4 3 2" xfId="36207"/>
    <cellStyle name="Normal 2 2 35 4 4" xfId="36208"/>
    <cellStyle name="Normal 2 2 35 5" xfId="6123"/>
    <cellStyle name="Normal 2 2 35 5 2" xfId="6124"/>
    <cellStyle name="Normal 2 2 35 5 2 2" xfId="36209"/>
    <cellStyle name="Normal 2 2 35 5 3" xfId="36210"/>
    <cellStyle name="Normal 2 2 35 6" xfId="6125"/>
    <cellStyle name="Normal 2 2 35 6 2" xfId="36211"/>
    <cellStyle name="Normal 2 2 35 7" xfId="6126"/>
    <cellStyle name="Normal 2 2 35 7 2" xfId="36212"/>
    <cellStyle name="Normal 2 2 35 8" xfId="36213"/>
    <cellStyle name="Normal 2 2 36" xfId="6127"/>
    <cellStyle name="Normal 2 2 36 2" xfId="6128"/>
    <cellStyle name="Normal 2 2 36 2 2" xfId="6129"/>
    <cellStyle name="Normal 2 2 36 2 2 2" xfId="36214"/>
    <cellStyle name="Normal 2 2 36 2 3" xfId="36215"/>
    <cellStyle name="Normal 2 2 36 3" xfId="6130"/>
    <cellStyle name="Normal 2 2 36 3 2" xfId="36216"/>
    <cellStyle name="Normal 2 2 36 4" xfId="36217"/>
    <cellStyle name="Normal 2 2 37" xfId="6131"/>
    <cellStyle name="Normal 2 2 37 2" xfId="6132"/>
    <cellStyle name="Normal 2 2 37 2 2" xfId="6133"/>
    <cellStyle name="Normal 2 2 37 2 2 2" xfId="36218"/>
    <cellStyle name="Normal 2 2 37 2 3" xfId="36219"/>
    <cellStyle name="Normal 2 2 37 3" xfId="6134"/>
    <cellStyle name="Normal 2 2 37 3 2" xfId="36220"/>
    <cellStyle name="Normal 2 2 37 4" xfId="36221"/>
    <cellStyle name="Normal 2 2 38" xfId="6135"/>
    <cellStyle name="Normal 2 2 38 2" xfId="6136"/>
    <cellStyle name="Normal 2 2 38 2 2" xfId="6137"/>
    <cellStyle name="Normal 2 2 38 2 2 2" xfId="36222"/>
    <cellStyle name="Normal 2 2 38 2 3" xfId="36223"/>
    <cellStyle name="Normal 2 2 38 3" xfId="6138"/>
    <cellStyle name="Normal 2 2 38 3 2" xfId="36224"/>
    <cellStyle name="Normal 2 2 38 4" xfId="36225"/>
    <cellStyle name="Normal 2 2 39" xfId="6139"/>
    <cellStyle name="Normal 2 2 39 2" xfId="6140"/>
    <cellStyle name="Normal 2 2 39 2 2" xfId="36226"/>
    <cellStyle name="Normal 2 2 39 3" xfId="36227"/>
    <cellStyle name="Normal 2 2 4" xfId="6141"/>
    <cellStyle name="Normal 2 2 4 10" xfId="6142"/>
    <cellStyle name="Normal 2 2 4 10 2" xfId="6143"/>
    <cellStyle name="Normal 2 2 4 10 2 2" xfId="6144"/>
    <cellStyle name="Normal 2 2 4 10 2 2 2" xfId="6145"/>
    <cellStyle name="Normal 2 2 4 10 2 2 2 2" xfId="36228"/>
    <cellStyle name="Normal 2 2 4 10 2 2 3" xfId="36229"/>
    <cellStyle name="Normal 2 2 4 10 2 3" xfId="6146"/>
    <cellStyle name="Normal 2 2 4 10 2 3 2" xfId="36230"/>
    <cellStyle name="Normal 2 2 4 10 2 4" xfId="36231"/>
    <cellStyle name="Normal 2 2 4 10 3" xfId="6147"/>
    <cellStyle name="Normal 2 2 4 10 3 2" xfId="6148"/>
    <cellStyle name="Normal 2 2 4 10 3 2 2" xfId="6149"/>
    <cellStyle name="Normal 2 2 4 10 3 2 2 2" xfId="36232"/>
    <cellStyle name="Normal 2 2 4 10 3 2 3" xfId="36233"/>
    <cellStyle name="Normal 2 2 4 10 3 3" xfId="6150"/>
    <cellStyle name="Normal 2 2 4 10 3 3 2" xfId="36234"/>
    <cellStyle name="Normal 2 2 4 10 3 4" xfId="36235"/>
    <cellStyle name="Normal 2 2 4 10 4" xfId="6151"/>
    <cellStyle name="Normal 2 2 4 10 4 2" xfId="6152"/>
    <cellStyle name="Normal 2 2 4 10 4 2 2" xfId="6153"/>
    <cellStyle name="Normal 2 2 4 10 4 2 2 2" xfId="36236"/>
    <cellStyle name="Normal 2 2 4 10 4 2 3" xfId="36237"/>
    <cellStyle name="Normal 2 2 4 10 4 3" xfId="6154"/>
    <cellStyle name="Normal 2 2 4 10 4 3 2" xfId="36238"/>
    <cellStyle name="Normal 2 2 4 10 4 4" xfId="36239"/>
    <cellStyle name="Normal 2 2 4 10 5" xfId="6155"/>
    <cellStyle name="Normal 2 2 4 10 5 2" xfId="6156"/>
    <cellStyle name="Normal 2 2 4 10 5 2 2" xfId="36240"/>
    <cellStyle name="Normal 2 2 4 10 5 3" xfId="36241"/>
    <cellStyle name="Normal 2 2 4 10 6" xfId="6157"/>
    <cellStyle name="Normal 2 2 4 10 6 2" xfId="36242"/>
    <cellStyle name="Normal 2 2 4 10 7" xfId="6158"/>
    <cellStyle name="Normal 2 2 4 10 7 2" xfId="36243"/>
    <cellStyle name="Normal 2 2 4 10 8" xfId="36244"/>
    <cellStyle name="Normal 2 2 4 11" xfId="6159"/>
    <cellStyle name="Normal 2 2 4 11 2" xfId="6160"/>
    <cellStyle name="Normal 2 2 4 11 2 2" xfId="6161"/>
    <cellStyle name="Normal 2 2 4 11 2 2 2" xfId="6162"/>
    <cellStyle name="Normal 2 2 4 11 2 2 2 2" xfId="36245"/>
    <cellStyle name="Normal 2 2 4 11 2 2 3" xfId="36246"/>
    <cellStyle name="Normal 2 2 4 11 2 3" xfId="6163"/>
    <cellStyle name="Normal 2 2 4 11 2 3 2" xfId="36247"/>
    <cellStyle name="Normal 2 2 4 11 2 4" xfId="36248"/>
    <cellStyle name="Normal 2 2 4 11 3" xfId="6164"/>
    <cellStyle name="Normal 2 2 4 11 3 2" xfId="6165"/>
    <cellStyle name="Normal 2 2 4 11 3 2 2" xfId="6166"/>
    <cellStyle name="Normal 2 2 4 11 3 2 2 2" xfId="36249"/>
    <cellStyle name="Normal 2 2 4 11 3 2 3" xfId="36250"/>
    <cellStyle name="Normal 2 2 4 11 3 3" xfId="6167"/>
    <cellStyle name="Normal 2 2 4 11 3 3 2" xfId="36251"/>
    <cellStyle name="Normal 2 2 4 11 3 4" xfId="36252"/>
    <cellStyle name="Normal 2 2 4 11 4" xfId="6168"/>
    <cellStyle name="Normal 2 2 4 11 4 2" xfId="6169"/>
    <cellStyle name="Normal 2 2 4 11 4 2 2" xfId="6170"/>
    <cellStyle name="Normal 2 2 4 11 4 2 2 2" xfId="36253"/>
    <cellStyle name="Normal 2 2 4 11 4 2 3" xfId="36254"/>
    <cellStyle name="Normal 2 2 4 11 4 3" xfId="6171"/>
    <cellStyle name="Normal 2 2 4 11 4 3 2" xfId="36255"/>
    <cellStyle name="Normal 2 2 4 11 4 4" xfId="36256"/>
    <cellStyle name="Normal 2 2 4 11 5" xfId="6172"/>
    <cellStyle name="Normal 2 2 4 11 5 2" xfId="6173"/>
    <cellStyle name="Normal 2 2 4 11 5 2 2" xfId="36257"/>
    <cellStyle name="Normal 2 2 4 11 5 3" xfId="36258"/>
    <cellStyle name="Normal 2 2 4 11 6" xfId="6174"/>
    <cellStyle name="Normal 2 2 4 11 6 2" xfId="36259"/>
    <cellStyle name="Normal 2 2 4 11 7" xfId="6175"/>
    <cellStyle name="Normal 2 2 4 11 7 2" xfId="36260"/>
    <cellStyle name="Normal 2 2 4 11 8" xfId="36261"/>
    <cellStyle name="Normal 2 2 4 12" xfId="6176"/>
    <cellStyle name="Normal 2 2 4 12 2" xfId="6177"/>
    <cellStyle name="Normal 2 2 4 12 2 2" xfId="6178"/>
    <cellStyle name="Normal 2 2 4 12 2 2 2" xfId="6179"/>
    <cellStyle name="Normal 2 2 4 12 2 2 2 2" xfId="36262"/>
    <cellStyle name="Normal 2 2 4 12 2 2 3" xfId="36263"/>
    <cellStyle name="Normal 2 2 4 12 2 3" xfId="6180"/>
    <cellStyle name="Normal 2 2 4 12 2 3 2" xfId="36264"/>
    <cellStyle name="Normal 2 2 4 12 2 4" xfId="36265"/>
    <cellStyle name="Normal 2 2 4 12 3" xfId="6181"/>
    <cellStyle name="Normal 2 2 4 12 3 2" xfId="6182"/>
    <cellStyle name="Normal 2 2 4 12 3 2 2" xfId="6183"/>
    <cellStyle name="Normal 2 2 4 12 3 2 2 2" xfId="36266"/>
    <cellStyle name="Normal 2 2 4 12 3 2 3" xfId="36267"/>
    <cellStyle name="Normal 2 2 4 12 3 3" xfId="6184"/>
    <cellStyle name="Normal 2 2 4 12 3 3 2" xfId="36268"/>
    <cellStyle name="Normal 2 2 4 12 3 4" xfId="36269"/>
    <cellStyle name="Normal 2 2 4 12 4" xfId="6185"/>
    <cellStyle name="Normal 2 2 4 12 4 2" xfId="6186"/>
    <cellStyle name="Normal 2 2 4 12 4 2 2" xfId="6187"/>
    <cellStyle name="Normal 2 2 4 12 4 2 2 2" xfId="36270"/>
    <cellStyle name="Normal 2 2 4 12 4 2 3" xfId="36271"/>
    <cellStyle name="Normal 2 2 4 12 4 3" xfId="6188"/>
    <cellStyle name="Normal 2 2 4 12 4 3 2" xfId="36272"/>
    <cellStyle name="Normal 2 2 4 12 4 4" xfId="36273"/>
    <cellStyle name="Normal 2 2 4 12 5" xfId="6189"/>
    <cellStyle name="Normal 2 2 4 12 5 2" xfId="6190"/>
    <cellStyle name="Normal 2 2 4 12 5 2 2" xfId="36274"/>
    <cellStyle name="Normal 2 2 4 12 5 3" xfId="36275"/>
    <cellStyle name="Normal 2 2 4 12 6" xfId="6191"/>
    <cellStyle name="Normal 2 2 4 12 6 2" xfId="36276"/>
    <cellStyle name="Normal 2 2 4 12 7" xfId="6192"/>
    <cellStyle name="Normal 2 2 4 12 7 2" xfId="36277"/>
    <cellStyle name="Normal 2 2 4 12 8" xfId="36278"/>
    <cellStyle name="Normal 2 2 4 13" xfId="6193"/>
    <cellStyle name="Normal 2 2 4 13 2" xfId="6194"/>
    <cellStyle name="Normal 2 2 4 13 2 2" xfId="6195"/>
    <cellStyle name="Normal 2 2 4 13 2 2 2" xfId="6196"/>
    <cellStyle name="Normal 2 2 4 13 2 2 2 2" xfId="36279"/>
    <cellStyle name="Normal 2 2 4 13 2 2 3" xfId="36280"/>
    <cellStyle name="Normal 2 2 4 13 2 3" xfId="6197"/>
    <cellStyle name="Normal 2 2 4 13 2 3 2" xfId="36281"/>
    <cellStyle name="Normal 2 2 4 13 2 4" xfId="36282"/>
    <cellStyle name="Normal 2 2 4 13 3" xfId="6198"/>
    <cellStyle name="Normal 2 2 4 13 3 2" xfId="6199"/>
    <cellStyle name="Normal 2 2 4 13 3 2 2" xfId="6200"/>
    <cellStyle name="Normal 2 2 4 13 3 2 2 2" xfId="36283"/>
    <cellStyle name="Normal 2 2 4 13 3 2 3" xfId="36284"/>
    <cellStyle name="Normal 2 2 4 13 3 3" xfId="6201"/>
    <cellStyle name="Normal 2 2 4 13 3 3 2" xfId="36285"/>
    <cellStyle name="Normal 2 2 4 13 3 4" xfId="36286"/>
    <cellStyle name="Normal 2 2 4 13 4" xfId="6202"/>
    <cellStyle name="Normal 2 2 4 13 4 2" xfId="6203"/>
    <cellStyle name="Normal 2 2 4 13 4 2 2" xfId="6204"/>
    <cellStyle name="Normal 2 2 4 13 4 2 2 2" xfId="36287"/>
    <cellStyle name="Normal 2 2 4 13 4 2 3" xfId="36288"/>
    <cellStyle name="Normal 2 2 4 13 4 3" xfId="6205"/>
    <cellStyle name="Normal 2 2 4 13 4 3 2" xfId="36289"/>
    <cellStyle name="Normal 2 2 4 13 4 4" xfId="36290"/>
    <cellStyle name="Normal 2 2 4 13 5" xfId="6206"/>
    <cellStyle name="Normal 2 2 4 13 5 2" xfId="6207"/>
    <cellStyle name="Normal 2 2 4 13 5 2 2" xfId="36291"/>
    <cellStyle name="Normal 2 2 4 13 5 3" xfId="36292"/>
    <cellStyle name="Normal 2 2 4 13 6" xfId="6208"/>
    <cellStyle name="Normal 2 2 4 13 6 2" xfId="36293"/>
    <cellStyle name="Normal 2 2 4 13 7" xfId="6209"/>
    <cellStyle name="Normal 2 2 4 13 7 2" xfId="36294"/>
    <cellStyle name="Normal 2 2 4 13 8" xfId="36295"/>
    <cellStyle name="Normal 2 2 4 14" xfId="6210"/>
    <cellStyle name="Normal 2 2 4 14 2" xfId="6211"/>
    <cellStyle name="Normal 2 2 4 14 2 2" xfId="6212"/>
    <cellStyle name="Normal 2 2 4 14 2 2 2" xfId="6213"/>
    <cellStyle name="Normal 2 2 4 14 2 2 2 2" xfId="36296"/>
    <cellStyle name="Normal 2 2 4 14 2 2 3" xfId="36297"/>
    <cellStyle name="Normal 2 2 4 14 2 3" xfId="6214"/>
    <cellStyle name="Normal 2 2 4 14 2 3 2" xfId="36298"/>
    <cellStyle name="Normal 2 2 4 14 2 4" xfId="36299"/>
    <cellStyle name="Normal 2 2 4 14 3" xfId="6215"/>
    <cellStyle name="Normal 2 2 4 14 3 2" xfId="6216"/>
    <cellStyle name="Normal 2 2 4 14 3 2 2" xfId="6217"/>
    <cellStyle name="Normal 2 2 4 14 3 2 2 2" xfId="36300"/>
    <cellStyle name="Normal 2 2 4 14 3 2 3" xfId="36301"/>
    <cellStyle name="Normal 2 2 4 14 3 3" xfId="6218"/>
    <cellStyle name="Normal 2 2 4 14 3 3 2" xfId="36302"/>
    <cellStyle name="Normal 2 2 4 14 3 4" xfId="36303"/>
    <cellStyle name="Normal 2 2 4 14 4" xfId="6219"/>
    <cellStyle name="Normal 2 2 4 14 4 2" xfId="6220"/>
    <cellStyle name="Normal 2 2 4 14 4 2 2" xfId="6221"/>
    <cellStyle name="Normal 2 2 4 14 4 2 2 2" xfId="36304"/>
    <cellStyle name="Normal 2 2 4 14 4 2 3" xfId="36305"/>
    <cellStyle name="Normal 2 2 4 14 4 3" xfId="6222"/>
    <cellStyle name="Normal 2 2 4 14 4 3 2" xfId="36306"/>
    <cellStyle name="Normal 2 2 4 14 4 4" xfId="36307"/>
    <cellStyle name="Normal 2 2 4 14 5" xfId="6223"/>
    <cellStyle name="Normal 2 2 4 14 5 2" xfId="6224"/>
    <cellStyle name="Normal 2 2 4 14 5 2 2" xfId="36308"/>
    <cellStyle name="Normal 2 2 4 14 5 3" xfId="36309"/>
    <cellStyle name="Normal 2 2 4 14 6" xfId="6225"/>
    <cellStyle name="Normal 2 2 4 14 6 2" xfId="36310"/>
    <cellStyle name="Normal 2 2 4 14 7" xfId="6226"/>
    <cellStyle name="Normal 2 2 4 14 7 2" xfId="36311"/>
    <cellStyle name="Normal 2 2 4 14 8" xfId="36312"/>
    <cellStyle name="Normal 2 2 4 15" xfId="6227"/>
    <cellStyle name="Normal 2 2 4 15 2" xfId="6228"/>
    <cellStyle name="Normal 2 2 4 15 2 2" xfId="6229"/>
    <cellStyle name="Normal 2 2 4 15 2 2 2" xfId="6230"/>
    <cellStyle name="Normal 2 2 4 15 2 2 2 2" xfId="36313"/>
    <cellStyle name="Normal 2 2 4 15 2 2 3" xfId="36314"/>
    <cellStyle name="Normal 2 2 4 15 2 3" xfId="6231"/>
    <cellStyle name="Normal 2 2 4 15 2 3 2" xfId="36315"/>
    <cellStyle name="Normal 2 2 4 15 2 4" xfId="36316"/>
    <cellStyle name="Normal 2 2 4 15 3" xfId="6232"/>
    <cellStyle name="Normal 2 2 4 15 3 2" xfId="6233"/>
    <cellStyle name="Normal 2 2 4 15 3 2 2" xfId="6234"/>
    <cellStyle name="Normal 2 2 4 15 3 2 2 2" xfId="36317"/>
    <cellStyle name="Normal 2 2 4 15 3 2 3" xfId="36318"/>
    <cellStyle name="Normal 2 2 4 15 3 3" xfId="6235"/>
    <cellStyle name="Normal 2 2 4 15 3 3 2" xfId="36319"/>
    <cellStyle name="Normal 2 2 4 15 3 4" xfId="36320"/>
    <cellStyle name="Normal 2 2 4 15 4" xfId="6236"/>
    <cellStyle name="Normal 2 2 4 15 4 2" xfId="6237"/>
    <cellStyle name="Normal 2 2 4 15 4 2 2" xfId="6238"/>
    <cellStyle name="Normal 2 2 4 15 4 2 2 2" xfId="36321"/>
    <cellStyle name="Normal 2 2 4 15 4 2 3" xfId="36322"/>
    <cellStyle name="Normal 2 2 4 15 4 3" xfId="6239"/>
    <cellStyle name="Normal 2 2 4 15 4 3 2" xfId="36323"/>
    <cellStyle name="Normal 2 2 4 15 4 4" xfId="36324"/>
    <cellStyle name="Normal 2 2 4 15 5" xfId="6240"/>
    <cellStyle name="Normal 2 2 4 15 5 2" xfId="6241"/>
    <cellStyle name="Normal 2 2 4 15 5 2 2" xfId="36325"/>
    <cellStyle name="Normal 2 2 4 15 5 3" xfId="36326"/>
    <cellStyle name="Normal 2 2 4 15 6" xfId="6242"/>
    <cellStyle name="Normal 2 2 4 15 6 2" xfId="36327"/>
    <cellStyle name="Normal 2 2 4 15 7" xfId="6243"/>
    <cellStyle name="Normal 2 2 4 15 7 2" xfId="36328"/>
    <cellStyle name="Normal 2 2 4 15 8" xfId="36329"/>
    <cellStyle name="Normal 2 2 4 16" xfId="6244"/>
    <cellStyle name="Normal 2 2 4 16 2" xfId="6245"/>
    <cellStyle name="Normal 2 2 4 16 2 2" xfId="6246"/>
    <cellStyle name="Normal 2 2 4 16 2 2 2" xfId="6247"/>
    <cellStyle name="Normal 2 2 4 16 2 2 2 2" xfId="36330"/>
    <cellStyle name="Normal 2 2 4 16 2 2 3" xfId="36331"/>
    <cellStyle name="Normal 2 2 4 16 2 3" xfId="6248"/>
    <cellStyle name="Normal 2 2 4 16 2 3 2" xfId="36332"/>
    <cellStyle name="Normal 2 2 4 16 2 4" xfId="36333"/>
    <cellStyle name="Normal 2 2 4 16 3" xfId="6249"/>
    <cellStyle name="Normal 2 2 4 16 3 2" xfId="6250"/>
    <cellStyle name="Normal 2 2 4 16 3 2 2" xfId="6251"/>
    <cellStyle name="Normal 2 2 4 16 3 2 2 2" xfId="36334"/>
    <cellStyle name="Normal 2 2 4 16 3 2 3" xfId="36335"/>
    <cellStyle name="Normal 2 2 4 16 3 3" xfId="6252"/>
    <cellStyle name="Normal 2 2 4 16 3 3 2" xfId="36336"/>
    <cellStyle name="Normal 2 2 4 16 3 4" xfId="36337"/>
    <cellStyle name="Normal 2 2 4 16 4" xfId="6253"/>
    <cellStyle name="Normal 2 2 4 16 4 2" xfId="6254"/>
    <cellStyle name="Normal 2 2 4 16 4 2 2" xfId="6255"/>
    <cellStyle name="Normal 2 2 4 16 4 2 2 2" xfId="36338"/>
    <cellStyle name="Normal 2 2 4 16 4 2 3" xfId="36339"/>
    <cellStyle name="Normal 2 2 4 16 4 3" xfId="6256"/>
    <cellStyle name="Normal 2 2 4 16 4 3 2" xfId="36340"/>
    <cellStyle name="Normal 2 2 4 16 4 4" xfId="36341"/>
    <cellStyle name="Normal 2 2 4 16 5" xfId="6257"/>
    <cellStyle name="Normal 2 2 4 16 5 2" xfId="6258"/>
    <cellStyle name="Normal 2 2 4 16 5 2 2" xfId="36342"/>
    <cellStyle name="Normal 2 2 4 16 5 3" xfId="36343"/>
    <cellStyle name="Normal 2 2 4 16 6" xfId="6259"/>
    <cellStyle name="Normal 2 2 4 16 6 2" xfId="36344"/>
    <cellStyle name="Normal 2 2 4 16 7" xfId="6260"/>
    <cellStyle name="Normal 2 2 4 16 7 2" xfId="36345"/>
    <cellStyle name="Normal 2 2 4 16 8" xfId="36346"/>
    <cellStyle name="Normal 2 2 4 17" xfId="6261"/>
    <cellStyle name="Normal 2 2 4 17 2" xfId="6262"/>
    <cellStyle name="Normal 2 2 4 17 2 2" xfId="6263"/>
    <cellStyle name="Normal 2 2 4 17 2 2 2" xfId="6264"/>
    <cellStyle name="Normal 2 2 4 17 2 2 2 2" xfId="36347"/>
    <cellStyle name="Normal 2 2 4 17 2 2 3" xfId="36348"/>
    <cellStyle name="Normal 2 2 4 17 2 3" xfId="6265"/>
    <cellStyle name="Normal 2 2 4 17 2 3 2" xfId="36349"/>
    <cellStyle name="Normal 2 2 4 17 2 4" xfId="36350"/>
    <cellStyle name="Normal 2 2 4 17 3" xfId="6266"/>
    <cellStyle name="Normal 2 2 4 17 3 2" xfId="6267"/>
    <cellStyle name="Normal 2 2 4 17 3 2 2" xfId="6268"/>
    <cellStyle name="Normal 2 2 4 17 3 2 2 2" xfId="36351"/>
    <cellStyle name="Normal 2 2 4 17 3 2 3" xfId="36352"/>
    <cellStyle name="Normal 2 2 4 17 3 3" xfId="6269"/>
    <cellStyle name="Normal 2 2 4 17 3 3 2" xfId="36353"/>
    <cellStyle name="Normal 2 2 4 17 3 4" xfId="36354"/>
    <cellStyle name="Normal 2 2 4 17 4" xfId="6270"/>
    <cellStyle name="Normal 2 2 4 17 4 2" xfId="6271"/>
    <cellStyle name="Normal 2 2 4 17 4 2 2" xfId="6272"/>
    <cellStyle name="Normal 2 2 4 17 4 2 2 2" xfId="36355"/>
    <cellStyle name="Normal 2 2 4 17 4 2 3" xfId="36356"/>
    <cellStyle name="Normal 2 2 4 17 4 3" xfId="6273"/>
    <cellStyle name="Normal 2 2 4 17 4 3 2" xfId="36357"/>
    <cellStyle name="Normal 2 2 4 17 4 4" xfId="36358"/>
    <cellStyle name="Normal 2 2 4 17 5" xfId="6274"/>
    <cellStyle name="Normal 2 2 4 17 5 2" xfId="6275"/>
    <cellStyle name="Normal 2 2 4 17 5 2 2" xfId="36359"/>
    <cellStyle name="Normal 2 2 4 17 5 3" xfId="36360"/>
    <cellStyle name="Normal 2 2 4 17 6" xfId="6276"/>
    <cellStyle name="Normal 2 2 4 17 6 2" xfId="36361"/>
    <cellStyle name="Normal 2 2 4 17 7" xfId="6277"/>
    <cellStyle name="Normal 2 2 4 17 7 2" xfId="36362"/>
    <cellStyle name="Normal 2 2 4 17 8" xfId="36363"/>
    <cellStyle name="Normal 2 2 4 18" xfId="6278"/>
    <cellStyle name="Normal 2 2 4 18 2" xfId="6279"/>
    <cellStyle name="Normal 2 2 4 18 2 2" xfId="6280"/>
    <cellStyle name="Normal 2 2 4 18 2 2 2" xfId="6281"/>
    <cellStyle name="Normal 2 2 4 18 2 2 2 2" xfId="36364"/>
    <cellStyle name="Normal 2 2 4 18 2 2 3" xfId="36365"/>
    <cellStyle name="Normal 2 2 4 18 2 3" xfId="6282"/>
    <cellStyle name="Normal 2 2 4 18 2 3 2" xfId="36366"/>
    <cellStyle name="Normal 2 2 4 18 2 4" xfId="36367"/>
    <cellStyle name="Normal 2 2 4 18 3" xfId="6283"/>
    <cellStyle name="Normal 2 2 4 18 3 2" xfId="6284"/>
    <cellStyle name="Normal 2 2 4 18 3 2 2" xfId="6285"/>
    <cellStyle name="Normal 2 2 4 18 3 2 2 2" xfId="36368"/>
    <cellStyle name="Normal 2 2 4 18 3 2 3" xfId="36369"/>
    <cellStyle name="Normal 2 2 4 18 3 3" xfId="6286"/>
    <cellStyle name="Normal 2 2 4 18 3 3 2" xfId="36370"/>
    <cellStyle name="Normal 2 2 4 18 3 4" xfId="36371"/>
    <cellStyle name="Normal 2 2 4 18 4" xfId="6287"/>
    <cellStyle name="Normal 2 2 4 18 4 2" xfId="6288"/>
    <cellStyle name="Normal 2 2 4 18 4 2 2" xfId="6289"/>
    <cellStyle name="Normal 2 2 4 18 4 2 2 2" xfId="36372"/>
    <cellStyle name="Normal 2 2 4 18 4 2 3" xfId="36373"/>
    <cellStyle name="Normal 2 2 4 18 4 3" xfId="6290"/>
    <cellStyle name="Normal 2 2 4 18 4 3 2" xfId="36374"/>
    <cellStyle name="Normal 2 2 4 18 4 4" xfId="36375"/>
    <cellStyle name="Normal 2 2 4 18 5" xfId="6291"/>
    <cellStyle name="Normal 2 2 4 18 5 2" xfId="6292"/>
    <cellStyle name="Normal 2 2 4 18 5 2 2" xfId="36376"/>
    <cellStyle name="Normal 2 2 4 18 5 3" xfId="36377"/>
    <cellStyle name="Normal 2 2 4 18 6" xfId="6293"/>
    <cellStyle name="Normal 2 2 4 18 6 2" xfId="36378"/>
    <cellStyle name="Normal 2 2 4 18 7" xfId="6294"/>
    <cellStyle name="Normal 2 2 4 18 7 2" xfId="36379"/>
    <cellStyle name="Normal 2 2 4 18 8" xfId="36380"/>
    <cellStyle name="Normal 2 2 4 19" xfId="6295"/>
    <cellStyle name="Normal 2 2 4 19 2" xfId="6296"/>
    <cellStyle name="Normal 2 2 4 19 2 2" xfId="6297"/>
    <cellStyle name="Normal 2 2 4 19 2 2 2" xfId="6298"/>
    <cellStyle name="Normal 2 2 4 19 2 2 2 2" xfId="36381"/>
    <cellStyle name="Normal 2 2 4 19 2 2 3" xfId="36382"/>
    <cellStyle name="Normal 2 2 4 19 2 3" xfId="6299"/>
    <cellStyle name="Normal 2 2 4 19 2 3 2" xfId="36383"/>
    <cellStyle name="Normal 2 2 4 19 2 4" xfId="36384"/>
    <cellStyle name="Normal 2 2 4 19 3" xfId="6300"/>
    <cellStyle name="Normal 2 2 4 19 3 2" xfId="6301"/>
    <cellStyle name="Normal 2 2 4 19 3 2 2" xfId="6302"/>
    <cellStyle name="Normal 2 2 4 19 3 2 2 2" xfId="36385"/>
    <cellStyle name="Normal 2 2 4 19 3 2 3" xfId="36386"/>
    <cellStyle name="Normal 2 2 4 19 3 3" xfId="6303"/>
    <cellStyle name="Normal 2 2 4 19 3 3 2" xfId="36387"/>
    <cellStyle name="Normal 2 2 4 19 3 4" xfId="36388"/>
    <cellStyle name="Normal 2 2 4 19 4" xfId="6304"/>
    <cellStyle name="Normal 2 2 4 19 4 2" xfId="6305"/>
    <cellStyle name="Normal 2 2 4 19 4 2 2" xfId="6306"/>
    <cellStyle name="Normal 2 2 4 19 4 2 2 2" xfId="36389"/>
    <cellStyle name="Normal 2 2 4 19 4 2 3" xfId="36390"/>
    <cellStyle name="Normal 2 2 4 19 4 3" xfId="6307"/>
    <cellStyle name="Normal 2 2 4 19 4 3 2" xfId="36391"/>
    <cellStyle name="Normal 2 2 4 19 4 4" xfId="36392"/>
    <cellStyle name="Normal 2 2 4 19 5" xfId="6308"/>
    <cellStyle name="Normal 2 2 4 19 5 2" xfId="6309"/>
    <cellStyle name="Normal 2 2 4 19 5 2 2" xfId="36393"/>
    <cellStyle name="Normal 2 2 4 19 5 3" xfId="36394"/>
    <cellStyle name="Normal 2 2 4 19 6" xfId="6310"/>
    <cellStyle name="Normal 2 2 4 19 6 2" xfId="36395"/>
    <cellStyle name="Normal 2 2 4 19 7" xfId="6311"/>
    <cellStyle name="Normal 2 2 4 19 7 2" xfId="36396"/>
    <cellStyle name="Normal 2 2 4 19 8" xfId="36397"/>
    <cellStyle name="Normal 2 2 4 2" xfId="6312"/>
    <cellStyle name="Normal 2 2 4 2 2" xfId="6313"/>
    <cellStyle name="Normal 2 2 4 2 2 2" xfId="6314"/>
    <cellStyle name="Normal 2 2 4 2 2 2 2" xfId="6315"/>
    <cellStyle name="Normal 2 2 4 2 2 2 2 2" xfId="36398"/>
    <cellStyle name="Normal 2 2 4 2 2 2 3" xfId="36399"/>
    <cellStyle name="Normal 2 2 4 2 2 3" xfId="6316"/>
    <cellStyle name="Normal 2 2 4 2 2 3 2" xfId="36400"/>
    <cellStyle name="Normal 2 2 4 2 2 4" xfId="36401"/>
    <cellStyle name="Normal 2 2 4 2 3" xfId="6317"/>
    <cellStyle name="Normal 2 2 4 2 3 2" xfId="6318"/>
    <cellStyle name="Normal 2 2 4 2 3 2 2" xfId="6319"/>
    <cellStyle name="Normal 2 2 4 2 3 2 2 2" xfId="36402"/>
    <cellStyle name="Normal 2 2 4 2 3 2 3" xfId="36403"/>
    <cellStyle name="Normal 2 2 4 2 3 3" xfId="6320"/>
    <cellStyle name="Normal 2 2 4 2 3 3 2" xfId="36404"/>
    <cellStyle name="Normal 2 2 4 2 3 4" xfId="36405"/>
    <cellStyle name="Normal 2 2 4 2 4" xfId="6321"/>
    <cellStyle name="Normal 2 2 4 2 4 2" xfId="6322"/>
    <cellStyle name="Normal 2 2 4 2 4 2 2" xfId="6323"/>
    <cellStyle name="Normal 2 2 4 2 4 2 2 2" xfId="36406"/>
    <cellStyle name="Normal 2 2 4 2 4 2 3" xfId="36407"/>
    <cellStyle name="Normal 2 2 4 2 4 3" xfId="6324"/>
    <cellStyle name="Normal 2 2 4 2 4 3 2" xfId="36408"/>
    <cellStyle name="Normal 2 2 4 2 4 4" xfId="36409"/>
    <cellStyle name="Normal 2 2 4 2 5" xfId="6325"/>
    <cellStyle name="Normal 2 2 4 2 5 2" xfId="6326"/>
    <cellStyle name="Normal 2 2 4 2 5 2 2" xfId="36410"/>
    <cellStyle name="Normal 2 2 4 2 5 3" xfId="36411"/>
    <cellStyle name="Normal 2 2 4 2 6" xfId="6327"/>
    <cellStyle name="Normal 2 2 4 2 6 2" xfId="36412"/>
    <cellStyle name="Normal 2 2 4 2 7" xfId="6328"/>
    <cellStyle name="Normal 2 2 4 2 7 2" xfId="36413"/>
    <cellStyle name="Normal 2 2 4 2 8" xfId="36414"/>
    <cellStyle name="Normal 2 2 4 20" xfId="6329"/>
    <cellStyle name="Normal 2 2 4 20 2" xfId="6330"/>
    <cellStyle name="Normal 2 2 4 20 2 2" xfId="6331"/>
    <cellStyle name="Normal 2 2 4 20 2 2 2" xfId="6332"/>
    <cellStyle name="Normal 2 2 4 20 2 2 2 2" xfId="36415"/>
    <cellStyle name="Normal 2 2 4 20 2 2 3" xfId="36416"/>
    <cellStyle name="Normal 2 2 4 20 2 3" xfId="6333"/>
    <cellStyle name="Normal 2 2 4 20 2 3 2" xfId="36417"/>
    <cellStyle name="Normal 2 2 4 20 2 4" xfId="36418"/>
    <cellStyle name="Normal 2 2 4 20 3" xfId="6334"/>
    <cellStyle name="Normal 2 2 4 20 3 2" xfId="6335"/>
    <cellStyle name="Normal 2 2 4 20 3 2 2" xfId="6336"/>
    <cellStyle name="Normal 2 2 4 20 3 2 2 2" xfId="36419"/>
    <cellStyle name="Normal 2 2 4 20 3 2 3" xfId="36420"/>
    <cellStyle name="Normal 2 2 4 20 3 3" xfId="6337"/>
    <cellStyle name="Normal 2 2 4 20 3 3 2" xfId="36421"/>
    <cellStyle name="Normal 2 2 4 20 3 4" xfId="36422"/>
    <cellStyle name="Normal 2 2 4 20 4" xfId="6338"/>
    <cellStyle name="Normal 2 2 4 20 4 2" xfId="6339"/>
    <cellStyle name="Normal 2 2 4 20 4 2 2" xfId="6340"/>
    <cellStyle name="Normal 2 2 4 20 4 2 2 2" xfId="36423"/>
    <cellStyle name="Normal 2 2 4 20 4 2 3" xfId="36424"/>
    <cellStyle name="Normal 2 2 4 20 4 3" xfId="6341"/>
    <cellStyle name="Normal 2 2 4 20 4 3 2" xfId="36425"/>
    <cellStyle name="Normal 2 2 4 20 4 4" xfId="36426"/>
    <cellStyle name="Normal 2 2 4 20 5" xfId="6342"/>
    <cellStyle name="Normal 2 2 4 20 5 2" xfId="6343"/>
    <cellStyle name="Normal 2 2 4 20 5 2 2" xfId="36427"/>
    <cellStyle name="Normal 2 2 4 20 5 3" xfId="36428"/>
    <cellStyle name="Normal 2 2 4 20 6" xfId="6344"/>
    <cellStyle name="Normal 2 2 4 20 6 2" xfId="36429"/>
    <cellStyle name="Normal 2 2 4 20 7" xfId="6345"/>
    <cellStyle name="Normal 2 2 4 20 7 2" xfId="36430"/>
    <cellStyle name="Normal 2 2 4 20 8" xfId="36431"/>
    <cellStyle name="Normal 2 2 4 21" xfId="6346"/>
    <cellStyle name="Normal 2 2 4 21 2" xfId="6347"/>
    <cellStyle name="Normal 2 2 4 21 2 2" xfId="6348"/>
    <cellStyle name="Normal 2 2 4 21 2 2 2" xfId="6349"/>
    <cellStyle name="Normal 2 2 4 21 2 2 2 2" xfId="36432"/>
    <cellStyle name="Normal 2 2 4 21 2 2 3" xfId="36433"/>
    <cellStyle name="Normal 2 2 4 21 2 3" xfId="6350"/>
    <cellStyle name="Normal 2 2 4 21 2 3 2" xfId="36434"/>
    <cellStyle name="Normal 2 2 4 21 2 4" xfId="36435"/>
    <cellStyle name="Normal 2 2 4 21 3" xfId="6351"/>
    <cellStyle name="Normal 2 2 4 21 3 2" xfId="6352"/>
    <cellStyle name="Normal 2 2 4 21 3 2 2" xfId="6353"/>
    <cellStyle name="Normal 2 2 4 21 3 2 2 2" xfId="36436"/>
    <cellStyle name="Normal 2 2 4 21 3 2 3" xfId="36437"/>
    <cellStyle name="Normal 2 2 4 21 3 3" xfId="6354"/>
    <cellStyle name="Normal 2 2 4 21 3 3 2" xfId="36438"/>
    <cellStyle name="Normal 2 2 4 21 3 4" xfId="36439"/>
    <cellStyle name="Normal 2 2 4 21 4" xfId="6355"/>
    <cellStyle name="Normal 2 2 4 21 4 2" xfId="6356"/>
    <cellStyle name="Normal 2 2 4 21 4 2 2" xfId="6357"/>
    <cellStyle name="Normal 2 2 4 21 4 2 2 2" xfId="36440"/>
    <cellStyle name="Normal 2 2 4 21 4 2 3" xfId="36441"/>
    <cellStyle name="Normal 2 2 4 21 4 3" xfId="6358"/>
    <cellStyle name="Normal 2 2 4 21 4 3 2" xfId="36442"/>
    <cellStyle name="Normal 2 2 4 21 4 4" xfId="36443"/>
    <cellStyle name="Normal 2 2 4 21 5" xfId="6359"/>
    <cellStyle name="Normal 2 2 4 21 5 2" xfId="6360"/>
    <cellStyle name="Normal 2 2 4 21 5 2 2" xfId="36444"/>
    <cellStyle name="Normal 2 2 4 21 5 3" xfId="36445"/>
    <cellStyle name="Normal 2 2 4 21 6" xfId="6361"/>
    <cellStyle name="Normal 2 2 4 21 6 2" xfId="36446"/>
    <cellStyle name="Normal 2 2 4 21 7" xfId="6362"/>
    <cellStyle name="Normal 2 2 4 21 7 2" xfId="36447"/>
    <cellStyle name="Normal 2 2 4 21 8" xfId="36448"/>
    <cellStyle name="Normal 2 2 4 22" xfId="6363"/>
    <cellStyle name="Normal 2 2 4 22 2" xfId="6364"/>
    <cellStyle name="Normal 2 2 4 22 2 2" xfId="6365"/>
    <cellStyle name="Normal 2 2 4 22 2 2 2" xfId="6366"/>
    <cellStyle name="Normal 2 2 4 22 2 2 2 2" xfId="36449"/>
    <cellStyle name="Normal 2 2 4 22 2 2 3" xfId="36450"/>
    <cellStyle name="Normal 2 2 4 22 2 3" xfId="6367"/>
    <cellStyle name="Normal 2 2 4 22 2 3 2" xfId="36451"/>
    <cellStyle name="Normal 2 2 4 22 2 4" xfId="36452"/>
    <cellStyle name="Normal 2 2 4 22 3" xfId="6368"/>
    <cellStyle name="Normal 2 2 4 22 3 2" xfId="6369"/>
    <cellStyle name="Normal 2 2 4 22 3 2 2" xfId="6370"/>
    <cellStyle name="Normal 2 2 4 22 3 2 2 2" xfId="36453"/>
    <cellStyle name="Normal 2 2 4 22 3 2 3" xfId="36454"/>
    <cellStyle name="Normal 2 2 4 22 3 3" xfId="6371"/>
    <cellStyle name="Normal 2 2 4 22 3 3 2" xfId="36455"/>
    <cellStyle name="Normal 2 2 4 22 3 4" xfId="36456"/>
    <cellStyle name="Normal 2 2 4 22 4" xfId="6372"/>
    <cellStyle name="Normal 2 2 4 22 4 2" xfId="6373"/>
    <cellStyle name="Normal 2 2 4 22 4 2 2" xfId="6374"/>
    <cellStyle name="Normal 2 2 4 22 4 2 2 2" xfId="36457"/>
    <cellStyle name="Normal 2 2 4 22 4 2 3" xfId="36458"/>
    <cellStyle name="Normal 2 2 4 22 4 3" xfId="6375"/>
    <cellStyle name="Normal 2 2 4 22 4 3 2" xfId="36459"/>
    <cellStyle name="Normal 2 2 4 22 4 4" xfId="36460"/>
    <cellStyle name="Normal 2 2 4 22 5" xfId="6376"/>
    <cellStyle name="Normal 2 2 4 22 5 2" xfId="6377"/>
    <cellStyle name="Normal 2 2 4 22 5 2 2" xfId="36461"/>
    <cellStyle name="Normal 2 2 4 22 5 3" xfId="36462"/>
    <cellStyle name="Normal 2 2 4 22 6" xfId="6378"/>
    <cellStyle name="Normal 2 2 4 22 6 2" xfId="36463"/>
    <cellStyle name="Normal 2 2 4 22 7" xfId="6379"/>
    <cellStyle name="Normal 2 2 4 22 7 2" xfId="36464"/>
    <cellStyle name="Normal 2 2 4 22 8" xfId="36465"/>
    <cellStyle name="Normal 2 2 4 23" xfId="6380"/>
    <cellStyle name="Normal 2 2 4 23 2" xfId="6381"/>
    <cellStyle name="Normal 2 2 4 23 2 2" xfId="6382"/>
    <cellStyle name="Normal 2 2 4 23 2 2 2" xfId="6383"/>
    <cellStyle name="Normal 2 2 4 23 2 2 2 2" xfId="36466"/>
    <cellStyle name="Normal 2 2 4 23 2 2 3" xfId="36467"/>
    <cellStyle name="Normal 2 2 4 23 2 3" xfId="6384"/>
    <cellStyle name="Normal 2 2 4 23 2 3 2" xfId="36468"/>
    <cellStyle name="Normal 2 2 4 23 2 4" xfId="36469"/>
    <cellStyle name="Normal 2 2 4 23 3" xfId="6385"/>
    <cellStyle name="Normal 2 2 4 23 3 2" xfId="6386"/>
    <cellStyle name="Normal 2 2 4 23 3 2 2" xfId="6387"/>
    <cellStyle name="Normal 2 2 4 23 3 2 2 2" xfId="36470"/>
    <cellStyle name="Normal 2 2 4 23 3 2 3" xfId="36471"/>
    <cellStyle name="Normal 2 2 4 23 3 3" xfId="6388"/>
    <cellStyle name="Normal 2 2 4 23 3 3 2" xfId="36472"/>
    <cellStyle name="Normal 2 2 4 23 3 4" xfId="36473"/>
    <cellStyle name="Normal 2 2 4 23 4" xfId="6389"/>
    <cellStyle name="Normal 2 2 4 23 4 2" xfId="6390"/>
    <cellStyle name="Normal 2 2 4 23 4 2 2" xfId="6391"/>
    <cellStyle name="Normal 2 2 4 23 4 2 2 2" xfId="36474"/>
    <cellStyle name="Normal 2 2 4 23 4 2 3" xfId="36475"/>
    <cellStyle name="Normal 2 2 4 23 4 3" xfId="6392"/>
    <cellStyle name="Normal 2 2 4 23 4 3 2" xfId="36476"/>
    <cellStyle name="Normal 2 2 4 23 4 4" xfId="36477"/>
    <cellStyle name="Normal 2 2 4 23 5" xfId="6393"/>
    <cellStyle name="Normal 2 2 4 23 5 2" xfId="6394"/>
    <cellStyle name="Normal 2 2 4 23 5 2 2" xfId="36478"/>
    <cellStyle name="Normal 2 2 4 23 5 3" xfId="36479"/>
    <cellStyle name="Normal 2 2 4 23 6" xfId="6395"/>
    <cellStyle name="Normal 2 2 4 23 6 2" xfId="36480"/>
    <cellStyle name="Normal 2 2 4 23 7" xfId="6396"/>
    <cellStyle name="Normal 2 2 4 23 7 2" xfId="36481"/>
    <cellStyle name="Normal 2 2 4 23 8" xfId="36482"/>
    <cellStyle name="Normal 2 2 4 24" xfId="6397"/>
    <cellStyle name="Normal 2 2 4 24 2" xfId="6398"/>
    <cellStyle name="Normal 2 2 4 24 2 2" xfId="6399"/>
    <cellStyle name="Normal 2 2 4 24 2 2 2" xfId="6400"/>
    <cellStyle name="Normal 2 2 4 24 2 2 2 2" xfId="36483"/>
    <cellStyle name="Normal 2 2 4 24 2 2 3" xfId="36484"/>
    <cellStyle name="Normal 2 2 4 24 2 3" xfId="6401"/>
    <cellStyle name="Normal 2 2 4 24 2 3 2" xfId="36485"/>
    <cellStyle name="Normal 2 2 4 24 2 4" xfId="36486"/>
    <cellStyle name="Normal 2 2 4 24 3" xfId="6402"/>
    <cellStyle name="Normal 2 2 4 24 3 2" xfId="6403"/>
    <cellStyle name="Normal 2 2 4 24 3 2 2" xfId="6404"/>
    <cellStyle name="Normal 2 2 4 24 3 2 2 2" xfId="36487"/>
    <cellStyle name="Normal 2 2 4 24 3 2 3" xfId="36488"/>
    <cellStyle name="Normal 2 2 4 24 3 3" xfId="6405"/>
    <cellStyle name="Normal 2 2 4 24 3 3 2" xfId="36489"/>
    <cellStyle name="Normal 2 2 4 24 3 4" xfId="36490"/>
    <cellStyle name="Normal 2 2 4 24 4" xfId="6406"/>
    <cellStyle name="Normal 2 2 4 24 4 2" xfId="6407"/>
    <cellStyle name="Normal 2 2 4 24 4 2 2" xfId="6408"/>
    <cellStyle name="Normal 2 2 4 24 4 2 2 2" xfId="36491"/>
    <cellStyle name="Normal 2 2 4 24 4 2 3" xfId="36492"/>
    <cellStyle name="Normal 2 2 4 24 4 3" xfId="6409"/>
    <cellStyle name="Normal 2 2 4 24 4 3 2" xfId="36493"/>
    <cellStyle name="Normal 2 2 4 24 4 4" xfId="36494"/>
    <cellStyle name="Normal 2 2 4 24 5" xfId="6410"/>
    <cellStyle name="Normal 2 2 4 24 5 2" xfId="6411"/>
    <cellStyle name="Normal 2 2 4 24 5 2 2" xfId="36495"/>
    <cellStyle name="Normal 2 2 4 24 5 3" xfId="36496"/>
    <cellStyle name="Normal 2 2 4 24 6" xfId="6412"/>
    <cellStyle name="Normal 2 2 4 24 6 2" xfId="36497"/>
    <cellStyle name="Normal 2 2 4 24 7" xfId="6413"/>
    <cellStyle name="Normal 2 2 4 24 7 2" xfId="36498"/>
    <cellStyle name="Normal 2 2 4 24 8" xfId="36499"/>
    <cellStyle name="Normal 2 2 4 25" xfId="6414"/>
    <cellStyle name="Normal 2 2 4 25 2" xfId="6415"/>
    <cellStyle name="Normal 2 2 4 25 2 2" xfId="6416"/>
    <cellStyle name="Normal 2 2 4 25 2 2 2" xfId="6417"/>
    <cellStyle name="Normal 2 2 4 25 2 2 2 2" xfId="36500"/>
    <cellStyle name="Normal 2 2 4 25 2 2 3" xfId="36501"/>
    <cellStyle name="Normal 2 2 4 25 2 3" xfId="6418"/>
    <cellStyle name="Normal 2 2 4 25 2 3 2" xfId="36502"/>
    <cellStyle name="Normal 2 2 4 25 2 4" xfId="36503"/>
    <cellStyle name="Normal 2 2 4 25 3" xfId="6419"/>
    <cellStyle name="Normal 2 2 4 25 3 2" xfId="6420"/>
    <cellStyle name="Normal 2 2 4 25 3 2 2" xfId="6421"/>
    <cellStyle name="Normal 2 2 4 25 3 2 2 2" xfId="36504"/>
    <cellStyle name="Normal 2 2 4 25 3 2 3" xfId="36505"/>
    <cellStyle name="Normal 2 2 4 25 3 3" xfId="6422"/>
    <cellStyle name="Normal 2 2 4 25 3 3 2" xfId="36506"/>
    <cellStyle name="Normal 2 2 4 25 3 4" xfId="36507"/>
    <cellStyle name="Normal 2 2 4 25 4" xfId="6423"/>
    <cellStyle name="Normal 2 2 4 25 4 2" xfId="6424"/>
    <cellStyle name="Normal 2 2 4 25 4 2 2" xfId="6425"/>
    <cellStyle name="Normal 2 2 4 25 4 2 2 2" xfId="36508"/>
    <cellStyle name="Normal 2 2 4 25 4 2 3" xfId="36509"/>
    <cellStyle name="Normal 2 2 4 25 4 3" xfId="6426"/>
    <cellStyle name="Normal 2 2 4 25 4 3 2" xfId="36510"/>
    <cellStyle name="Normal 2 2 4 25 4 4" xfId="36511"/>
    <cellStyle name="Normal 2 2 4 25 5" xfId="6427"/>
    <cellStyle name="Normal 2 2 4 25 5 2" xfId="6428"/>
    <cellStyle name="Normal 2 2 4 25 5 2 2" xfId="36512"/>
    <cellStyle name="Normal 2 2 4 25 5 3" xfId="36513"/>
    <cellStyle name="Normal 2 2 4 25 6" xfId="6429"/>
    <cellStyle name="Normal 2 2 4 25 6 2" xfId="36514"/>
    <cellStyle name="Normal 2 2 4 25 7" xfId="6430"/>
    <cellStyle name="Normal 2 2 4 25 7 2" xfId="36515"/>
    <cellStyle name="Normal 2 2 4 25 8" xfId="36516"/>
    <cellStyle name="Normal 2 2 4 26" xfId="6431"/>
    <cellStyle name="Normal 2 2 4 26 2" xfId="6432"/>
    <cellStyle name="Normal 2 2 4 26 2 2" xfId="6433"/>
    <cellStyle name="Normal 2 2 4 26 2 2 2" xfId="6434"/>
    <cellStyle name="Normal 2 2 4 26 2 2 2 2" xfId="36517"/>
    <cellStyle name="Normal 2 2 4 26 2 2 3" xfId="36518"/>
    <cellStyle name="Normal 2 2 4 26 2 3" xfId="6435"/>
    <cellStyle name="Normal 2 2 4 26 2 3 2" xfId="36519"/>
    <cellStyle name="Normal 2 2 4 26 2 4" xfId="36520"/>
    <cellStyle name="Normal 2 2 4 26 3" xfId="6436"/>
    <cellStyle name="Normal 2 2 4 26 3 2" xfId="6437"/>
    <cellStyle name="Normal 2 2 4 26 3 2 2" xfId="6438"/>
    <cellStyle name="Normal 2 2 4 26 3 2 2 2" xfId="36521"/>
    <cellStyle name="Normal 2 2 4 26 3 2 3" xfId="36522"/>
    <cellStyle name="Normal 2 2 4 26 3 3" xfId="6439"/>
    <cellStyle name="Normal 2 2 4 26 3 3 2" xfId="36523"/>
    <cellStyle name="Normal 2 2 4 26 3 4" xfId="36524"/>
    <cellStyle name="Normal 2 2 4 26 4" xfId="6440"/>
    <cellStyle name="Normal 2 2 4 26 4 2" xfId="6441"/>
    <cellStyle name="Normal 2 2 4 26 4 2 2" xfId="6442"/>
    <cellStyle name="Normal 2 2 4 26 4 2 2 2" xfId="36525"/>
    <cellStyle name="Normal 2 2 4 26 4 2 3" xfId="36526"/>
    <cellStyle name="Normal 2 2 4 26 4 3" xfId="6443"/>
    <cellStyle name="Normal 2 2 4 26 4 3 2" xfId="36527"/>
    <cellStyle name="Normal 2 2 4 26 4 4" xfId="36528"/>
    <cellStyle name="Normal 2 2 4 26 5" xfId="6444"/>
    <cellStyle name="Normal 2 2 4 26 5 2" xfId="6445"/>
    <cellStyle name="Normal 2 2 4 26 5 2 2" xfId="36529"/>
    <cellStyle name="Normal 2 2 4 26 5 3" xfId="36530"/>
    <cellStyle name="Normal 2 2 4 26 6" xfId="6446"/>
    <cellStyle name="Normal 2 2 4 26 6 2" xfId="36531"/>
    <cellStyle name="Normal 2 2 4 26 7" xfId="6447"/>
    <cellStyle name="Normal 2 2 4 26 7 2" xfId="36532"/>
    <cellStyle name="Normal 2 2 4 26 8" xfId="36533"/>
    <cellStyle name="Normal 2 2 4 27" xfId="6448"/>
    <cellStyle name="Normal 2 2 4 27 2" xfId="6449"/>
    <cellStyle name="Normal 2 2 4 27 2 2" xfId="6450"/>
    <cellStyle name="Normal 2 2 4 27 2 2 2" xfId="6451"/>
    <cellStyle name="Normal 2 2 4 27 2 2 2 2" xfId="36534"/>
    <cellStyle name="Normal 2 2 4 27 2 2 3" xfId="36535"/>
    <cellStyle name="Normal 2 2 4 27 2 3" xfId="6452"/>
    <cellStyle name="Normal 2 2 4 27 2 3 2" xfId="36536"/>
    <cellStyle name="Normal 2 2 4 27 2 4" xfId="36537"/>
    <cellStyle name="Normal 2 2 4 27 3" xfId="6453"/>
    <cellStyle name="Normal 2 2 4 27 3 2" xfId="6454"/>
    <cellStyle name="Normal 2 2 4 27 3 2 2" xfId="6455"/>
    <cellStyle name="Normal 2 2 4 27 3 2 2 2" xfId="36538"/>
    <cellStyle name="Normal 2 2 4 27 3 2 3" xfId="36539"/>
    <cellStyle name="Normal 2 2 4 27 3 3" xfId="6456"/>
    <cellStyle name="Normal 2 2 4 27 3 3 2" xfId="36540"/>
    <cellStyle name="Normal 2 2 4 27 3 4" xfId="36541"/>
    <cellStyle name="Normal 2 2 4 27 4" xfId="6457"/>
    <cellStyle name="Normal 2 2 4 27 4 2" xfId="6458"/>
    <cellStyle name="Normal 2 2 4 27 4 2 2" xfId="6459"/>
    <cellStyle name="Normal 2 2 4 27 4 2 2 2" xfId="36542"/>
    <cellStyle name="Normal 2 2 4 27 4 2 3" xfId="36543"/>
    <cellStyle name="Normal 2 2 4 27 4 3" xfId="6460"/>
    <cellStyle name="Normal 2 2 4 27 4 3 2" xfId="36544"/>
    <cellStyle name="Normal 2 2 4 27 4 4" xfId="36545"/>
    <cellStyle name="Normal 2 2 4 27 5" xfId="6461"/>
    <cellStyle name="Normal 2 2 4 27 5 2" xfId="6462"/>
    <cellStyle name="Normal 2 2 4 27 5 2 2" xfId="36546"/>
    <cellStyle name="Normal 2 2 4 27 5 3" xfId="36547"/>
    <cellStyle name="Normal 2 2 4 27 6" xfId="6463"/>
    <cellStyle name="Normal 2 2 4 27 6 2" xfId="36548"/>
    <cellStyle name="Normal 2 2 4 27 7" xfId="6464"/>
    <cellStyle name="Normal 2 2 4 27 7 2" xfId="36549"/>
    <cellStyle name="Normal 2 2 4 27 8" xfId="36550"/>
    <cellStyle name="Normal 2 2 4 28" xfId="6465"/>
    <cellStyle name="Normal 2 2 4 28 2" xfId="6466"/>
    <cellStyle name="Normal 2 2 4 28 2 2" xfId="6467"/>
    <cellStyle name="Normal 2 2 4 28 2 2 2" xfId="6468"/>
    <cellStyle name="Normal 2 2 4 28 2 2 2 2" xfId="36551"/>
    <cellStyle name="Normal 2 2 4 28 2 2 3" xfId="36552"/>
    <cellStyle name="Normal 2 2 4 28 2 3" xfId="6469"/>
    <cellStyle name="Normal 2 2 4 28 2 3 2" xfId="36553"/>
    <cellStyle name="Normal 2 2 4 28 2 4" xfId="36554"/>
    <cellStyle name="Normal 2 2 4 28 3" xfId="6470"/>
    <cellStyle name="Normal 2 2 4 28 3 2" xfId="6471"/>
    <cellStyle name="Normal 2 2 4 28 3 2 2" xfId="6472"/>
    <cellStyle name="Normal 2 2 4 28 3 2 2 2" xfId="36555"/>
    <cellStyle name="Normal 2 2 4 28 3 2 3" xfId="36556"/>
    <cellStyle name="Normal 2 2 4 28 3 3" xfId="6473"/>
    <cellStyle name="Normal 2 2 4 28 3 3 2" xfId="36557"/>
    <cellStyle name="Normal 2 2 4 28 3 4" xfId="36558"/>
    <cellStyle name="Normal 2 2 4 28 4" xfId="6474"/>
    <cellStyle name="Normal 2 2 4 28 4 2" xfId="6475"/>
    <cellStyle name="Normal 2 2 4 28 4 2 2" xfId="6476"/>
    <cellStyle name="Normal 2 2 4 28 4 2 2 2" xfId="36559"/>
    <cellStyle name="Normal 2 2 4 28 4 2 3" xfId="36560"/>
    <cellStyle name="Normal 2 2 4 28 4 3" xfId="6477"/>
    <cellStyle name="Normal 2 2 4 28 4 3 2" xfId="36561"/>
    <cellStyle name="Normal 2 2 4 28 4 4" xfId="36562"/>
    <cellStyle name="Normal 2 2 4 28 5" xfId="6478"/>
    <cellStyle name="Normal 2 2 4 28 5 2" xfId="6479"/>
    <cellStyle name="Normal 2 2 4 28 5 2 2" xfId="36563"/>
    <cellStyle name="Normal 2 2 4 28 5 3" xfId="36564"/>
    <cellStyle name="Normal 2 2 4 28 6" xfId="6480"/>
    <cellStyle name="Normal 2 2 4 28 6 2" xfId="36565"/>
    <cellStyle name="Normal 2 2 4 28 7" xfId="6481"/>
    <cellStyle name="Normal 2 2 4 28 7 2" xfId="36566"/>
    <cellStyle name="Normal 2 2 4 28 8" xfId="36567"/>
    <cellStyle name="Normal 2 2 4 29" xfId="6482"/>
    <cellStyle name="Normal 2 2 4 29 2" xfId="6483"/>
    <cellStyle name="Normal 2 2 4 29 2 2" xfId="6484"/>
    <cellStyle name="Normal 2 2 4 29 2 2 2" xfId="6485"/>
    <cellStyle name="Normal 2 2 4 29 2 2 2 2" xfId="36568"/>
    <cellStyle name="Normal 2 2 4 29 2 2 3" xfId="36569"/>
    <cellStyle name="Normal 2 2 4 29 2 3" xfId="6486"/>
    <cellStyle name="Normal 2 2 4 29 2 3 2" xfId="36570"/>
    <cellStyle name="Normal 2 2 4 29 2 4" xfId="36571"/>
    <cellStyle name="Normal 2 2 4 29 3" xfId="6487"/>
    <cellStyle name="Normal 2 2 4 29 3 2" xfId="6488"/>
    <cellStyle name="Normal 2 2 4 29 3 2 2" xfId="6489"/>
    <cellStyle name="Normal 2 2 4 29 3 2 2 2" xfId="36572"/>
    <cellStyle name="Normal 2 2 4 29 3 2 3" xfId="36573"/>
    <cellStyle name="Normal 2 2 4 29 3 3" xfId="6490"/>
    <cellStyle name="Normal 2 2 4 29 3 3 2" xfId="36574"/>
    <cellStyle name="Normal 2 2 4 29 3 4" xfId="36575"/>
    <cellStyle name="Normal 2 2 4 29 4" xfId="6491"/>
    <cellStyle name="Normal 2 2 4 29 4 2" xfId="6492"/>
    <cellStyle name="Normal 2 2 4 29 4 2 2" xfId="6493"/>
    <cellStyle name="Normal 2 2 4 29 4 2 2 2" xfId="36576"/>
    <cellStyle name="Normal 2 2 4 29 4 2 3" xfId="36577"/>
    <cellStyle name="Normal 2 2 4 29 4 3" xfId="6494"/>
    <cellStyle name="Normal 2 2 4 29 4 3 2" xfId="36578"/>
    <cellStyle name="Normal 2 2 4 29 4 4" xfId="36579"/>
    <cellStyle name="Normal 2 2 4 29 5" xfId="6495"/>
    <cellStyle name="Normal 2 2 4 29 5 2" xfId="6496"/>
    <cellStyle name="Normal 2 2 4 29 5 2 2" xfId="36580"/>
    <cellStyle name="Normal 2 2 4 29 5 3" xfId="36581"/>
    <cellStyle name="Normal 2 2 4 29 6" xfId="6497"/>
    <cellStyle name="Normal 2 2 4 29 6 2" xfId="36582"/>
    <cellStyle name="Normal 2 2 4 29 7" xfId="6498"/>
    <cellStyle name="Normal 2 2 4 29 7 2" xfId="36583"/>
    <cellStyle name="Normal 2 2 4 29 8" xfId="36584"/>
    <cellStyle name="Normal 2 2 4 3" xfId="6499"/>
    <cellStyle name="Normal 2 2 4 3 2" xfId="6500"/>
    <cellStyle name="Normal 2 2 4 3 2 2" xfId="6501"/>
    <cellStyle name="Normal 2 2 4 3 2 2 2" xfId="6502"/>
    <cellStyle name="Normal 2 2 4 3 2 2 2 2" xfId="36585"/>
    <cellStyle name="Normal 2 2 4 3 2 2 3" xfId="36586"/>
    <cellStyle name="Normal 2 2 4 3 2 3" xfId="6503"/>
    <cellStyle name="Normal 2 2 4 3 2 3 2" xfId="36587"/>
    <cellStyle name="Normal 2 2 4 3 2 4" xfId="36588"/>
    <cellStyle name="Normal 2 2 4 3 3" xfId="6504"/>
    <cellStyle name="Normal 2 2 4 3 3 2" xfId="6505"/>
    <cellStyle name="Normal 2 2 4 3 3 2 2" xfId="6506"/>
    <cellStyle name="Normal 2 2 4 3 3 2 2 2" xfId="36589"/>
    <cellStyle name="Normal 2 2 4 3 3 2 3" xfId="36590"/>
    <cellStyle name="Normal 2 2 4 3 3 3" xfId="6507"/>
    <cellStyle name="Normal 2 2 4 3 3 3 2" xfId="36591"/>
    <cellStyle name="Normal 2 2 4 3 3 4" xfId="36592"/>
    <cellStyle name="Normal 2 2 4 3 4" xfId="6508"/>
    <cellStyle name="Normal 2 2 4 3 4 2" xfId="6509"/>
    <cellStyle name="Normal 2 2 4 3 4 2 2" xfId="6510"/>
    <cellStyle name="Normal 2 2 4 3 4 2 2 2" xfId="36593"/>
    <cellStyle name="Normal 2 2 4 3 4 2 3" xfId="36594"/>
    <cellStyle name="Normal 2 2 4 3 4 3" xfId="6511"/>
    <cellStyle name="Normal 2 2 4 3 4 3 2" xfId="36595"/>
    <cellStyle name="Normal 2 2 4 3 4 4" xfId="36596"/>
    <cellStyle name="Normal 2 2 4 3 5" xfId="6512"/>
    <cellStyle name="Normal 2 2 4 3 5 2" xfId="6513"/>
    <cellStyle name="Normal 2 2 4 3 5 2 2" xfId="36597"/>
    <cellStyle name="Normal 2 2 4 3 5 3" xfId="36598"/>
    <cellStyle name="Normal 2 2 4 3 6" xfId="6514"/>
    <cellStyle name="Normal 2 2 4 3 6 2" xfId="36599"/>
    <cellStyle name="Normal 2 2 4 3 7" xfId="6515"/>
    <cellStyle name="Normal 2 2 4 3 7 2" xfId="36600"/>
    <cellStyle name="Normal 2 2 4 3 8" xfId="36601"/>
    <cellStyle name="Normal 2 2 4 30" xfId="6516"/>
    <cellStyle name="Normal 2 2 4 30 2" xfId="6517"/>
    <cellStyle name="Normal 2 2 4 30 2 2" xfId="6518"/>
    <cellStyle name="Normal 2 2 4 30 2 2 2" xfId="36602"/>
    <cellStyle name="Normal 2 2 4 30 2 3" xfId="36603"/>
    <cellStyle name="Normal 2 2 4 30 3" xfId="6519"/>
    <cellStyle name="Normal 2 2 4 30 3 2" xfId="36604"/>
    <cellStyle name="Normal 2 2 4 30 4" xfId="36605"/>
    <cellStyle name="Normal 2 2 4 31" xfId="6520"/>
    <cellStyle name="Normal 2 2 4 31 2" xfId="6521"/>
    <cellStyle name="Normal 2 2 4 31 2 2" xfId="6522"/>
    <cellStyle name="Normal 2 2 4 31 2 2 2" xfId="36606"/>
    <cellStyle name="Normal 2 2 4 31 2 3" xfId="36607"/>
    <cellStyle name="Normal 2 2 4 31 3" xfId="6523"/>
    <cellStyle name="Normal 2 2 4 31 3 2" xfId="36608"/>
    <cellStyle name="Normal 2 2 4 31 4" xfId="36609"/>
    <cellStyle name="Normal 2 2 4 32" xfId="6524"/>
    <cellStyle name="Normal 2 2 4 32 2" xfId="6525"/>
    <cellStyle name="Normal 2 2 4 32 2 2" xfId="6526"/>
    <cellStyle name="Normal 2 2 4 32 2 2 2" xfId="36610"/>
    <cellStyle name="Normal 2 2 4 32 2 3" xfId="36611"/>
    <cellStyle name="Normal 2 2 4 32 3" xfId="6527"/>
    <cellStyle name="Normal 2 2 4 32 3 2" xfId="36612"/>
    <cellStyle name="Normal 2 2 4 32 4" xfId="36613"/>
    <cellStyle name="Normal 2 2 4 33" xfId="6528"/>
    <cellStyle name="Normal 2 2 4 33 2" xfId="6529"/>
    <cellStyle name="Normal 2 2 4 33 2 2" xfId="36614"/>
    <cellStyle name="Normal 2 2 4 33 3" xfId="36615"/>
    <cellStyle name="Normal 2 2 4 34" xfId="6530"/>
    <cellStyle name="Normal 2 2 4 34 2" xfId="36616"/>
    <cellStyle name="Normal 2 2 4 35" xfId="6531"/>
    <cellStyle name="Normal 2 2 4 35 2" xfId="36617"/>
    <cellStyle name="Normal 2 2 4 36" xfId="36618"/>
    <cellStyle name="Normal 2 2 4 4" xfId="6532"/>
    <cellStyle name="Normal 2 2 4 4 2" xfId="6533"/>
    <cellStyle name="Normal 2 2 4 4 2 2" xfId="6534"/>
    <cellStyle name="Normal 2 2 4 4 2 2 2" xfId="6535"/>
    <cellStyle name="Normal 2 2 4 4 2 2 2 2" xfId="36619"/>
    <cellStyle name="Normal 2 2 4 4 2 2 3" xfId="36620"/>
    <cellStyle name="Normal 2 2 4 4 2 3" xfId="6536"/>
    <cellStyle name="Normal 2 2 4 4 2 3 2" xfId="36621"/>
    <cellStyle name="Normal 2 2 4 4 2 4" xfId="36622"/>
    <cellStyle name="Normal 2 2 4 4 3" xfId="6537"/>
    <cellStyle name="Normal 2 2 4 4 3 2" xfId="6538"/>
    <cellStyle name="Normal 2 2 4 4 3 2 2" xfId="6539"/>
    <cellStyle name="Normal 2 2 4 4 3 2 2 2" xfId="36623"/>
    <cellStyle name="Normal 2 2 4 4 3 2 3" xfId="36624"/>
    <cellStyle name="Normal 2 2 4 4 3 3" xfId="6540"/>
    <cellStyle name="Normal 2 2 4 4 3 3 2" xfId="36625"/>
    <cellStyle name="Normal 2 2 4 4 3 4" xfId="36626"/>
    <cellStyle name="Normal 2 2 4 4 4" xfId="6541"/>
    <cellStyle name="Normal 2 2 4 4 4 2" xfId="6542"/>
    <cellStyle name="Normal 2 2 4 4 4 2 2" xfId="6543"/>
    <cellStyle name="Normal 2 2 4 4 4 2 2 2" xfId="36627"/>
    <cellStyle name="Normal 2 2 4 4 4 2 3" xfId="36628"/>
    <cellStyle name="Normal 2 2 4 4 4 3" xfId="6544"/>
    <cellStyle name="Normal 2 2 4 4 4 3 2" xfId="36629"/>
    <cellStyle name="Normal 2 2 4 4 4 4" xfId="36630"/>
    <cellStyle name="Normal 2 2 4 4 5" xfId="6545"/>
    <cellStyle name="Normal 2 2 4 4 5 2" xfId="6546"/>
    <cellStyle name="Normal 2 2 4 4 5 2 2" xfId="36631"/>
    <cellStyle name="Normal 2 2 4 4 5 3" xfId="36632"/>
    <cellStyle name="Normal 2 2 4 4 6" xfId="6547"/>
    <cellStyle name="Normal 2 2 4 4 6 2" xfId="36633"/>
    <cellStyle name="Normal 2 2 4 4 7" xfId="6548"/>
    <cellStyle name="Normal 2 2 4 4 7 2" xfId="36634"/>
    <cellStyle name="Normal 2 2 4 4 8" xfId="36635"/>
    <cellStyle name="Normal 2 2 4 5" xfId="6549"/>
    <cellStyle name="Normal 2 2 4 5 2" xfId="6550"/>
    <cellStyle name="Normal 2 2 4 5 2 2" xfId="6551"/>
    <cellStyle name="Normal 2 2 4 5 2 2 2" xfId="6552"/>
    <cellStyle name="Normal 2 2 4 5 2 2 2 2" xfId="36636"/>
    <cellStyle name="Normal 2 2 4 5 2 2 3" xfId="36637"/>
    <cellStyle name="Normal 2 2 4 5 2 3" xfId="6553"/>
    <cellStyle name="Normal 2 2 4 5 2 3 2" xfId="36638"/>
    <cellStyle name="Normal 2 2 4 5 2 4" xfId="36639"/>
    <cellStyle name="Normal 2 2 4 5 3" xfId="6554"/>
    <cellStyle name="Normal 2 2 4 5 3 2" xfId="6555"/>
    <cellStyle name="Normal 2 2 4 5 3 2 2" xfId="6556"/>
    <cellStyle name="Normal 2 2 4 5 3 2 2 2" xfId="36640"/>
    <cellStyle name="Normal 2 2 4 5 3 2 3" xfId="36641"/>
    <cellStyle name="Normal 2 2 4 5 3 3" xfId="6557"/>
    <cellStyle name="Normal 2 2 4 5 3 3 2" xfId="36642"/>
    <cellStyle name="Normal 2 2 4 5 3 4" xfId="36643"/>
    <cellStyle name="Normal 2 2 4 5 4" xfId="6558"/>
    <cellStyle name="Normal 2 2 4 5 4 2" xfId="6559"/>
    <cellStyle name="Normal 2 2 4 5 4 2 2" xfId="6560"/>
    <cellStyle name="Normal 2 2 4 5 4 2 2 2" xfId="36644"/>
    <cellStyle name="Normal 2 2 4 5 4 2 3" xfId="36645"/>
    <cellStyle name="Normal 2 2 4 5 4 3" xfId="6561"/>
    <cellStyle name="Normal 2 2 4 5 4 3 2" xfId="36646"/>
    <cellStyle name="Normal 2 2 4 5 4 4" xfId="36647"/>
    <cellStyle name="Normal 2 2 4 5 5" xfId="6562"/>
    <cellStyle name="Normal 2 2 4 5 5 2" xfId="6563"/>
    <cellStyle name="Normal 2 2 4 5 5 2 2" xfId="36648"/>
    <cellStyle name="Normal 2 2 4 5 5 3" xfId="36649"/>
    <cellStyle name="Normal 2 2 4 5 6" xfId="6564"/>
    <cellStyle name="Normal 2 2 4 5 6 2" xfId="36650"/>
    <cellStyle name="Normal 2 2 4 5 7" xfId="6565"/>
    <cellStyle name="Normal 2 2 4 5 7 2" xfId="36651"/>
    <cellStyle name="Normal 2 2 4 5 8" xfId="36652"/>
    <cellStyle name="Normal 2 2 4 6" xfId="6566"/>
    <cellStyle name="Normal 2 2 4 6 2" xfId="6567"/>
    <cellStyle name="Normal 2 2 4 6 2 2" xfId="6568"/>
    <cellStyle name="Normal 2 2 4 6 2 2 2" xfId="6569"/>
    <cellStyle name="Normal 2 2 4 6 2 2 2 2" xfId="36653"/>
    <cellStyle name="Normal 2 2 4 6 2 2 3" xfId="36654"/>
    <cellStyle name="Normal 2 2 4 6 2 3" xfId="6570"/>
    <cellStyle name="Normal 2 2 4 6 2 3 2" xfId="36655"/>
    <cellStyle name="Normal 2 2 4 6 2 4" xfId="36656"/>
    <cellStyle name="Normal 2 2 4 6 3" xfId="6571"/>
    <cellStyle name="Normal 2 2 4 6 3 2" xfId="6572"/>
    <cellStyle name="Normal 2 2 4 6 3 2 2" xfId="6573"/>
    <cellStyle name="Normal 2 2 4 6 3 2 2 2" xfId="36657"/>
    <cellStyle name="Normal 2 2 4 6 3 2 3" xfId="36658"/>
    <cellStyle name="Normal 2 2 4 6 3 3" xfId="6574"/>
    <cellStyle name="Normal 2 2 4 6 3 3 2" xfId="36659"/>
    <cellStyle name="Normal 2 2 4 6 3 4" xfId="36660"/>
    <cellStyle name="Normal 2 2 4 6 4" xfId="6575"/>
    <cellStyle name="Normal 2 2 4 6 4 2" xfId="6576"/>
    <cellStyle name="Normal 2 2 4 6 4 2 2" xfId="6577"/>
    <cellStyle name="Normal 2 2 4 6 4 2 2 2" xfId="36661"/>
    <cellStyle name="Normal 2 2 4 6 4 2 3" xfId="36662"/>
    <cellStyle name="Normal 2 2 4 6 4 3" xfId="6578"/>
    <cellStyle name="Normal 2 2 4 6 4 3 2" xfId="36663"/>
    <cellStyle name="Normal 2 2 4 6 4 4" xfId="36664"/>
    <cellStyle name="Normal 2 2 4 6 5" xfId="6579"/>
    <cellStyle name="Normal 2 2 4 6 5 2" xfId="6580"/>
    <cellStyle name="Normal 2 2 4 6 5 2 2" xfId="36665"/>
    <cellStyle name="Normal 2 2 4 6 5 3" xfId="36666"/>
    <cellStyle name="Normal 2 2 4 6 6" xfId="6581"/>
    <cellStyle name="Normal 2 2 4 6 6 2" xfId="36667"/>
    <cellStyle name="Normal 2 2 4 6 7" xfId="6582"/>
    <cellStyle name="Normal 2 2 4 6 7 2" xfId="36668"/>
    <cellStyle name="Normal 2 2 4 6 8" xfId="36669"/>
    <cellStyle name="Normal 2 2 4 7" xfId="6583"/>
    <cellStyle name="Normal 2 2 4 7 2" xfId="6584"/>
    <cellStyle name="Normal 2 2 4 7 2 2" xfId="6585"/>
    <cellStyle name="Normal 2 2 4 7 2 2 2" xfId="6586"/>
    <cellStyle name="Normal 2 2 4 7 2 2 2 2" xfId="36670"/>
    <cellStyle name="Normal 2 2 4 7 2 2 3" xfId="36671"/>
    <cellStyle name="Normal 2 2 4 7 2 3" xfId="6587"/>
    <cellStyle name="Normal 2 2 4 7 2 3 2" xfId="36672"/>
    <cellStyle name="Normal 2 2 4 7 2 4" xfId="36673"/>
    <cellStyle name="Normal 2 2 4 7 3" xfId="6588"/>
    <cellStyle name="Normal 2 2 4 7 3 2" xfId="6589"/>
    <cellStyle name="Normal 2 2 4 7 3 2 2" xfId="6590"/>
    <cellStyle name="Normal 2 2 4 7 3 2 2 2" xfId="36674"/>
    <cellStyle name="Normal 2 2 4 7 3 2 3" xfId="36675"/>
    <cellStyle name="Normal 2 2 4 7 3 3" xfId="6591"/>
    <cellStyle name="Normal 2 2 4 7 3 3 2" xfId="36676"/>
    <cellStyle name="Normal 2 2 4 7 3 4" xfId="36677"/>
    <cellStyle name="Normal 2 2 4 7 4" xfId="6592"/>
    <cellStyle name="Normal 2 2 4 7 4 2" xfId="6593"/>
    <cellStyle name="Normal 2 2 4 7 4 2 2" xfId="6594"/>
    <cellStyle name="Normal 2 2 4 7 4 2 2 2" xfId="36678"/>
    <cellStyle name="Normal 2 2 4 7 4 2 3" xfId="36679"/>
    <cellStyle name="Normal 2 2 4 7 4 3" xfId="6595"/>
    <cellStyle name="Normal 2 2 4 7 4 3 2" xfId="36680"/>
    <cellStyle name="Normal 2 2 4 7 4 4" xfId="36681"/>
    <cellStyle name="Normal 2 2 4 7 5" xfId="6596"/>
    <cellStyle name="Normal 2 2 4 7 5 2" xfId="6597"/>
    <cellStyle name="Normal 2 2 4 7 5 2 2" xfId="36682"/>
    <cellStyle name="Normal 2 2 4 7 5 3" xfId="36683"/>
    <cellStyle name="Normal 2 2 4 7 6" xfId="6598"/>
    <cellStyle name="Normal 2 2 4 7 6 2" xfId="36684"/>
    <cellStyle name="Normal 2 2 4 7 7" xfId="6599"/>
    <cellStyle name="Normal 2 2 4 7 7 2" xfId="36685"/>
    <cellStyle name="Normal 2 2 4 7 8" xfId="36686"/>
    <cellStyle name="Normal 2 2 4 8" xfId="6600"/>
    <cellStyle name="Normal 2 2 4 8 2" xfId="6601"/>
    <cellStyle name="Normal 2 2 4 8 2 2" xfId="6602"/>
    <cellStyle name="Normal 2 2 4 8 2 2 2" xfId="6603"/>
    <cellStyle name="Normal 2 2 4 8 2 2 2 2" xfId="36687"/>
    <cellStyle name="Normal 2 2 4 8 2 2 3" xfId="36688"/>
    <cellStyle name="Normal 2 2 4 8 2 3" xfId="6604"/>
    <cellStyle name="Normal 2 2 4 8 2 3 2" xfId="36689"/>
    <cellStyle name="Normal 2 2 4 8 2 4" xfId="36690"/>
    <cellStyle name="Normal 2 2 4 8 3" xfId="6605"/>
    <cellStyle name="Normal 2 2 4 8 3 2" xfId="6606"/>
    <cellStyle name="Normal 2 2 4 8 3 2 2" xfId="6607"/>
    <cellStyle name="Normal 2 2 4 8 3 2 2 2" xfId="36691"/>
    <cellStyle name="Normal 2 2 4 8 3 2 3" xfId="36692"/>
    <cellStyle name="Normal 2 2 4 8 3 3" xfId="6608"/>
    <cellStyle name="Normal 2 2 4 8 3 3 2" xfId="36693"/>
    <cellStyle name="Normal 2 2 4 8 3 4" xfId="36694"/>
    <cellStyle name="Normal 2 2 4 8 4" xfId="6609"/>
    <cellStyle name="Normal 2 2 4 8 4 2" xfId="6610"/>
    <cellStyle name="Normal 2 2 4 8 4 2 2" xfId="6611"/>
    <cellStyle name="Normal 2 2 4 8 4 2 2 2" xfId="36695"/>
    <cellStyle name="Normal 2 2 4 8 4 2 3" xfId="36696"/>
    <cellStyle name="Normal 2 2 4 8 4 3" xfId="6612"/>
    <cellStyle name="Normal 2 2 4 8 4 3 2" xfId="36697"/>
    <cellStyle name="Normal 2 2 4 8 4 4" xfId="36698"/>
    <cellStyle name="Normal 2 2 4 8 5" xfId="6613"/>
    <cellStyle name="Normal 2 2 4 8 5 2" xfId="6614"/>
    <cellStyle name="Normal 2 2 4 8 5 2 2" xfId="36699"/>
    <cellStyle name="Normal 2 2 4 8 5 3" xfId="36700"/>
    <cellStyle name="Normal 2 2 4 8 6" xfId="6615"/>
    <cellStyle name="Normal 2 2 4 8 6 2" xfId="36701"/>
    <cellStyle name="Normal 2 2 4 8 7" xfId="6616"/>
    <cellStyle name="Normal 2 2 4 8 7 2" xfId="36702"/>
    <cellStyle name="Normal 2 2 4 8 8" xfId="36703"/>
    <cellStyle name="Normal 2 2 4 9" xfId="6617"/>
    <cellStyle name="Normal 2 2 4 9 2" xfId="6618"/>
    <cellStyle name="Normal 2 2 4 9 2 2" xfId="6619"/>
    <cellStyle name="Normal 2 2 4 9 2 2 2" xfId="6620"/>
    <cellStyle name="Normal 2 2 4 9 2 2 2 2" xfId="36704"/>
    <cellStyle name="Normal 2 2 4 9 2 2 3" xfId="36705"/>
    <cellStyle name="Normal 2 2 4 9 2 3" xfId="6621"/>
    <cellStyle name="Normal 2 2 4 9 2 3 2" xfId="36706"/>
    <cellStyle name="Normal 2 2 4 9 2 4" xfId="36707"/>
    <cellStyle name="Normal 2 2 4 9 3" xfId="6622"/>
    <cellStyle name="Normal 2 2 4 9 3 2" xfId="6623"/>
    <cellStyle name="Normal 2 2 4 9 3 2 2" xfId="6624"/>
    <cellStyle name="Normal 2 2 4 9 3 2 2 2" xfId="36708"/>
    <cellStyle name="Normal 2 2 4 9 3 2 3" xfId="36709"/>
    <cellStyle name="Normal 2 2 4 9 3 3" xfId="6625"/>
    <cellStyle name="Normal 2 2 4 9 3 3 2" xfId="36710"/>
    <cellStyle name="Normal 2 2 4 9 3 4" xfId="36711"/>
    <cellStyle name="Normal 2 2 4 9 4" xfId="6626"/>
    <cellStyle name="Normal 2 2 4 9 4 2" xfId="6627"/>
    <cellStyle name="Normal 2 2 4 9 4 2 2" xfId="6628"/>
    <cellStyle name="Normal 2 2 4 9 4 2 2 2" xfId="36712"/>
    <cellStyle name="Normal 2 2 4 9 4 2 3" xfId="36713"/>
    <cellStyle name="Normal 2 2 4 9 4 3" xfId="6629"/>
    <cellStyle name="Normal 2 2 4 9 4 3 2" xfId="36714"/>
    <cellStyle name="Normal 2 2 4 9 4 4" xfId="36715"/>
    <cellStyle name="Normal 2 2 4 9 5" xfId="6630"/>
    <cellStyle name="Normal 2 2 4 9 5 2" xfId="6631"/>
    <cellStyle name="Normal 2 2 4 9 5 2 2" xfId="36716"/>
    <cellStyle name="Normal 2 2 4 9 5 3" xfId="36717"/>
    <cellStyle name="Normal 2 2 4 9 6" xfId="6632"/>
    <cellStyle name="Normal 2 2 4 9 6 2" xfId="36718"/>
    <cellStyle name="Normal 2 2 4 9 7" xfId="6633"/>
    <cellStyle name="Normal 2 2 4 9 7 2" xfId="36719"/>
    <cellStyle name="Normal 2 2 4 9 8" xfId="36720"/>
    <cellStyle name="Normal 2 2 40" xfId="6634"/>
    <cellStyle name="Normal 2 2 40 2" xfId="36721"/>
    <cellStyle name="Normal 2 2 41" xfId="6635"/>
    <cellStyle name="Normal 2 2 41 2" xfId="36722"/>
    <cellStyle name="Normal 2 2 42" xfId="36723"/>
    <cellStyle name="Normal 2 2 5" xfId="6636"/>
    <cellStyle name="Normal 2 2 5 10" xfId="6637"/>
    <cellStyle name="Normal 2 2 5 10 2" xfId="6638"/>
    <cellStyle name="Normal 2 2 5 10 2 2" xfId="6639"/>
    <cellStyle name="Normal 2 2 5 10 2 2 2" xfId="6640"/>
    <cellStyle name="Normal 2 2 5 10 2 2 2 2" xfId="36724"/>
    <cellStyle name="Normal 2 2 5 10 2 2 3" xfId="36725"/>
    <cellStyle name="Normal 2 2 5 10 2 3" xfId="6641"/>
    <cellStyle name="Normal 2 2 5 10 2 3 2" xfId="36726"/>
    <cellStyle name="Normal 2 2 5 10 2 4" xfId="36727"/>
    <cellStyle name="Normal 2 2 5 10 3" xfId="6642"/>
    <cellStyle name="Normal 2 2 5 10 3 2" xfId="6643"/>
    <cellStyle name="Normal 2 2 5 10 3 2 2" xfId="6644"/>
    <cellStyle name="Normal 2 2 5 10 3 2 2 2" xfId="36728"/>
    <cellStyle name="Normal 2 2 5 10 3 2 3" xfId="36729"/>
    <cellStyle name="Normal 2 2 5 10 3 3" xfId="6645"/>
    <cellStyle name="Normal 2 2 5 10 3 3 2" xfId="36730"/>
    <cellStyle name="Normal 2 2 5 10 3 4" xfId="36731"/>
    <cellStyle name="Normal 2 2 5 10 4" xfId="6646"/>
    <cellStyle name="Normal 2 2 5 10 4 2" xfId="6647"/>
    <cellStyle name="Normal 2 2 5 10 4 2 2" xfId="6648"/>
    <cellStyle name="Normal 2 2 5 10 4 2 2 2" xfId="36732"/>
    <cellStyle name="Normal 2 2 5 10 4 2 3" xfId="36733"/>
    <cellStyle name="Normal 2 2 5 10 4 3" xfId="6649"/>
    <cellStyle name="Normal 2 2 5 10 4 3 2" xfId="36734"/>
    <cellStyle name="Normal 2 2 5 10 4 4" xfId="36735"/>
    <cellStyle name="Normal 2 2 5 10 5" xfId="6650"/>
    <cellStyle name="Normal 2 2 5 10 5 2" xfId="6651"/>
    <cellStyle name="Normal 2 2 5 10 5 2 2" xfId="36736"/>
    <cellStyle name="Normal 2 2 5 10 5 3" xfId="36737"/>
    <cellStyle name="Normal 2 2 5 10 6" xfId="6652"/>
    <cellStyle name="Normal 2 2 5 10 6 2" xfId="36738"/>
    <cellStyle name="Normal 2 2 5 10 7" xfId="6653"/>
    <cellStyle name="Normal 2 2 5 10 7 2" xfId="36739"/>
    <cellStyle name="Normal 2 2 5 10 8" xfId="36740"/>
    <cellStyle name="Normal 2 2 5 11" xfId="6654"/>
    <cellStyle name="Normal 2 2 5 11 2" xfId="6655"/>
    <cellStyle name="Normal 2 2 5 11 2 2" xfId="6656"/>
    <cellStyle name="Normal 2 2 5 11 2 2 2" xfId="6657"/>
    <cellStyle name="Normal 2 2 5 11 2 2 2 2" xfId="36741"/>
    <cellStyle name="Normal 2 2 5 11 2 2 3" xfId="36742"/>
    <cellStyle name="Normal 2 2 5 11 2 3" xfId="6658"/>
    <cellStyle name="Normal 2 2 5 11 2 3 2" xfId="36743"/>
    <cellStyle name="Normal 2 2 5 11 2 4" xfId="36744"/>
    <cellStyle name="Normal 2 2 5 11 3" xfId="6659"/>
    <cellStyle name="Normal 2 2 5 11 3 2" xfId="6660"/>
    <cellStyle name="Normal 2 2 5 11 3 2 2" xfId="6661"/>
    <cellStyle name="Normal 2 2 5 11 3 2 2 2" xfId="36745"/>
    <cellStyle name="Normal 2 2 5 11 3 2 3" xfId="36746"/>
    <cellStyle name="Normal 2 2 5 11 3 3" xfId="6662"/>
    <cellStyle name="Normal 2 2 5 11 3 3 2" xfId="36747"/>
    <cellStyle name="Normal 2 2 5 11 3 4" xfId="36748"/>
    <cellStyle name="Normal 2 2 5 11 4" xfId="6663"/>
    <cellStyle name="Normal 2 2 5 11 4 2" xfId="6664"/>
    <cellStyle name="Normal 2 2 5 11 4 2 2" xfId="6665"/>
    <cellStyle name="Normal 2 2 5 11 4 2 2 2" xfId="36749"/>
    <cellStyle name="Normal 2 2 5 11 4 2 3" xfId="36750"/>
    <cellStyle name="Normal 2 2 5 11 4 3" xfId="6666"/>
    <cellStyle name="Normal 2 2 5 11 4 3 2" xfId="36751"/>
    <cellStyle name="Normal 2 2 5 11 4 4" xfId="36752"/>
    <cellStyle name="Normal 2 2 5 11 5" xfId="6667"/>
    <cellStyle name="Normal 2 2 5 11 5 2" xfId="6668"/>
    <cellStyle name="Normal 2 2 5 11 5 2 2" xfId="36753"/>
    <cellStyle name="Normal 2 2 5 11 5 3" xfId="36754"/>
    <cellStyle name="Normal 2 2 5 11 6" xfId="6669"/>
    <cellStyle name="Normal 2 2 5 11 6 2" xfId="36755"/>
    <cellStyle name="Normal 2 2 5 11 7" xfId="6670"/>
    <cellStyle name="Normal 2 2 5 11 7 2" xfId="36756"/>
    <cellStyle name="Normal 2 2 5 11 8" xfId="36757"/>
    <cellStyle name="Normal 2 2 5 12" xfId="6671"/>
    <cellStyle name="Normal 2 2 5 12 2" xfId="6672"/>
    <cellStyle name="Normal 2 2 5 12 2 2" xfId="6673"/>
    <cellStyle name="Normal 2 2 5 12 2 2 2" xfId="6674"/>
    <cellStyle name="Normal 2 2 5 12 2 2 2 2" xfId="36758"/>
    <cellStyle name="Normal 2 2 5 12 2 2 3" xfId="36759"/>
    <cellStyle name="Normal 2 2 5 12 2 3" xfId="6675"/>
    <cellStyle name="Normal 2 2 5 12 2 3 2" xfId="36760"/>
    <cellStyle name="Normal 2 2 5 12 2 4" xfId="36761"/>
    <cellStyle name="Normal 2 2 5 12 3" xfId="6676"/>
    <cellStyle name="Normal 2 2 5 12 3 2" xfId="6677"/>
    <cellStyle name="Normal 2 2 5 12 3 2 2" xfId="6678"/>
    <cellStyle name="Normal 2 2 5 12 3 2 2 2" xfId="36762"/>
    <cellStyle name="Normal 2 2 5 12 3 2 3" xfId="36763"/>
    <cellStyle name="Normal 2 2 5 12 3 3" xfId="6679"/>
    <cellStyle name="Normal 2 2 5 12 3 3 2" xfId="36764"/>
    <cellStyle name="Normal 2 2 5 12 3 4" xfId="36765"/>
    <cellStyle name="Normal 2 2 5 12 4" xfId="6680"/>
    <cellStyle name="Normal 2 2 5 12 4 2" xfId="6681"/>
    <cellStyle name="Normal 2 2 5 12 4 2 2" xfId="6682"/>
    <cellStyle name="Normal 2 2 5 12 4 2 2 2" xfId="36766"/>
    <cellStyle name="Normal 2 2 5 12 4 2 3" xfId="36767"/>
    <cellStyle name="Normal 2 2 5 12 4 3" xfId="6683"/>
    <cellStyle name="Normal 2 2 5 12 4 3 2" xfId="36768"/>
    <cellStyle name="Normal 2 2 5 12 4 4" xfId="36769"/>
    <cellStyle name="Normal 2 2 5 12 5" xfId="6684"/>
    <cellStyle name="Normal 2 2 5 12 5 2" xfId="6685"/>
    <cellStyle name="Normal 2 2 5 12 5 2 2" xfId="36770"/>
    <cellStyle name="Normal 2 2 5 12 5 3" xfId="36771"/>
    <cellStyle name="Normal 2 2 5 12 6" xfId="6686"/>
    <cellStyle name="Normal 2 2 5 12 6 2" xfId="36772"/>
    <cellStyle name="Normal 2 2 5 12 7" xfId="6687"/>
    <cellStyle name="Normal 2 2 5 12 7 2" xfId="36773"/>
    <cellStyle name="Normal 2 2 5 12 8" xfId="36774"/>
    <cellStyle name="Normal 2 2 5 13" xfId="6688"/>
    <cellStyle name="Normal 2 2 5 13 2" xfId="6689"/>
    <cellStyle name="Normal 2 2 5 13 2 2" xfId="6690"/>
    <cellStyle name="Normal 2 2 5 13 2 2 2" xfId="6691"/>
    <cellStyle name="Normal 2 2 5 13 2 2 2 2" xfId="36775"/>
    <cellStyle name="Normal 2 2 5 13 2 2 3" xfId="36776"/>
    <cellStyle name="Normal 2 2 5 13 2 3" xfId="6692"/>
    <cellStyle name="Normal 2 2 5 13 2 3 2" xfId="36777"/>
    <cellStyle name="Normal 2 2 5 13 2 4" xfId="36778"/>
    <cellStyle name="Normal 2 2 5 13 3" xfId="6693"/>
    <cellStyle name="Normal 2 2 5 13 3 2" xfId="6694"/>
    <cellStyle name="Normal 2 2 5 13 3 2 2" xfId="6695"/>
    <cellStyle name="Normal 2 2 5 13 3 2 2 2" xfId="36779"/>
    <cellStyle name="Normal 2 2 5 13 3 2 3" xfId="36780"/>
    <cellStyle name="Normal 2 2 5 13 3 3" xfId="6696"/>
    <cellStyle name="Normal 2 2 5 13 3 3 2" xfId="36781"/>
    <cellStyle name="Normal 2 2 5 13 3 4" xfId="36782"/>
    <cellStyle name="Normal 2 2 5 13 4" xfId="6697"/>
    <cellStyle name="Normal 2 2 5 13 4 2" xfId="6698"/>
    <cellStyle name="Normal 2 2 5 13 4 2 2" xfId="6699"/>
    <cellStyle name="Normal 2 2 5 13 4 2 2 2" xfId="36783"/>
    <cellStyle name="Normal 2 2 5 13 4 2 3" xfId="36784"/>
    <cellStyle name="Normal 2 2 5 13 4 3" xfId="6700"/>
    <cellStyle name="Normal 2 2 5 13 4 3 2" xfId="36785"/>
    <cellStyle name="Normal 2 2 5 13 4 4" xfId="36786"/>
    <cellStyle name="Normal 2 2 5 13 5" xfId="6701"/>
    <cellStyle name="Normal 2 2 5 13 5 2" xfId="6702"/>
    <cellStyle name="Normal 2 2 5 13 5 2 2" xfId="36787"/>
    <cellStyle name="Normal 2 2 5 13 5 3" xfId="36788"/>
    <cellStyle name="Normal 2 2 5 13 6" xfId="6703"/>
    <cellStyle name="Normal 2 2 5 13 6 2" xfId="36789"/>
    <cellStyle name="Normal 2 2 5 13 7" xfId="6704"/>
    <cellStyle name="Normal 2 2 5 13 7 2" xfId="36790"/>
    <cellStyle name="Normal 2 2 5 13 8" xfId="36791"/>
    <cellStyle name="Normal 2 2 5 14" xfId="6705"/>
    <cellStyle name="Normal 2 2 5 14 2" xfId="6706"/>
    <cellStyle name="Normal 2 2 5 14 2 2" xfId="6707"/>
    <cellStyle name="Normal 2 2 5 14 2 2 2" xfId="6708"/>
    <cellStyle name="Normal 2 2 5 14 2 2 2 2" xfId="36792"/>
    <cellStyle name="Normal 2 2 5 14 2 2 3" xfId="36793"/>
    <cellStyle name="Normal 2 2 5 14 2 3" xfId="6709"/>
    <cellStyle name="Normal 2 2 5 14 2 3 2" xfId="36794"/>
    <cellStyle name="Normal 2 2 5 14 2 4" xfId="36795"/>
    <cellStyle name="Normal 2 2 5 14 3" xfId="6710"/>
    <cellStyle name="Normal 2 2 5 14 3 2" xfId="6711"/>
    <cellStyle name="Normal 2 2 5 14 3 2 2" xfId="6712"/>
    <cellStyle name="Normal 2 2 5 14 3 2 2 2" xfId="36796"/>
    <cellStyle name="Normal 2 2 5 14 3 2 3" xfId="36797"/>
    <cellStyle name="Normal 2 2 5 14 3 3" xfId="6713"/>
    <cellStyle name="Normal 2 2 5 14 3 3 2" xfId="36798"/>
    <cellStyle name="Normal 2 2 5 14 3 4" xfId="36799"/>
    <cellStyle name="Normal 2 2 5 14 4" xfId="6714"/>
    <cellStyle name="Normal 2 2 5 14 4 2" xfId="6715"/>
    <cellStyle name="Normal 2 2 5 14 4 2 2" xfId="6716"/>
    <cellStyle name="Normal 2 2 5 14 4 2 2 2" xfId="36800"/>
    <cellStyle name="Normal 2 2 5 14 4 2 3" xfId="36801"/>
    <cellStyle name="Normal 2 2 5 14 4 3" xfId="6717"/>
    <cellStyle name="Normal 2 2 5 14 4 3 2" xfId="36802"/>
    <cellStyle name="Normal 2 2 5 14 4 4" xfId="36803"/>
    <cellStyle name="Normal 2 2 5 14 5" xfId="6718"/>
    <cellStyle name="Normal 2 2 5 14 5 2" xfId="6719"/>
    <cellStyle name="Normal 2 2 5 14 5 2 2" xfId="36804"/>
    <cellStyle name="Normal 2 2 5 14 5 3" xfId="36805"/>
    <cellStyle name="Normal 2 2 5 14 6" xfId="6720"/>
    <cellStyle name="Normal 2 2 5 14 6 2" xfId="36806"/>
    <cellStyle name="Normal 2 2 5 14 7" xfId="6721"/>
    <cellStyle name="Normal 2 2 5 14 7 2" xfId="36807"/>
    <cellStyle name="Normal 2 2 5 14 8" xfId="36808"/>
    <cellStyle name="Normal 2 2 5 15" xfId="6722"/>
    <cellStyle name="Normal 2 2 5 15 2" xfId="6723"/>
    <cellStyle name="Normal 2 2 5 15 2 2" xfId="6724"/>
    <cellStyle name="Normal 2 2 5 15 2 2 2" xfId="6725"/>
    <cellStyle name="Normal 2 2 5 15 2 2 2 2" xfId="36809"/>
    <cellStyle name="Normal 2 2 5 15 2 2 3" xfId="36810"/>
    <cellStyle name="Normal 2 2 5 15 2 3" xfId="6726"/>
    <cellStyle name="Normal 2 2 5 15 2 3 2" xfId="36811"/>
    <cellStyle name="Normal 2 2 5 15 2 4" xfId="36812"/>
    <cellStyle name="Normal 2 2 5 15 3" xfId="6727"/>
    <cellStyle name="Normal 2 2 5 15 3 2" xfId="6728"/>
    <cellStyle name="Normal 2 2 5 15 3 2 2" xfId="6729"/>
    <cellStyle name="Normal 2 2 5 15 3 2 2 2" xfId="36813"/>
    <cellStyle name="Normal 2 2 5 15 3 2 3" xfId="36814"/>
    <cellStyle name="Normal 2 2 5 15 3 3" xfId="6730"/>
    <cellStyle name="Normal 2 2 5 15 3 3 2" xfId="36815"/>
    <cellStyle name="Normal 2 2 5 15 3 4" xfId="36816"/>
    <cellStyle name="Normal 2 2 5 15 4" xfId="6731"/>
    <cellStyle name="Normal 2 2 5 15 4 2" xfId="6732"/>
    <cellStyle name="Normal 2 2 5 15 4 2 2" xfId="6733"/>
    <cellStyle name="Normal 2 2 5 15 4 2 2 2" xfId="36817"/>
    <cellStyle name="Normal 2 2 5 15 4 2 3" xfId="36818"/>
    <cellStyle name="Normal 2 2 5 15 4 3" xfId="6734"/>
    <cellStyle name="Normal 2 2 5 15 4 3 2" xfId="36819"/>
    <cellStyle name="Normal 2 2 5 15 4 4" xfId="36820"/>
    <cellStyle name="Normal 2 2 5 15 5" xfId="6735"/>
    <cellStyle name="Normal 2 2 5 15 5 2" xfId="6736"/>
    <cellStyle name="Normal 2 2 5 15 5 2 2" xfId="36821"/>
    <cellStyle name="Normal 2 2 5 15 5 3" xfId="36822"/>
    <cellStyle name="Normal 2 2 5 15 6" xfId="6737"/>
    <cellStyle name="Normal 2 2 5 15 6 2" xfId="36823"/>
    <cellStyle name="Normal 2 2 5 15 7" xfId="6738"/>
    <cellStyle name="Normal 2 2 5 15 7 2" xfId="36824"/>
    <cellStyle name="Normal 2 2 5 15 8" xfId="36825"/>
    <cellStyle name="Normal 2 2 5 16" xfId="6739"/>
    <cellStyle name="Normal 2 2 5 16 2" xfId="6740"/>
    <cellStyle name="Normal 2 2 5 16 2 2" xfId="6741"/>
    <cellStyle name="Normal 2 2 5 16 2 2 2" xfId="6742"/>
    <cellStyle name="Normal 2 2 5 16 2 2 2 2" xfId="36826"/>
    <cellStyle name="Normal 2 2 5 16 2 2 3" xfId="36827"/>
    <cellStyle name="Normal 2 2 5 16 2 3" xfId="6743"/>
    <cellStyle name="Normal 2 2 5 16 2 3 2" xfId="36828"/>
    <cellStyle name="Normal 2 2 5 16 2 4" xfId="36829"/>
    <cellStyle name="Normal 2 2 5 16 3" xfId="6744"/>
    <cellStyle name="Normal 2 2 5 16 3 2" xfId="6745"/>
    <cellStyle name="Normal 2 2 5 16 3 2 2" xfId="6746"/>
    <cellStyle name="Normal 2 2 5 16 3 2 2 2" xfId="36830"/>
    <cellStyle name="Normal 2 2 5 16 3 2 3" xfId="36831"/>
    <cellStyle name="Normal 2 2 5 16 3 3" xfId="6747"/>
    <cellStyle name="Normal 2 2 5 16 3 3 2" xfId="36832"/>
    <cellStyle name="Normal 2 2 5 16 3 4" xfId="36833"/>
    <cellStyle name="Normal 2 2 5 16 4" xfId="6748"/>
    <cellStyle name="Normal 2 2 5 16 4 2" xfId="6749"/>
    <cellStyle name="Normal 2 2 5 16 4 2 2" xfId="6750"/>
    <cellStyle name="Normal 2 2 5 16 4 2 2 2" xfId="36834"/>
    <cellStyle name="Normal 2 2 5 16 4 2 3" xfId="36835"/>
    <cellStyle name="Normal 2 2 5 16 4 3" xfId="6751"/>
    <cellStyle name="Normal 2 2 5 16 4 3 2" xfId="36836"/>
    <cellStyle name="Normal 2 2 5 16 4 4" xfId="36837"/>
    <cellStyle name="Normal 2 2 5 16 5" xfId="6752"/>
    <cellStyle name="Normal 2 2 5 16 5 2" xfId="6753"/>
    <cellStyle name="Normal 2 2 5 16 5 2 2" xfId="36838"/>
    <cellStyle name="Normal 2 2 5 16 5 3" xfId="36839"/>
    <cellStyle name="Normal 2 2 5 16 6" xfId="6754"/>
    <cellStyle name="Normal 2 2 5 16 6 2" xfId="36840"/>
    <cellStyle name="Normal 2 2 5 16 7" xfId="6755"/>
    <cellStyle name="Normal 2 2 5 16 7 2" xfId="36841"/>
    <cellStyle name="Normal 2 2 5 16 8" xfId="36842"/>
    <cellStyle name="Normal 2 2 5 17" xfId="6756"/>
    <cellStyle name="Normal 2 2 5 17 2" xfId="6757"/>
    <cellStyle name="Normal 2 2 5 17 2 2" xfId="6758"/>
    <cellStyle name="Normal 2 2 5 17 2 2 2" xfId="6759"/>
    <cellStyle name="Normal 2 2 5 17 2 2 2 2" xfId="36843"/>
    <cellStyle name="Normal 2 2 5 17 2 2 3" xfId="36844"/>
    <cellStyle name="Normal 2 2 5 17 2 3" xfId="6760"/>
    <cellStyle name="Normal 2 2 5 17 2 3 2" xfId="36845"/>
    <cellStyle name="Normal 2 2 5 17 2 4" xfId="36846"/>
    <cellStyle name="Normal 2 2 5 17 3" xfId="6761"/>
    <cellStyle name="Normal 2 2 5 17 3 2" xfId="6762"/>
    <cellStyle name="Normal 2 2 5 17 3 2 2" xfId="6763"/>
    <cellStyle name="Normal 2 2 5 17 3 2 2 2" xfId="36847"/>
    <cellStyle name="Normal 2 2 5 17 3 2 3" xfId="36848"/>
    <cellStyle name="Normal 2 2 5 17 3 3" xfId="6764"/>
    <cellStyle name="Normal 2 2 5 17 3 3 2" xfId="36849"/>
    <cellStyle name="Normal 2 2 5 17 3 4" xfId="36850"/>
    <cellStyle name="Normal 2 2 5 17 4" xfId="6765"/>
    <cellStyle name="Normal 2 2 5 17 4 2" xfId="6766"/>
    <cellStyle name="Normal 2 2 5 17 4 2 2" xfId="6767"/>
    <cellStyle name="Normal 2 2 5 17 4 2 2 2" xfId="36851"/>
    <cellStyle name="Normal 2 2 5 17 4 2 3" xfId="36852"/>
    <cellStyle name="Normal 2 2 5 17 4 3" xfId="6768"/>
    <cellStyle name="Normal 2 2 5 17 4 3 2" xfId="36853"/>
    <cellStyle name="Normal 2 2 5 17 4 4" xfId="36854"/>
    <cellStyle name="Normal 2 2 5 17 5" xfId="6769"/>
    <cellStyle name="Normal 2 2 5 17 5 2" xfId="6770"/>
    <cellStyle name="Normal 2 2 5 17 5 2 2" xfId="36855"/>
    <cellStyle name="Normal 2 2 5 17 5 3" xfId="36856"/>
    <cellStyle name="Normal 2 2 5 17 6" xfId="6771"/>
    <cellStyle name="Normal 2 2 5 17 6 2" xfId="36857"/>
    <cellStyle name="Normal 2 2 5 17 7" xfId="6772"/>
    <cellStyle name="Normal 2 2 5 17 7 2" xfId="36858"/>
    <cellStyle name="Normal 2 2 5 17 8" xfId="36859"/>
    <cellStyle name="Normal 2 2 5 18" xfId="6773"/>
    <cellStyle name="Normal 2 2 5 18 2" xfId="6774"/>
    <cellStyle name="Normal 2 2 5 18 2 2" xfId="6775"/>
    <cellStyle name="Normal 2 2 5 18 2 2 2" xfId="6776"/>
    <cellStyle name="Normal 2 2 5 18 2 2 2 2" xfId="36860"/>
    <cellStyle name="Normal 2 2 5 18 2 2 3" xfId="36861"/>
    <cellStyle name="Normal 2 2 5 18 2 3" xfId="6777"/>
    <cellStyle name="Normal 2 2 5 18 2 3 2" xfId="36862"/>
    <cellStyle name="Normal 2 2 5 18 2 4" xfId="36863"/>
    <cellStyle name="Normal 2 2 5 18 3" xfId="6778"/>
    <cellStyle name="Normal 2 2 5 18 3 2" xfId="6779"/>
    <cellStyle name="Normal 2 2 5 18 3 2 2" xfId="6780"/>
    <cellStyle name="Normal 2 2 5 18 3 2 2 2" xfId="36864"/>
    <cellStyle name="Normal 2 2 5 18 3 2 3" xfId="36865"/>
    <cellStyle name="Normal 2 2 5 18 3 3" xfId="6781"/>
    <cellStyle name="Normal 2 2 5 18 3 3 2" xfId="36866"/>
    <cellStyle name="Normal 2 2 5 18 3 4" xfId="36867"/>
    <cellStyle name="Normal 2 2 5 18 4" xfId="6782"/>
    <cellStyle name="Normal 2 2 5 18 4 2" xfId="6783"/>
    <cellStyle name="Normal 2 2 5 18 4 2 2" xfId="6784"/>
    <cellStyle name="Normal 2 2 5 18 4 2 2 2" xfId="36868"/>
    <cellStyle name="Normal 2 2 5 18 4 2 3" xfId="36869"/>
    <cellStyle name="Normal 2 2 5 18 4 3" xfId="6785"/>
    <cellStyle name="Normal 2 2 5 18 4 3 2" xfId="36870"/>
    <cellStyle name="Normal 2 2 5 18 4 4" xfId="36871"/>
    <cellStyle name="Normal 2 2 5 18 5" xfId="6786"/>
    <cellStyle name="Normal 2 2 5 18 5 2" xfId="6787"/>
    <cellStyle name="Normal 2 2 5 18 5 2 2" xfId="36872"/>
    <cellStyle name="Normal 2 2 5 18 5 3" xfId="36873"/>
    <cellStyle name="Normal 2 2 5 18 6" xfId="6788"/>
    <cellStyle name="Normal 2 2 5 18 6 2" xfId="36874"/>
    <cellStyle name="Normal 2 2 5 18 7" xfId="6789"/>
    <cellStyle name="Normal 2 2 5 18 7 2" xfId="36875"/>
    <cellStyle name="Normal 2 2 5 18 8" xfId="36876"/>
    <cellStyle name="Normal 2 2 5 19" xfId="6790"/>
    <cellStyle name="Normal 2 2 5 19 2" xfId="6791"/>
    <cellStyle name="Normal 2 2 5 19 2 2" xfId="6792"/>
    <cellStyle name="Normal 2 2 5 19 2 2 2" xfId="6793"/>
    <cellStyle name="Normal 2 2 5 19 2 2 2 2" xfId="36877"/>
    <cellStyle name="Normal 2 2 5 19 2 2 3" xfId="36878"/>
    <cellStyle name="Normal 2 2 5 19 2 3" xfId="6794"/>
    <cellStyle name="Normal 2 2 5 19 2 3 2" xfId="36879"/>
    <cellStyle name="Normal 2 2 5 19 2 4" xfId="36880"/>
    <cellStyle name="Normal 2 2 5 19 3" xfId="6795"/>
    <cellStyle name="Normal 2 2 5 19 3 2" xfId="6796"/>
    <cellStyle name="Normal 2 2 5 19 3 2 2" xfId="6797"/>
    <cellStyle name="Normal 2 2 5 19 3 2 2 2" xfId="36881"/>
    <cellStyle name="Normal 2 2 5 19 3 2 3" xfId="36882"/>
    <cellStyle name="Normal 2 2 5 19 3 3" xfId="6798"/>
    <cellStyle name="Normal 2 2 5 19 3 3 2" xfId="36883"/>
    <cellStyle name="Normal 2 2 5 19 3 4" xfId="36884"/>
    <cellStyle name="Normal 2 2 5 19 4" xfId="6799"/>
    <cellStyle name="Normal 2 2 5 19 4 2" xfId="6800"/>
    <cellStyle name="Normal 2 2 5 19 4 2 2" xfId="6801"/>
    <cellStyle name="Normal 2 2 5 19 4 2 2 2" xfId="36885"/>
    <cellStyle name="Normal 2 2 5 19 4 2 3" xfId="36886"/>
    <cellStyle name="Normal 2 2 5 19 4 3" xfId="6802"/>
    <cellStyle name="Normal 2 2 5 19 4 3 2" xfId="36887"/>
    <cellStyle name="Normal 2 2 5 19 4 4" xfId="36888"/>
    <cellStyle name="Normal 2 2 5 19 5" xfId="6803"/>
    <cellStyle name="Normal 2 2 5 19 5 2" xfId="6804"/>
    <cellStyle name="Normal 2 2 5 19 5 2 2" xfId="36889"/>
    <cellStyle name="Normal 2 2 5 19 5 3" xfId="36890"/>
    <cellStyle name="Normal 2 2 5 19 6" xfId="6805"/>
    <cellStyle name="Normal 2 2 5 19 6 2" xfId="36891"/>
    <cellStyle name="Normal 2 2 5 19 7" xfId="6806"/>
    <cellStyle name="Normal 2 2 5 19 7 2" xfId="36892"/>
    <cellStyle name="Normal 2 2 5 19 8" xfId="36893"/>
    <cellStyle name="Normal 2 2 5 2" xfId="6807"/>
    <cellStyle name="Normal 2 2 5 2 2" xfId="6808"/>
    <cellStyle name="Normal 2 2 5 2 2 2" xfId="6809"/>
    <cellStyle name="Normal 2 2 5 2 2 2 2" xfId="6810"/>
    <cellStyle name="Normal 2 2 5 2 2 2 2 2" xfId="36894"/>
    <cellStyle name="Normal 2 2 5 2 2 2 3" xfId="36895"/>
    <cellStyle name="Normal 2 2 5 2 2 3" xfId="6811"/>
    <cellStyle name="Normal 2 2 5 2 2 3 2" xfId="36896"/>
    <cellStyle name="Normal 2 2 5 2 2 4" xfId="36897"/>
    <cellStyle name="Normal 2 2 5 2 3" xfId="6812"/>
    <cellStyle name="Normal 2 2 5 2 3 2" xfId="6813"/>
    <cellStyle name="Normal 2 2 5 2 3 2 2" xfId="6814"/>
    <cellStyle name="Normal 2 2 5 2 3 2 2 2" xfId="36898"/>
    <cellStyle name="Normal 2 2 5 2 3 2 3" xfId="36899"/>
    <cellStyle name="Normal 2 2 5 2 3 3" xfId="6815"/>
    <cellStyle name="Normal 2 2 5 2 3 3 2" xfId="36900"/>
    <cellStyle name="Normal 2 2 5 2 3 4" xfId="36901"/>
    <cellStyle name="Normal 2 2 5 2 4" xfId="6816"/>
    <cellStyle name="Normal 2 2 5 2 4 2" xfId="6817"/>
    <cellStyle name="Normal 2 2 5 2 4 2 2" xfId="6818"/>
    <cellStyle name="Normal 2 2 5 2 4 2 2 2" xfId="36902"/>
    <cellStyle name="Normal 2 2 5 2 4 2 3" xfId="36903"/>
    <cellStyle name="Normal 2 2 5 2 4 3" xfId="6819"/>
    <cellStyle name="Normal 2 2 5 2 4 3 2" xfId="36904"/>
    <cellStyle name="Normal 2 2 5 2 4 4" xfId="36905"/>
    <cellStyle name="Normal 2 2 5 2 5" xfId="6820"/>
    <cellStyle name="Normal 2 2 5 2 5 2" xfId="6821"/>
    <cellStyle name="Normal 2 2 5 2 5 2 2" xfId="36906"/>
    <cellStyle name="Normal 2 2 5 2 5 3" xfId="36907"/>
    <cellStyle name="Normal 2 2 5 2 6" xfId="6822"/>
    <cellStyle name="Normal 2 2 5 2 6 2" xfId="36908"/>
    <cellStyle name="Normal 2 2 5 2 7" xfId="6823"/>
    <cellStyle name="Normal 2 2 5 2 7 2" xfId="36909"/>
    <cellStyle name="Normal 2 2 5 2 8" xfId="36910"/>
    <cellStyle name="Normal 2 2 5 20" xfId="6824"/>
    <cellStyle name="Normal 2 2 5 20 2" xfId="6825"/>
    <cellStyle name="Normal 2 2 5 20 2 2" xfId="6826"/>
    <cellStyle name="Normal 2 2 5 20 2 2 2" xfId="6827"/>
    <cellStyle name="Normal 2 2 5 20 2 2 2 2" xfId="36911"/>
    <cellStyle name="Normal 2 2 5 20 2 2 3" xfId="36912"/>
    <cellStyle name="Normal 2 2 5 20 2 3" xfId="6828"/>
    <cellStyle name="Normal 2 2 5 20 2 3 2" xfId="36913"/>
    <cellStyle name="Normal 2 2 5 20 2 4" xfId="36914"/>
    <cellStyle name="Normal 2 2 5 20 3" xfId="6829"/>
    <cellStyle name="Normal 2 2 5 20 3 2" xfId="6830"/>
    <cellStyle name="Normal 2 2 5 20 3 2 2" xfId="6831"/>
    <cellStyle name="Normal 2 2 5 20 3 2 2 2" xfId="36915"/>
    <cellStyle name="Normal 2 2 5 20 3 2 3" xfId="36916"/>
    <cellStyle name="Normal 2 2 5 20 3 3" xfId="6832"/>
    <cellStyle name="Normal 2 2 5 20 3 3 2" xfId="36917"/>
    <cellStyle name="Normal 2 2 5 20 3 4" xfId="36918"/>
    <cellStyle name="Normal 2 2 5 20 4" xfId="6833"/>
    <cellStyle name="Normal 2 2 5 20 4 2" xfId="6834"/>
    <cellStyle name="Normal 2 2 5 20 4 2 2" xfId="6835"/>
    <cellStyle name="Normal 2 2 5 20 4 2 2 2" xfId="36919"/>
    <cellStyle name="Normal 2 2 5 20 4 2 3" xfId="36920"/>
    <cellStyle name="Normal 2 2 5 20 4 3" xfId="6836"/>
    <cellStyle name="Normal 2 2 5 20 4 3 2" xfId="36921"/>
    <cellStyle name="Normal 2 2 5 20 4 4" xfId="36922"/>
    <cellStyle name="Normal 2 2 5 20 5" xfId="6837"/>
    <cellStyle name="Normal 2 2 5 20 5 2" xfId="6838"/>
    <cellStyle name="Normal 2 2 5 20 5 2 2" xfId="36923"/>
    <cellStyle name="Normal 2 2 5 20 5 3" xfId="36924"/>
    <cellStyle name="Normal 2 2 5 20 6" xfId="6839"/>
    <cellStyle name="Normal 2 2 5 20 6 2" xfId="36925"/>
    <cellStyle name="Normal 2 2 5 20 7" xfId="6840"/>
    <cellStyle name="Normal 2 2 5 20 7 2" xfId="36926"/>
    <cellStyle name="Normal 2 2 5 20 8" xfId="36927"/>
    <cellStyle name="Normal 2 2 5 21" xfId="6841"/>
    <cellStyle name="Normal 2 2 5 21 2" xfId="6842"/>
    <cellStyle name="Normal 2 2 5 21 2 2" xfId="6843"/>
    <cellStyle name="Normal 2 2 5 21 2 2 2" xfId="6844"/>
    <cellStyle name="Normal 2 2 5 21 2 2 2 2" xfId="36928"/>
    <cellStyle name="Normal 2 2 5 21 2 2 3" xfId="36929"/>
    <cellStyle name="Normal 2 2 5 21 2 3" xfId="6845"/>
    <cellStyle name="Normal 2 2 5 21 2 3 2" xfId="36930"/>
    <cellStyle name="Normal 2 2 5 21 2 4" xfId="36931"/>
    <cellStyle name="Normal 2 2 5 21 3" xfId="6846"/>
    <cellStyle name="Normal 2 2 5 21 3 2" xfId="6847"/>
    <cellStyle name="Normal 2 2 5 21 3 2 2" xfId="6848"/>
    <cellStyle name="Normal 2 2 5 21 3 2 2 2" xfId="36932"/>
    <cellStyle name="Normal 2 2 5 21 3 2 3" xfId="36933"/>
    <cellStyle name="Normal 2 2 5 21 3 3" xfId="6849"/>
    <cellStyle name="Normal 2 2 5 21 3 3 2" xfId="36934"/>
    <cellStyle name="Normal 2 2 5 21 3 4" xfId="36935"/>
    <cellStyle name="Normal 2 2 5 21 4" xfId="6850"/>
    <cellStyle name="Normal 2 2 5 21 4 2" xfId="6851"/>
    <cellStyle name="Normal 2 2 5 21 4 2 2" xfId="6852"/>
    <cellStyle name="Normal 2 2 5 21 4 2 2 2" xfId="36936"/>
    <cellStyle name="Normal 2 2 5 21 4 2 3" xfId="36937"/>
    <cellStyle name="Normal 2 2 5 21 4 3" xfId="6853"/>
    <cellStyle name="Normal 2 2 5 21 4 3 2" xfId="36938"/>
    <cellStyle name="Normal 2 2 5 21 4 4" xfId="36939"/>
    <cellStyle name="Normal 2 2 5 21 5" xfId="6854"/>
    <cellStyle name="Normal 2 2 5 21 5 2" xfId="6855"/>
    <cellStyle name="Normal 2 2 5 21 5 2 2" xfId="36940"/>
    <cellStyle name="Normal 2 2 5 21 5 3" xfId="36941"/>
    <cellStyle name="Normal 2 2 5 21 6" xfId="6856"/>
    <cellStyle name="Normal 2 2 5 21 6 2" xfId="36942"/>
    <cellStyle name="Normal 2 2 5 21 7" xfId="6857"/>
    <cellStyle name="Normal 2 2 5 21 7 2" xfId="36943"/>
    <cellStyle name="Normal 2 2 5 21 8" xfId="36944"/>
    <cellStyle name="Normal 2 2 5 22" xfId="6858"/>
    <cellStyle name="Normal 2 2 5 22 2" xfId="6859"/>
    <cellStyle name="Normal 2 2 5 22 2 2" xfId="6860"/>
    <cellStyle name="Normal 2 2 5 22 2 2 2" xfId="6861"/>
    <cellStyle name="Normal 2 2 5 22 2 2 2 2" xfId="36945"/>
    <cellStyle name="Normal 2 2 5 22 2 2 3" xfId="36946"/>
    <cellStyle name="Normal 2 2 5 22 2 3" xfId="6862"/>
    <cellStyle name="Normal 2 2 5 22 2 3 2" xfId="36947"/>
    <cellStyle name="Normal 2 2 5 22 2 4" xfId="36948"/>
    <cellStyle name="Normal 2 2 5 22 3" xfId="6863"/>
    <cellStyle name="Normal 2 2 5 22 3 2" xfId="6864"/>
    <cellStyle name="Normal 2 2 5 22 3 2 2" xfId="6865"/>
    <cellStyle name="Normal 2 2 5 22 3 2 2 2" xfId="36949"/>
    <cellStyle name="Normal 2 2 5 22 3 2 3" xfId="36950"/>
    <cellStyle name="Normal 2 2 5 22 3 3" xfId="6866"/>
    <cellStyle name="Normal 2 2 5 22 3 3 2" xfId="36951"/>
    <cellStyle name="Normal 2 2 5 22 3 4" xfId="36952"/>
    <cellStyle name="Normal 2 2 5 22 4" xfId="6867"/>
    <cellStyle name="Normal 2 2 5 22 4 2" xfId="6868"/>
    <cellStyle name="Normal 2 2 5 22 4 2 2" xfId="6869"/>
    <cellStyle name="Normal 2 2 5 22 4 2 2 2" xfId="36953"/>
    <cellStyle name="Normal 2 2 5 22 4 2 3" xfId="36954"/>
    <cellStyle name="Normal 2 2 5 22 4 3" xfId="6870"/>
    <cellStyle name="Normal 2 2 5 22 4 3 2" xfId="36955"/>
    <cellStyle name="Normal 2 2 5 22 4 4" xfId="36956"/>
    <cellStyle name="Normal 2 2 5 22 5" xfId="6871"/>
    <cellStyle name="Normal 2 2 5 22 5 2" xfId="6872"/>
    <cellStyle name="Normal 2 2 5 22 5 2 2" xfId="36957"/>
    <cellStyle name="Normal 2 2 5 22 5 3" xfId="36958"/>
    <cellStyle name="Normal 2 2 5 22 6" xfId="6873"/>
    <cellStyle name="Normal 2 2 5 22 6 2" xfId="36959"/>
    <cellStyle name="Normal 2 2 5 22 7" xfId="6874"/>
    <cellStyle name="Normal 2 2 5 22 7 2" xfId="36960"/>
    <cellStyle name="Normal 2 2 5 22 8" xfId="36961"/>
    <cellStyle name="Normal 2 2 5 23" xfId="6875"/>
    <cellStyle name="Normal 2 2 5 23 2" xfId="6876"/>
    <cellStyle name="Normal 2 2 5 23 2 2" xfId="6877"/>
    <cellStyle name="Normal 2 2 5 23 2 2 2" xfId="6878"/>
    <cellStyle name="Normal 2 2 5 23 2 2 2 2" xfId="36962"/>
    <cellStyle name="Normal 2 2 5 23 2 2 3" xfId="36963"/>
    <cellStyle name="Normal 2 2 5 23 2 3" xfId="6879"/>
    <cellStyle name="Normal 2 2 5 23 2 3 2" xfId="36964"/>
    <cellStyle name="Normal 2 2 5 23 2 4" xfId="36965"/>
    <cellStyle name="Normal 2 2 5 23 3" xfId="6880"/>
    <cellStyle name="Normal 2 2 5 23 3 2" xfId="6881"/>
    <cellStyle name="Normal 2 2 5 23 3 2 2" xfId="6882"/>
    <cellStyle name="Normal 2 2 5 23 3 2 2 2" xfId="36966"/>
    <cellStyle name="Normal 2 2 5 23 3 2 3" xfId="36967"/>
    <cellStyle name="Normal 2 2 5 23 3 3" xfId="6883"/>
    <cellStyle name="Normal 2 2 5 23 3 3 2" xfId="36968"/>
    <cellStyle name="Normal 2 2 5 23 3 4" xfId="36969"/>
    <cellStyle name="Normal 2 2 5 23 4" xfId="6884"/>
    <cellStyle name="Normal 2 2 5 23 4 2" xfId="6885"/>
    <cellStyle name="Normal 2 2 5 23 4 2 2" xfId="6886"/>
    <cellStyle name="Normal 2 2 5 23 4 2 2 2" xfId="36970"/>
    <cellStyle name="Normal 2 2 5 23 4 2 3" xfId="36971"/>
    <cellStyle name="Normal 2 2 5 23 4 3" xfId="6887"/>
    <cellStyle name="Normal 2 2 5 23 4 3 2" xfId="36972"/>
    <cellStyle name="Normal 2 2 5 23 4 4" xfId="36973"/>
    <cellStyle name="Normal 2 2 5 23 5" xfId="6888"/>
    <cellStyle name="Normal 2 2 5 23 5 2" xfId="6889"/>
    <cellStyle name="Normal 2 2 5 23 5 2 2" xfId="36974"/>
    <cellStyle name="Normal 2 2 5 23 5 3" xfId="36975"/>
    <cellStyle name="Normal 2 2 5 23 6" xfId="6890"/>
    <cellStyle name="Normal 2 2 5 23 6 2" xfId="36976"/>
    <cellStyle name="Normal 2 2 5 23 7" xfId="6891"/>
    <cellStyle name="Normal 2 2 5 23 7 2" xfId="36977"/>
    <cellStyle name="Normal 2 2 5 23 8" xfId="36978"/>
    <cellStyle name="Normal 2 2 5 24" xfId="6892"/>
    <cellStyle name="Normal 2 2 5 24 2" xfId="6893"/>
    <cellStyle name="Normal 2 2 5 24 2 2" xfId="6894"/>
    <cellStyle name="Normal 2 2 5 24 2 2 2" xfId="6895"/>
    <cellStyle name="Normal 2 2 5 24 2 2 2 2" xfId="36979"/>
    <cellStyle name="Normal 2 2 5 24 2 2 3" xfId="36980"/>
    <cellStyle name="Normal 2 2 5 24 2 3" xfId="6896"/>
    <cellStyle name="Normal 2 2 5 24 2 3 2" xfId="36981"/>
    <cellStyle name="Normal 2 2 5 24 2 4" xfId="36982"/>
    <cellStyle name="Normal 2 2 5 24 3" xfId="6897"/>
    <cellStyle name="Normal 2 2 5 24 3 2" xfId="6898"/>
    <cellStyle name="Normal 2 2 5 24 3 2 2" xfId="6899"/>
    <cellStyle name="Normal 2 2 5 24 3 2 2 2" xfId="36983"/>
    <cellStyle name="Normal 2 2 5 24 3 2 3" xfId="36984"/>
    <cellStyle name="Normal 2 2 5 24 3 3" xfId="6900"/>
    <cellStyle name="Normal 2 2 5 24 3 3 2" xfId="36985"/>
    <cellStyle name="Normal 2 2 5 24 3 4" xfId="36986"/>
    <cellStyle name="Normal 2 2 5 24 4" xfId="6901"/>
    <cellStyle name="Normal 2 2 5 24 4 2" xfId="6902"/>
    <cellStyle name="Normal 2 2 5 24 4 2 2" xfId="6903"/>
    <cellStyle name="Normal 2 2 5 24 4 2 2 2" xfId="36987"/>
    <cellStyle name="Normal 2 2 5 24 4 2 3" xfId="36988"/>
    <cellStyle name="Normal 2 2 5 24 4 3" xfId="6904"/>
    <cellStyle name="Normal 2 2 5 24 4 3 2" xfId="36989"/>
    <cellStyle name="Normal 2 2 5 24 4 4" xfId="36990"/>
    <cellStyle name="Normal 2 2 5 24 5" xfId="6905"/>
    <cellStyle name="Normal 2 2 5 24 5 2" xfId="6906"/>
    <cellStyle name="Normal 2 2 5 24 5 2 2" xfId="36991"/>
    <cellStyle name="Normal 2 2 5 24 5 3" xfId="36992"/>
    <cellStyle name="Normal 2 2 5 24 6" xfId="6907"/>
    <cellStyle name="Normal 2 2 5 24 6 2" xfId="36993"/>
    <cellStyle name="Normal 2 2 5 24 7" xfId="6908"/>
    <cellStyle name="Normal 2 2 5 24 7 2" xfId="36994"/>
    <cellStyle name="Normal 2 2 5 24 8" xfId="36995"/>
    <cellStyle name="Normal 2 2 5 25" xfId="6909"/>
    <cellStyle name="Normal 2 2 5 25 2" xfId="6910"/>
    <cellStyle name="Normal 2 2 5 25 2 2" xfId="6911"/>
    <cellStyle name="Normal 2 2 5 25 2 2 2" xfId="6912"/>
    <cellStyle name="Normal 2 2 5 25 2 2 2 2" xfId="36996"/>
    <cellStyle name="Normal 2 2 5 25 2 2 3" xfId="36997"/>
    <cellStyle name="Normal 2 2 5 25 2 3" xfId="6913"/>
    <cellStyle name="Normal 2 2 5 25 2 3 2" xfId="36998"/>
    <cellStyle name="Normal 2 2 5 25 2 4" xfId="36999"/>
    <cellStyle name="Normal 2 2 5 25 3" xfId="6914"/>
    <cellStyle name="Normal 2 2 5 25 3 2" xfId="6915"/>
    <cellStyle name="Normal 2 2 5 25 3 2 2" xfId="6916"/>
    <cellStyle name="Normal 2 2 5 25 3 2 2 2" xfId="37000"/>
    <cellStyle name="Normal 2 2 5 25 3 2 3" xfId="37001"/>
    <cellStyle name="Normal 2 2 5 25 3 3" xfId="6917"/>
    <cellStyle name="Normal 2 2 5 25 3 3 2" xfId="37002"/>
    <cellStyle name="Normal 2 2 5 25 3 4" xfId="37003"/>
    <cellStyle name="Normal 2 2 5 25 4" xfId="6918"/>
    <cellStyle name="Normal 2 2 5 25 4 2" xfId="6919"/>
    <cellStyle name="Normal 2 2 5 25 4 2 2" xfId="6920"/>
    <cellStyle name="Normal 2 2 5 25 4 2 2 2" xfId="37004"/>
    <cellStyle name="Normal 2 2 5 25 4 2 3" xfId="37005"/>
    <cellStyle name="Normal 2 2 5 25 4 3" xfId="6921"/>
    <cellStyle name="Normal 2 2 5 25 4 3 2" xfId="37006"/>
    <cellStyle name="Normal 2 2 5 25 4 4" xfId="37007"/>
    <cellStyle name="Normal 2 2 5 25 5" xfId="6922"/>
    <cellStyle name="Normal 2 2 5 25 5 2" xfId="6923"/>
    <cellStyle name="Normal 2 2 5 25 5 2 2" xfId="37008"/>
    <cellStyle name="Normal 2 2 5 25 5 3" xfId="37009"/>
    <cellStyle name="Normal 2 2 5 25 6" xfId="6924"/>
    <cellStyle name="Normal 2 2 5 25 6 2" xfId="37010"/>
    <cellStyle name="Normal 2 2 5 25 7" xfId="6925"/>
    <cellStyle name="Normal 2 2 5 25 7 2" xfId="37011"/>
    <cellStyle name="Normal 2 2 5 25 8" xfId="37012"/>
    <cellStyle name="Normal 2 2 5 26" xfId="6926"/>
    <cellStyle name="Normal 2 2 5 26 2" xfId="6927"/>
    <cellStyle name="Normal 2 2 5 26 2 2" xfId="6928"/>
    <cellStyle name="Normal 2 2 5 26 2 2 2" xfId="6929"/>
    <cellStyle name="Normal 2 2 5 26 2 2 2 2" xfId="37013"/>
    <cellStyle name="Normal 2 2 5 26 2 2 3" xfId="37014"/>
    <cellStyle name="Normal 2 2 5 26 2 3" xfId="6930"/>
    <cellStyle name="Normal 2 2 5 26 2 3 2" xfId="37015"/>
    <cellStyle name="Normal 2 2 5 26 2 4" xfId="37016"/>
    <cellStyle name="Normal 2 2 5 26 3" xfId="6931"/>
    <cellStyle name="Normal 2 2 5 26 3 2" xfId="6932"/>
    <cellStyle name="Normal 2 2 5 26 3 2 2" xfId="6933"/>
    <cellStyle name="Normal 2 2 5 26 3 2 2 2" xfId="37017"/>
    <cellStyle name="Normal 2 2 5 26 3 2 3" xfId="37018"/>
    <cellStyle name="Normal 2 2 5 26 3 3" xfId="6934"/>
    <cellStyle name="Normal 2 2 5 26 3 3 2" xfId="37019"/>
    <cellStyle name="Normal 2 2 5 26 3 4" xfId="37020"/>
    <cellStyle name="Normal 2 2 5 26 4" xfId="6935"/>
    <cellStyle name="Normal 2 2 5 26 4 2" xfId="6936"/>
    <cellStyle name="Normal 2 2 5 26 4 2 2" xfId="6937"/>
    <cellStyle name="Normal 2 2 5 26 4 2 2 2" xfId="37021"/>
    <cellStyle name="Normal 2 2 5 26 4 2 3" xfId="37022"/>
    <cellStyle name="Normal 2 2 5 26 4 3" xfId="6938"/>
    <cellStyle name="Normal 2 2 5 26 4 3 2" xfId="37023"/>
    <cellStyle name="Normal 2 2 5 26 4 4" xfId="37024"/>
    <cellStyle name="Normal 2 2 5 26 5" xfId="6939"/>
    <cellStyle name="Normal 2 2 5 26 5 2" xfId="6940"/>
    <cellStyle name="Normal 2 2 5 26 5 2 2" xfId="37025"/>
    <cellStyle name="Normal 2 2 5 26 5 3" xfId="37026"/>
    <cellStyle name="Normal 2 2 5 26 6" xfId="6941"/>
    <cellStyle name="Normal 2 2 5 26 6 2" xfId="37027"/>
    <cellStyle name="Normal 2 2 5 26 7" xfId="6942"/>
    <cellStyle name="Normal 2 2 5 26 7 2" xfId="37028"/>
    <cellStyle name="Normal 2 2 5 26 8" xfId="37029"/>
    <cellStyle name="Normal 2 2 5 27" xfId="6943"/>
    <cellStyle name="Normal 2 2 5 27 2" xfId="6944"/>
    <cellStyle name="Normal 2 2 5 27 2 2" xfId="6945"/>
    <cellStyle name="Normal 2 2 5 27 2 2 2" xfId="6946"/>
    <cellStyle name="Normal 2 2 5 27 2 2 2 2" xfId="37030"/>
    <cellStyle name="Normal 2 2 5 27 2 2 3" xfId="37031"/>
    <cellStyle name="Normal 2 2 5 27 2 3" xfId="6947"/>
    <cellStyle name="Normal 2 2 5 27 2 3 2" xfId="37032"/>
    <cellStyle name="Normal 2 2 5 27 2 4" xfId="37033"/>
    <cellStyle name="Normal 2 2 5 27 3" xfId="6948"/>
    <cellStyle name="Normal 2 2 5 27 3 2" xfId="6949"/>
    <cellStyle name="Normal 2 2 5 27 3 2 2" xfId="6950"/>
    <cellStyle name="Normal 2 2 5 27 3 2 2 2" xfId="37034"/>
    <cellStyle name="Normal 2 2 5 27 3 2 3" xfId="37035"/>
    <cellStyle name="Normal 2 2 5 27 3 3" xfId="6951"/>
    <cellStyle name="Normal 2 2 5 27 3 3 2" xfId="37036"/>
    <cellStyle name="Normal 2 2 5 27 3 4" xfId="37037"/>
    <cellStyle name="Normal 2 2 5 27 4" xfId="6952"/>
    <cellStyle name="Normal 2 2 5 27 4 2" xfId="6953"/>
    <cellStyle name="Normal 2 2 5 27 4 2 2" xfId="6954"/>
    <cellStyle name="Normal 2 2 5 27 4 2 2 2" xfId="37038"/>
    <cellStyle name="Normal 2 2 5 27 4 2 3" xfId="37039"/>
    <cellStyle name="Normal 2 2 5 27 4 3" xfId="6955"/>
    <cellStyle name="Normal 2 2 5 27 4 3 2" xfId="37040"/>
    <cellStyle name="Normal 2 2 5 27 4 4" xfId="37041"/>
    <cellStyle name="Normal 2 2 5 27 5" xfId="6956"/>
    <cellStyle name="Normal 2 2 5 27 5 2" xfId="6957"/>
    <cellStyle name="Normal 2 2 5 27 5 2 2" xfId="37042"/>
    <cellStyle name="Normal 2 2 5 27 5 3" xfId="37043"/>
    <cellStyle name="Normal 2 2 5 27 6" xfId="6958"/>
    <cellStyle name="Normal 2 2 5 27 6 2" xfId="37044"/>
    <cellStyle name="Normal 2 2 5 27 7" xfId="6959"/>
    <cellStyle name="Normal 2 2 5 27 7 2" xfId="37045"/>
    <cellStyle name="Normal 2 2 5 27 8" xfId="37046"/>
    <cellStyle name="Normal 2 2 5 28" xfId="6960"/>
    <cellStyle name="Normal 2 2 5 28 2" xfId="6961"/>
    <cellStyle name="Normal 2 2 5 28 2 2" xfId="6962"/>
    <cellStyle name="Normal 2 2 5 28 2 2 2" xfId="6963"/>
    <cellStyle name="Normal 2 2 5 28 2 2 2 2" xfId="37047"/>
    <cellStyle name="Normal 2 2 5 28 2 2 3" xfId="37048"/>
    <cellStyle name="Normal 2 2 5 28 2 3" xfId="6964"/>
    <cellStyle name="Normal 2 2 5 28 2 3 2" xfId="37049"/>
    <cellStyle name="Normal 2 2 5 28 2 4" xfId="37050"/>
    <cellStyle name="Normal 2 2 5 28 3" xfId="6965"/>
    <cellStyle name="Normal 2 2 5 28 3 2" xfId="6966"/>
    <cellStyle name="Normal 2 2 5 28 3 2 2" xfId="6967"/>
    <cellStyle name="Normal 2 2 5 28 3 2 2 2" xfId="37051"/>
    <cellStyle name="Normal 2 2 5 28 3 2 3" xfId="37052"/>
    <cellStyle name="Normal 2 2 5 28 3 3" xfId="6968"/>
    <cellStyle name="Normal 2 2 5 28 3 3 2" xfId="37053"/>
    <cellStyle name="Normal 2 2 5 28 3 4" xfId="37054"/>
    <cellStyle name="Normal 2 2 5 28 4" xfId="6969"/>
    <cellStyle name="Normal 2 2 5 28 4 2" xfId="6970"/>
    <cellStyle name="Normal 2 2 5 28 4 2 2" xfId="6971"/>
    <cellStyle name="Normal 2 2 5 28 4 2 2 2" xfId="37055"/>
    <cellStyle name="Normal 2 2 5 28 4 2 3" xfId="37056"/>
    <cellStyle name="Normal 2 2 5 28 4 3" xfId="6972"/>
    <cellStyle name="Normal 2 2 5 28 4 3 2" xfId="37057"/>
    <cellStyle name="Normal 2 2 5 28 4 4" xfId="37058"/>
    <cellStyle name="Normal 2 2 5 28 5" xfId="6973"/>
    <cellStyle name="Normal 2 2 5 28 5 2" xfId="6974"/>
    <cellStyle name="Normal 2 2 5 28 5 2 2" xfId="37059"/>
    <cellStyle name="Normal 2 2 5 28 5 3" xfId="37060"/>
    <cellStyle name="Normal 2 2 5 28 6" xfId="6975"/>
    <cellStyle name="Normal 2 2 5 28 6 2" xfId="37061"/>
    <cellStyle name="Normal 2 2 5 28 7" xfId="6976"/>
    <cellStyle name="Normal 2 2 5 28 7 2" xfId="37062"/>
    <cellStyle name="Normal 2 2 5 28 8" xfId="37063"/>
    <cellStyle name="Normal 2 2 5 29" xfId="6977"/>
    <cellStyle name="Normal 2 2 5 29 2" xfId="6978"/>
    <cellStyle name="Normal 2 2 5 29 2 2" xfId="6979"/>
    <cellStyle name="Normal 2 2 5 29 2 2 2" xfId="6980"/>
    <cellStyle name="Normal 2 2 5 29 2 2 2 2" xfId="37064"/>
    <cellStyle name="Normal 2 2 5 29 2 2 3" xfId="37065"/>
    <cellStyle name="Normal 2 2 5 29 2 3" xfId="6981"/>
    <cellStyle name="Normal 2 2 5 29 2 3 2" xfId="37066"/>
    <cellStyle name="Normal 2 2 5 29 2 4" xfId="37067"/>
    <cellStyle name="Normal 2 2 5 29 3" xfId="6982"/>
    <cellStyle name="Normal 2 2 5 29 3 2" xfId="6983"/>
    <cellStyle name="Normal 2 2 5 29 3 2 2" xfId="6984"/>
    <cellStyle name="Normal 2 2 5 29 3 2 2 2" xfId="37068"/>
    <cellStyle name="Normal 2 2 5 29 3 2 3" xfId="37069"/>
    <cellStyle name="Normal 2 2 5 29 3 3" xfId="6985"/>
    <cellStyle name="Normal 2 2 5 29 3 3 2" xfId="37070"/>
    <cellStyle name="Normal 2 2 5 29 3 4" xfId="37071"/>
    <cellStyle name="Normal 2 2 5 29 4" xfId="6986"/>
    <cellStyle name="Normal 2 2 5 29 4 2" xfId="6987"/>
    <cellStyle name="Normal 2 2 5 29 4 2 2" xfId="6988"/>
    <cellStyle name="Normal 2 2 5 29 4 2 2 2" xfId="37072"/>
    <cellStyle name="Normal 2 2 5 29 4 2 3" xfId="37073"/>
    <cellStyle name="Normal 2 2 5 29 4 3" xfId="6989"/>
    <cellStyle name="Normal 2 2 5 29 4 3 2" xfId="37074"/>
    <cellStyle name="Normal 2 2 5 29 4 4" xfId="37075"/>
    <cellStyle name="Normal 2 2 5 29 5" xfId="6990"/>
    <cellStyle name="Normal 2 2 5 29 5 2" xfId="6991"/>
    <cellStyle name="Normal 2 2 5 29 5 2 2" xfId="37076"/>
    <cellStyle name="Normal 2 2 5 29 5 3" xfId="37077"/>
    <cellStyle name="Normal 2 2 5 29 6" xfId="6992"/>
    <cellStyle name="Normal 2 2 5 29 6 2" xfId="37078"/>
    <cellStyle name="Normal 2 2 5 29 7" xfId="6993"/>
    <cellStyle name="Normal 2 2 5 29 7 2" xfId="37079"/>
    <cellStyle name="Normal 2 2 5 29 8" xfId="37080"/>
    <cellStyle name="Normal 2 2 5 3" xfId="6994"/>
    <cellStyle name="Normal 2 2 5 3 2" xfId="6995"/>
    <cellStyle name="Normal 2 2 5 3 2 2" xfId="6996"/>
    <cellStyle name="Normal 2 2 5 3 2 2 2" xfId="6997"/>
    <cellStyle name="Normal 2 2 5 3 2 2 2 2" xfId="37081"/>
    <cellStyle name="Normal 2 2 5 3 2 2 3" xfId="37082"/>
    <cellStyle name="Normal 2 2 5 3 2 3" xfId="6998"/>
    <cellStyle name="Normal 2 2 5 3 2 3 2" xfId="37083"/>
    <cellStyle name="Normal 2 2 5 3 2 4" xfId="37084"/>
    <cellStyle name="Normal 2 2 5 3 3" xfId="6999"/>
    <cellStyle name="Normal 2 2 5 3 3 2" xfId="7000"/>
    <cellStyle name="Normal 2 2 5 3 3 2 2" xfId="7001"/>
    <cellStyle name="Normal 2 2 5 3 3 2 2 2" xfId="37085"/>
    <cellStyle name="Normal 2 2 5 3 3 2 3" xfId="37086"/>
    <cellStyle name="Normal 2 2 5 3 3 3" xfId="7002"/>
    <cellStyle name="Normal 2 2 5 3 3 3 2" xfId="37087"/>
    <cellStyle name="Normal 2 2 5 3 3 4" xfId="37088"/>
    <cellStyle name="Normal 2 2 5 3 4" xfId="7003"/>
    <cellStyle name="Normal 2 2 5 3 4 2" xfId="7004"/>
    <cellStyle name="Normal 2 2 5 3 4 2 2" xfId="7005"/>
    <cellStyle name="Normal 2 2 5 3 4 2 2 2" xfId="37089"/>
    <cellStyle name="Normal 2 2 5 3 4 2 3" xfId="37090"/>
    <cellStyle name="Normal 2 2 5 3 4 3" xfId="7006"/>
    <cellStyle name="Normal 2 2 5 3 4 3 2" xfId="37091"/>
    <cellStyle name="Normal 2 2 5 3 4 4" xfId="37092"/>
    <cellStyle name="Normal 2 2 5 3 5" xfId="7007"/>
    <cellStyle name="Normal 2 2 5 3 5 2" xfId="7008"/>
    <cellStyle name="Normal 2 2 5 3 5 2 2" xfId="37093"/>
    <cellStyle name="Normal 2 2 5 3 5 3" xfId="37094"/>
    <cellStyle name="Normal 2 2 5 3 6" xfId="7009"/>
    <cellStyle name="Normal 2 2 5 3 6 2" xfId="37095"/>
    <cellStyle name="Normal 2 2 5 3 7" xfId="7010"/>
    <cellStyle name="Normal 2 2 5 3 7 2" xfId="37096"/>
    <cellStyle name="Normal 2 2 5 3 8" xfId="37097"/>
    <cellStyle name="Normal 2 2 5 30" xfId="7011"/>
    <cellStyle name="Normal 2 2 5 30 2" xfId="7012"/>
    <cellStyle name="Normal 2 2 5 30 2 2" xfId="7013"/>
    <cellStyle name="Normal 2 2 5 30 2 2 2" xfId="37098"/>
    <cellStyle name="Normal 2 2 5 30 2 3" xfId="37099"/>
    <cellStyle name="Normal 2 2 5 30 3" xfId="7014"/>
    <cellStyle name="Normal 2 2 5 30 3 2" xfId="37100"/>
    <cellStyle name="Normal 2 2 5 30 4" xfId="37101"/>
    <cellStyle name="Normal 2 2 5 31" xfId="7015"/>
    <cellStyle name="Normal 2 2 5 31 2" xfId="7016"/>
    <cellStyle name="Normal 2 2 5 31 2 2" xfId="7017"/>
    <cellStyle name="Normal 2 2 5 31 2 2 2" xfId="37102"/>
    <cellStyle name="Normal 2 2 5 31 2 3" xfId="37103"/>
    <cellStyle name="Normal 2 2 5 31 3" xfId="7018"/>
    <cellStyle name="Normal 2 2 5 31 3 2" xfId="37104"/>
    <cellStyle name="Normal 2 2 5 31 4" xfId="37105"/>
    <cellStyle name="Normal 2 2 5 32" xfId="7019"/>
    <cellStyle name="Normal 2 2 5 32 2" xfId="7020"/>
    <cellStyle name="Normal 2 2 5 32 2 2" xfId="7021"/>
    <cellStyle name="Normal 2 2 5 32 2 2 2" xfId="37106"/>
    <cellStyle name="Normal 2 2 5 32 2 3" xfId="37107"/>
    <cellStyle name="Normal 2 2 5 32 3" xfId="7022"/>
    <cellStyle name="Normal 2 2 5 32 3 2" xfId="37108"/>
    <cellStyle name="Normal 2 2 5 32 4" xfId="37109"/>
    <cellStyle name="Normal 2 2 5 33" xfId="7023"/>
    <cellStyle name="Normal 2 2 5 33 2" xfId="7024"/>
    <cellStyle name="Normal 2 2 5 33 2 2" xfId="37110"/>
    <cellStyle name="Normal 2 2 5 33 3" xfId="37111"/>
    <cellStyle name="Normal 2 2 5 34" xfId="7025"/>
    <cellStyle name="Normal 2 2 5 34 2" xfId="37112"/>
    <cellStyle name="Normal 2 2 5 35" xfId="7026"/>
    <cellStyle name="Normal 2 2 5 35 2" xfId="37113"/>
    <cellStyle name="Normal 2 2 5 36" xfId="37114"/>
    <cellStyle name="Normal 2 2 5 4" xfId="7027"/>
    <cellStyle name="Normal 2 2 5 4 2" xfId="7028"/>
    <cellStyle name="Normal 2 2 5 4 2 2" xfId="7029"/>
    <cellStyle name="Normal 2 2 5 4 2 2 2" xfId="7030"/>
    <cellStyle name="Normal 2 2 5 4 2 2 2 2" xfId="37115"/>
    <cellStyle name="Normal 2 2 5 4 2 2 3" xfId="37116"/>
    <cellStyle name="Normal 2 2 5 4 2 3" xfId="7031"/>
    <cellStyle name="Normal 2 2 5 4 2 3 2" xfId="37117"/>
    <cellStyle name="Normal 2 2 5 4 2 4" xfId="37118"/>
    <cellStyle name="Normal 2 2 5 4 3" xfId="7032"/>
    <cellStyle name="Normal 2 2 5 4 3 2" xfId="7033"/>
    <cellStyle name="Normal 2 2 5 4 3 2 2" xfId="7034"/>
    <cellStyle name="Normal 2 2 5 4 3 2 2 2" xfId="37119"/>
    <cellStyle name="Normal 2 2 5 4 3 2 3" xfId="37120"/>
    <cellStyle name="Normal 2 2 5 4 3 3" xfId="7035"/>
    <cellStyle name="Normal 2 2 5 4 3 3 2" xfId="37121"/>
    <cellStyle name="Normal 2 2 5 4 3 4" xfId="37122"/>
    <cellStyle name="Normal 2 2 5 4 4" xfId="7036"/>
    <cellStyle name="Normal 2 2 5 4 4 2" xfId="7037"/>
    <cellStyle name="Normal 2 2 5 4 4 2 2" xfId="7038"/>
    <cellStyle name="Normal 2 2 5 4 4 2 2 2" xfId="37123"/>
    <cellStyle name="Normal 2 2 5 4 4 2 3" xfId="37124"/>
    <cellStyle name="Normal 2 2 5 4 4 3" xfId="7039"/>
    <cellStyle name="Normal 2 2 5 4 4 3 2" xfId="37125"/>
    <cellStyle name="Normal 2 2 5 4 4 4" xfId="37126"/>
    <cellStyle name="Normal 2 2 5 4 5" xfId="7040"/>
    <cellStyle name="Normal 2 2 5 4 5 2" xfId="7041"/>
    <cellStyle name="Normal 2 2 5 4 5 2 2" xfId="37127"/>
    <cellStyle name="Normal 2 2 5 4 5 3" xfId="37128"/>
    <cellStyle name="Normal 2 2 5 4 6" xfId="7042"/>
    <cellStyle name="Normal 2 2 5 4 6 2" xfId="37129"/>
    <cellStyle name="Normal 2 2 5 4 7" xfId="7043"/>
    <cellStyle name="Normal 2 2 5 4 7 2" xfId="37130"/>
    <cellStyle name="Normal 2 2 5 4 8" xfId="37131"/>
    <cellStyle name="Normal 2 2 5 5" xfId="7044"/>
    <cellStyle name="Normal 2 2 5 5 2" xfId="7045"/>
    <cellStyle name="Normal 2 2 5 5 2 2" xfId="7046"/>
    <cellStyle name="Normal 2 2 5 5 2 2 2" xfId="7047"/>
    <cellStyle name="Normal 2 2 5 5 2 2 2 2" xfId="37132"/>
    <cellStyle name="Normal 2 2 5 5 2 2 3" xfId="37133"/>
    <cellStyle name="Normal 2 2 5 5 2 3" xfId="7048"/>
    <cellStyle name="Normal 2 2 5 5 2 3 2" xfId="37134"/>
    <cellStyle name="Normal 2 2 5 5 2 4" xfId="37135"/>
    <cellStyle name="Normal 2 2 5 5 3" xfId="7049"/>
    <cellStyle name="Normal 2 2 5 5 3 2" xfId="7050"/>
    <cellStyle name="Normal 2 2 5 5 3 2 2" xfId="7051"/>
    <cellStyle name="Normal 2 2 5 5 3 2 2 2" xfId="37136"/>
    <cellStyle name="Normal 2 2 5 5 3 2 3" xfId="37137"/>
    <cellStyle name="Normal 2 2 5 5 3 3" xfId="7052"/>
    <cellStyle name="Normal 2 2 5 5 3 3 2" xfId="37138"/>
    <cellStyle name="Normal 2 2 5 5 3 4" xfId="37139"/>
    <cellStyle name="Normal 2 2 5 5 4" xfId="7053"/>
    <cellStyle name="Normal 2 2 5 5 4 2" xfId="7054"/>
    <cellStyle name="Normal 2 2 5 5 4 2 2" xfId="7055"/>
    <cellStyle name="Normal 2 2 5 5 4 2 2 2" xfId="37140"/>
    <cellStyle name="Normal 2 2 5 5 4 2 3" xfId="37141"/>
    <cellStyle name="Normal 2 2 5 5 4 3" xfId="7056"/>
    <cellStyle name="Normal 2 2 5 5 4 3 2" xfId="37142"/>
    <cellStyle name="Normal 2 2 5 5 4 4" xfId="37143"/>
    <cellStyle name="Normal 2 2 5 5 5" xfId="7057"/>
    <cellStyle name="Normal 2 2 5 5 5 2" xfId="7058"/>
    <cellStyle name="Normal 2 2 5 5 5 2 2" xfId="37144"/>
    <cellStyle name="Normal 2 2 5 5 5 3" xfId="37145"/>
    <cellStyle name="Normal 2 2 5 5 6" xfId="7059"/>
    <cellStyle name="Normal 2 2 5 5 6 2" xfId="37146"/>
    <cellStyle name="Normal 2 2 5 5 7" xfId="7060"/>
    <cellStyle name="Normal 2 2 5 5 7 2" xfId="37147"/>
    <cellStyle name="Normal 2 2 5 5 8" xfId="37148"/>
    <cellStyle name="Normal 2 2 5 6" xfId="7061"/>
    <cellStyle name="Normal 2 2 5 6 2" xfId="7062"/>
    <cellStyle name="Normal 2 2 5 6 2 2" xfId="7063"/>
    <cellStyle name="Normal 2 2 5 6 2 2 2" xfId="7064"/>
    <cellStyle name="Normal 2 2 5 6 2 2 2 2" xfId="37149"/>
    <cellStyle name="Normal 2 2 5 6 2 2 3" xfId="37150"/>
    <cellStyle name="Normal 2 2 5 6 2 3" xfId="7065"/>
    <cellStyle name="Normal 2 2 5 6 2 3 2" xfId="37151"/>
    <cellStyle name="Normal 2 2 5 6 2 4" xfId="37152"/>
    <cellStyle name="Normal 2 2 5 6 3" xfId="7066"/>
    <cellStyle name="Normal 2 2 5 6 3 2" xfId="7067"/>
    <cellStyle name="Normal 2 2 5 6 3 2 2" xfId="7068"/>
    <cellStyle name="Normal 2 2 5 6 3 2 2 2" xfId="37153"/>
    <cellStyle name="Normal 2 2 5 6 3 2 3" xfId="37154"/>
    <cellStyle name="Normal 2 2 5 6 3 3" xfId="7069"/>
    <cellStyle name="Normal 2 2 5 6 3 3 2" xfId="37155"/>
    <cellStyle name="Normal 2 2 5 6 3 4" xfId="37156"/>
    <cellStyle name="Normal 2 2 5 6 4" xfId="7070"/>
    <cellStyle name="Normal 2 2 5 6 4 2" xfId="7071"/>
    <cellStyle name="Normal 2 2 5 6 4 2 2" xfId="7072"/>
    <cellStyle name="Normal 2 2 5 6 4 2 2 2" xfId="37157"/>
    <cellStyle name="Normal 2 2 5 6 4 2 3" xfId="37158"/>
    <cellStyle name="Normal 2 2 5 6 4 3" xfId="7073"/>
    <cellStyle name="Normal 2 2 5 6 4 3 2" xfId="37159"/>
    <cellStyle name="Normal 2 2 5 6 4 4" xfId="37160"/>
    <cellStyle name="Normal 2 2 5 6 5" xfId="7074"/>
    <cellStyle name="Normal 2 2 5 6 5 2" xfId="7075"/>
    <cellStyle name="Normal 2 2 5 6 5 2 2" xfId="37161"/>
    <cellStyle name="Normal 2 2 5 6 5 3" xfId="37162"/>
    <cellStyle name="Normal 2 2 5 6 6" xfId="7076"/>
    <cellStyle name="Normal 2 2 5 6 6 2" xfId="37163"/>
    <cellStyle name="Normal 2 2 5 6 7" xfId="7077"/>
    <cellStyle name="Normal 2 2 5 6 7 2" xfId="37164"/>
    <cellStyle name="Normal 2 2 5 6 8" xfId="37165"/>
    <cellStyle name="Normal 2 2 5 7" xfId="7078"/>
    <cellStyle name="Normal 2 2 5 7 2" xfId="7079"/>
    <cellStyle name="Normal 2 2 5 7 2 2" xfId="7080"/>
    <cellStyle name="Normal 2 2 5 7 2 2 2" xfId="7081"/>
    <cellStyle name="Normal 2 2 5 7 2 2 2 2" xfId="37166"/>
    <cellStyle name="Normal 2 2 5 7 2 2 3" xfId="37167"/>
    <cellStyle name="Normal 2 2 5 7 2 3" xfId="7082"/>
    <cellStyle name="Normal 2 2 5 7 2 3 2" xfId="37168"/>
    <cellStyle name="Normal 2 2 5 7 2 4" xfId="37169"/>
    <cellStyle name="Normal 2 2 5 7 3" xfId="7083"/>
    <cellStyle name="Normal 2 2 5 7 3 2" xfId="7084"/>
    <cellStyle name="Normal 2 2 5 7 3 2 2" xfId="7085"/>
    <cellStyle name="Normal 2 2 5 7 3 2 2 2" xfId="37170"/>
    <cellStyle name="Normal 2 2 5 7 3 2 3" xfId="37171"/>
    <cellStyle name="Normal 2 2 5 7 3 3" xfId="7086"/>
    <cellStyle name="Normal 2 2 5 7 3 3 2" xfId="37172"/>
    <cellStyle name="Normal 2 2 5 7 3 4" xfId="37173"/>
    <cellStyle name="Normal 2 2 5 7 4" xfId="7087"/>
    <cellStyle name="Normal 2 2 5 7 4 2" xfId="7088"/>
    <cellStyle name="Normal 2 2 5 7 4 2 2" xfId="7089"/>
    <cellStyle name="Normal 2 2 5 7 4 2 2 2" xfId="37174"/>
    <cellStyle name="Normal 2 2 5 7 4 2 3" xfId="37175"/>
    <cellStyle name="Normal 2 2 5 7 4 3" xfId="7090"/>
    <cellStyle name="Normal 2 2 5 7 4 3 2" xfId="37176"/>
    <cellStyle name="Normal 2 2 5 7 4 4" xfId="37177"/>
    <cellStyle name="Normal 2 2 5 7 5" xfId="7091"/>
    <cellStyle name="Normal 2 2 5 7 5 2" xfId="7092"/>
    <cellStyle name="Normal 2 2 5 7 5 2 2" xfId="37178"/>
    <cellStyle name="Normal 2 2 5 7 5 3" xfId="37179"/>
    <cellStyle name="Normal 2 2 5 7 6" xfId="7093"/>
    <cellStyle name="Normal 2 2 5 7 6 2" xfId="37180"/>
    <cellStyle name="Normal 2 2 5 7 7" xfId="7094"/>
    <cellStyle name="Normal 2 2 5 7 7 2" xfId="37181"/>
    <cellStyle name="Normal 2 2 5 7 8" xfId="37182"/>
    <cellStyle name="Normal 2 2 5 8" xfId="7095"/>
    <cellStyle name="Normal 2 2 5 8 2" xfId="7096"/>
    <cellStyle name="Normal 2 2 5 8 2 2" xfId="7097"/>
    <cellStyle name="Normal 2 2 5 8 2 2 2" xfId="7098"/>
    <cellStyle name="Normal 2 2 5 8 2 2 2 2" xfId="37183"/>
    <cellStyle name="Normal 2 2 5 8 2 2 3" xfId="37184"/>
    <cellStyle name="Normal 2 2 5 8 2 3" xfId="7099"/>
    <cellStyle name="Normal 2 2 5 8 2 3 2" xfId="37185"/>
    <cellStyle name="Normal 2 2 5 8 2 4" xfId="37186"/>
    <cellStyle name="Normal 2 2 5 8 3" xfId="7100"/>
    <cellStyle name="Normal 2 2 5 8 3 2" xfId="7101"/>
    <cellStyle name="Normal 2 2 5 8 3 2 2" xfId="7102"/>
    <cellStyle name="Normal 2 2 5 8 3 2 2 2" xfId="37187"/>
    <cellStyle name="Normal 2 2 5 8 3 2 3" xfId="37188"/>
    <cellStyle name="Normal 2 2 5 8 3 3" xfId="7103"/>
    <cellStyle name="Normal 2 2 5 8 3 3 2" xfId="37189"/>
    <cellStyle name="Normal 2 2 5 8 3 4" xfId="37190"/>
    <cellStyle name="Normal 2 2 5 8 4" xfId="7104"/>
    <cellStyle name="Normal 2 2 5 8 4 2" xfId="7105"/>
    <cellStyle name="Normal 2 2 5 8 4 2 2" xfId="7106"/>
    <cellStyle name="Normal 2 2 5 8 4 2 2 2" xfId="37191"/>
    <cellStyle name="Normal 2 2 5 8 4 2 3" xfId="37192"/>
    <cellStyle name="Normal 2 2 5 8 4 3" xfId="7107"/>
    <cellStyle name="Normal 2 2 5 8 4 3 2" xfId="37193"/>
    <cellStyle name="Normal 2 2 5 8 4 4" xfId="37194"/>
    <cellStyle name="Normal 2 2 5 8 5" xfId="7108"/>
    <cellStyle name="Normal 2 2 5 8 5 2" xfId="7109"/>
    <cellStyle name="Normal 2 2 5 8 5 2 2" xfId="37195"/>
    <cellStyle name="Normal 2 2 5 8 5 3" xfId="37196"/>
    <cellStyle name="Normal 2 2 5 8 6" xfId="7110"/>
    <cellStyle name="Normal 2 2 5 8 6 2" xfId="37197"/>
    <cellStyle name="Normal 2 2 5 8 7" xfId="7111"/>
    <cellStyle name="Normal 2 2 5 8 7 2" xfId="37198"/>
    <cellStyle name="Normal 2 2 5 8 8" xfId="37199"/>
    <cellStyle name="Normal 2 2 5 9" xfId="7112"/>
    <cellStyle name="Normal 2 2 5 9 2" xfId="7113"/>
    <cellStyle name="Normal 2 2 5 9 2 2" xfId="7114"/>
    <cellStyle name="Normal 2 2 5 9 2 2 2" xfId="7115"/>
    <cellStyle name="Normal 2 2 5 9 2 2 2 2" xfId="37200"/>
    <cellStyle name="Normal 2 2 5 9 2 2 3" xfId="37201"/>
    <cellStyle name="Normal 2 2 5 9 2 3" xfId="7116"/>
    <cellStyle name="Normal 2 2 5 9 2 3 2" xfId="37202"/>
    <cellStyle name="Normal 2 2 5 9 2 4" xfId="37203"/>
    <cellStyle name="Normal 2 2 5 9 3" xfId="7117"/>
    <cellStyle name="Normal 2 2 5 9 3 2" xfId="7118"/>
    <cellStyle name="Normal 2 2 5 9 3 2 2" xfId="7119"/>
    <cellStyle name="Normal 2 2 5 9 3 2 2 2" xfId="37204"/>
    <cellStyle name="Normal 2 2 5 9 3 2 3" xfId="37205"/>
    <cellStyle name="Normal 2 2 5 9 3 3" xfId="7120"/>
    <cellStyle name="Normal 2 2 5 9 3 3 2" xfId="37206"/>
    <cellStyle name="Normal 2 2 5 9 3 4" xfId="37207"/>
    <cellStyle name="Normal 2 2 5 9 4" xfId="7121"/>
    <cellStyle name="Normal 2 2 5 9 4 2" xfId="7122"/>
    <cellStyle name="Normal 2 2 5 9 4 2 2" xfId="7123"/>
    <cellStyle name="Normal 2 2 5 9 4 2 2 2" xfId="37208"/>
    <cellStyle name="Normal 2 2 5 9 4 2 3" xfId="37209"/>
    <cellStyle name="Normal 2 2 5 9 4 3" xfId="7124"/>
    <cellStyle name="Normal 2 2 5 9 4 3 2" xfId="37210"/>
    <cellStyle name="Normal 2 2 5 9 4 4" xfId="37211"/>
    <cellStyle name="Normal 2 2 5 9 5" xfId="7125"/>
    <cellStyle name="Normal 2 2 5 9 5 2" xfId="7126"/>
    <cellStyle name="Normal 2 2 5 9 5 2 2" xfId="37212"/>
    <cellStyle name="Normal 2 2 5 9 5 3" xfId="37213"/>
    <cellStyle name="Normal 2 2 5 9 6" xfId="7127"/>
    <cellStyle name="Normal 2 2 5 9 6 2" xfId="37214"/>
    <cellStyle name="Normal 2 2 5 9 7" xfId="7128"/>
    <cellStyle name="Normal 2 2 5 9 7 2" xfId="37215"/>
    <cellStyle name="Normal 2 2 5 9 8" xfId="37216"/>
    <cellStyle name="Normal 2 2 6" xfId="7129"/>
    <cellStyle name="Normal 2 2 6 10" xfId="7130"/>
    <cellStyle name="Normal 2 2 6 10 2" xfId="7131"/>
    <cellStyle name="Normal 2 2 6 10 2 2" xfId="7132"/>
    <cellStyle name="Normal 2 2 6 10 2 2 2" xfId="7133"/>
    <cellStyle name="Normal 2 2 6 10 2 2 2 2" xfId="37217"/>
    <cellStyle name="Normal 2 2 6 10 2 2 3" xfId="37218"/>
    <cellStyle name="Normal 2 2 6 10 2 3" xfId="7134"/>
    <cellStyle name="Normal 2 2 6 10 2 3 2" xfId="37219"/>
    <cellStyle name="Normal 2 2 6 10 2 4" xfId="37220"/>
    <cellStyle name="Normal 2 2 6 10 3" xfId="7135"/>
    <cellStyle name="Normal 2 2 6 10 3 2" xfId="7136"/>
    <cellStyle name="Normal 2 2 6 10 3 2 2" xfId="7137"/>
    <cellStyle name="Normal 2 2 6 10 3 2 2 2" xfId="37221"/>
    <cellStyle name="Normal 2 2 6 10 3 2 3" xfId="37222"/>
    <cellStyle name="Normal 2 2 6 10 3 3" xfId="7138"/>
    <cellStyle name="Normal 2 2 6 10 3 3 2" xfId="37223"/>
    <cellStyle name="Normal 2 2 6 10 3 4" xfId="37224"/>
    <cellStyle name="Normal 2 2 6 10 4" xfId="7139"/>
    <cellStyle name="Normal 2 2 6 10 4 2" xfId="7140"/>
    <cellStyle name="Normal 2 2 6 10 4 2 2" xfId="7141"/>
    <cellStyle name="Normal 2 2 6 10 4 2 2 2" xfId="37225"/>
    <cellStyle name="Normal 2 2 6 10 4 2 3" xfId="37226"/>
    <cellStyle name="Normal 2 2 6 10 4 3" xfId="7142"/>
    <cellStyle name="Normal 2 2 6 10 4 3 2" xfId="37227"/>
    <cellStyle name="Normal 2 2 6 10 4 4" xfId="37228"/>
    <cellStyle name="Normal 2 2 6 10 5" xfId="7143"/>
    <cellStyle name="Normal 2 2 6 10 5 2" xfId="7144"/>
    <cellStyle name="Normal 2 2 6 10 5 2 2" xfId="37229"/>
    <cellStyle name="Normal 2 2 6 10 5 3" xfId="37230"/>
    <cellStyle name="Normal 2 2 6 10 6" xfId="7145"/>
    <cellStyle name="Normal 2 2 6 10 6 2" xfId="37231"/>
    <cellStyle name="Normal 2 2 6 10 7" xfId="7146"/>
    <cellStyle name="Normal 2 2 6 10 7 2" xfId="37232"/>
    <cellStyle name="Normal 2 2 6 10 8" xfId="37233"/>
    <cellStyle name="Normal 2 2 6 11" xfId="7147"/>
    <cellStyle name="Normal 2 2 6 11 2" xfId="7148"/>
    <cellStyle name="Normal 2 2 6 11 2 2" xfId="7149"/>
    <cellStyle name="Normal 2 2 6 11 2 2 2" xfId="7150"/>
    <cellStyle name="Normal 2 2 6 11 2 2 2 2" xfId="37234"/>
    <cellStyle name="Normal 2 2 6 11 2 2 3" xfId="37235"/>
    <cellStyle name="Normal 2 2 6 11 2 3" xfId="7151"/>
    <cellStyle name="Normal 2 2 6 11 2 3 2" xfId="37236"/>
    <cellStyle name="Normal 2 2 6 11 2 4" xfId="37237"/>
    <cellStyle name="Normal 2 2 6 11 3" xfId="7152"/>
    <cellStyle name="Normal 2 2 6 11 3 2" xfId="7153"/>
    <cellStyle name="Normal 2 2 6 11 3 2 2" xfId="7154"/>
    <cellStyle name="Normal 2 2 6 11 3 2 2 2" xfId="37238"/>
    <cellStyle name="Normal 2 2 6 11 3 2 3" xfId="37239"/>
    <cellStyle name="Normal 2 2 6 11 3 3" xfId="7155"/>
    <cellStyle name="Normal 2 2 6 11 3 3 2" xfId="37240"/>
    <cellStyle name="Normal 2 2 6 11 3 4" xfId="37241"/>
    <cellStyle name="Normal 2 2 6 11 4" xfId="7156"/>
    <cellStyle name="Normal 2 2 6 11 4 2" xfId="7157"/>
    <cellStyle name="Normal 2 2 6 11 4 2 2" xfId="7158"/>
    <cellStyle name="Normal 2 2 6 11 4 2 2 2" xfId="37242"/>
    <cellStyle name="Normal 2 2 6 11 4 2 3" xfId="37243"/>
    <cellStyle name="Normal 2 2 6 11 4 3" xfId="7159"/>
    <cellStyle name="Normal 2 2 6 11 4 3 2" xfId="37244"/>
    <cellStyle name="Normal 2 2 6 11 4 4" xfId="37245"/>
    <cellStyle name="Normal 2 2 6 11 5" xfId="7160"/>
    <cellStyle name="Normal 2 2 6 11 5 2" xfId="7161"/>
    <cellStyle name="Normal 2 2 6 11 5 2 2" xfId="37246"/>
    <cellStyle name="Normal 2 2 6 11 5 3" xfId="37247"/>
    <cellStyle name="Normal 2 2 6 11 6" xfId="7162"/>
    <cellStyle name="Normal 2 2 6 11 6 2" xfId="37248"/>
    <cellStyle name="Normal 2 2 6 11 7" xfId="7163"/>
    <cellStyle name="Normal 2 2 6 11 7 2" xfId="37249"/>
    <cellStyle name="Normal 2 2 6 11 8" xfId="37250"/>
    <cellStyle name="Normal 2 2 6 12" xfId="7164"/>
    <cellStyle name="Normal 2 2 6 12 2" xfId="7165"/>
    <cellStyle name="Normal 2 2 6 12 2 2" xfId="7166"/>
    <cellStyle name="Normal 2 2 6 12 2 2 2" xfId="7167"/>
    <cellStyle name="Normal 2 2 6 12 2 2 2 2" xfId="37251"/>
    <cellStyle name="Normal 2 2 6 12 2 2 3" xfId="37252"/>
    <cellStyle name="Normal 2 2 6 12 2 3" xfId="7168"/>
    <cellStyle name="Normal 2 2 6 12 2 3 2" xfId="37253"/>
    <cellStyle name="Normal 2 2 6 12 2 4" xfId="37254"/>
    <cellStyle name="Normal 2 2 6 12 3" xfId="7169"/>
    <cellStyle name="Normal 2 2 6 12 3 2" xfId="7170"/>
    <cellStyle name="Normal 2 2 6 12 3 2 2" xfId="7171"/>
    <cellStyle name="Normal 2 2 6 12 3 2 2 2" xfId="37255"/>
    <cellStyle name="Normal 2 2 6 12 3 2 3" xfId="37256"/>
    <cellStyle name="Normal 2 2 6 12 3 3" xfId="7172"/>
    <cellStyle name="Normal 2 2 6 12 3 3 2" xfId="37257"/>
    <cellStyle name="Normal 2 2 6 12 3 4" xfId="37258"/>
    <cellStyle name="Normal 2 2 6 12 4" xfId="7173"/>
    <cellStyle name="Normal 2 2 6 12 4 2" xfId="7174"/>
    <cellStyle name="Normal 2 2 6 12 4 2 2" xfId="7175"/>
    <cellStyle name="Normal 2 2 6 12 4 2 2 2" xfId="37259"/>
    <cellStyle name="Normal 2 2 6 12 4 2 3" xfId="37260"/>
    <cellStyle name="Normal 2 2 6 12 4 3" xfId="7176"/>
    <cellStyle name="Normal 2 2 6 12 4 3 2" xfId="37261"/>
    <cellStyle name="Normal 2 2 6 12 4 4" xfId="37262"/>
    <cellStyle name="Normal 2 2 6 12 5" xfId="7177"/>
    <cellStyle name="Normal 2 2 6 12 5 2" xfId="7178"/>
    <cellStyle name="Normal 2 2 6 12 5 2 2" xfId="37263"/>
    <cellStyle name="Normal 2 2 6 12 5 3" xfId="37264"/>
    <cellStyle name="Normal 2 2 6 12 6" xfId="7179"/>
    <cellStyle name="Normal 2 2 6 12 6 2" xfId="37265"/>
    <cellStyle name="Normal 2 2 6 12 7" xfId="7180"/>
    <cellStyle name="Normal 2 2 6 12 7 2" xfId="37266"/>
    <cellStyle name="Normal 2 2 6 12 8" xfId="37267"/>
    <cellStyle name="Normal 2 2 6 13" xfId="7181"/>
    <cellStyle name="Normal 2 2 6 13 2" xfId="7182"/>
    <cellStyle name="Normal 2 2 6 13 2 2" xfId="7183"/>
    <cellStyle name="Normal 2 2 6 13 2 2 2" xfId="7184"/>
    <cellStyle name="Normal 2 2 6 13 2 2 2 2" xfId="37268"/>
    <cellStyle name="Normal 2 2 6 13 2 2 3" xfId="37269"/>
    <cellStyle name="Normal 2 2 6 13 2 3" xfId="7185"/>
    <cellStyle name="Normal 2 2 6 13 2 3 2" xfId="37270"/>
    <cellStyle name="Normal 2 2 6 13 2 4" xfId="37271"/>
    <cellStyle name="Normal 2 2 6 13 3" xfId="7186"/>
    <cellStyle name="Normal 2 2 6 13 3 2" xfId="7187"/>
    <cellStyle name="Normal 2 2 6 13 3 2 2" xfId="7188"/>
    <cellStyle name="Normal 2 2 6 13 3 2 2 2" xfId="37272"/>
    <cellStyle name="Normal 2 2 6 13 3 2 3" xfId="37273"/>
    <cellStyle name="Normal 2 2 6 13 3 3" xfId="7189"/>
    <cellStyle name="Normal 2 2 6 13 3 3 2" xfId="37274"/>
    <cellStyle name="Normal 2 2 6 13 3 4" xfId="37275"/>
    <cellStyle name="Normal 2 2 6 13 4" xfId="7190"/>
    <cellStyle name="Normal 2 2 6 13 4 2" xfId="7191"/>
    <cellStyle name="Normal 2 2 6 13 4 2 2" xfId="7192"/>
    <cellStyle name="Normal 2 2 6 13 4 2 2 2" xfId="37276"/>
    <cellStyle name="Normal 2 2 6 13 4 2 3" xfId="37277"/>
    <cellStyle name="Normal 2 2 6 13 4 3" xfId="7193"/>
    <cellStyle name="Normal 2 2 6 13 4 3 2" xfId="37278"/>
    <cellStyle name="Normal 2 2 6 13 4 4" xfId="37279"/>
    <cellStyle name="Normal 2 2 6 13 5" xfId="7194"/>
    <cellStyle name="Normal 2 2 6 13 5 2" xfId="7195"/>
    <cellStyle name="Normal 2 2 6 13 5 2 2" xfId="37280"/>
    <cellStyle name="Normal 2 2 6 13 5 3" xfId="37281"/>
    <cellStyle name="Normal 2 2 6 13 6" xfId="7196"/>
    <cellStyle name="Normal 2 2 6 13 6 2" xfId="37282"/>
    <cellStyle name="Normal 2 2 6 13 7" xfId="7197"/>
    <cellStyle name="Normal 2 2 6 13 7 2" xfId="37283"/>
    <cellStyle name="Normal 2 2 6 13 8" xfId="37284"/>
    <cellStyle name="Normal 2 2 6 14" xfId="7198"/>
    <cellStyle name="Normal 2 2 6 14 2" xfId="7199"/>
    <cellStyle name="Normal 2 2 6 14 2 2" xfId="7200"/>
    <cellStyle name="Normal 2 2 6 14 2 2 2" xfId="7201"/>
    <cellStyle name="Normal 2 2 6 14 2 2 2 2" xfId="37285"/>
    <cellStyle name="Normal 2 2 6 14 2 2 3" xfId="37286"/>
    <cellStyle name="Normal 2 2 6 14 2 3" xfId="7202"/>
    <cellStyle name="Normal 2 2 6 14 2 3 2" xfId="37287"/>
    <cellStyle name="Normal 2 2 6 14 2 4" xfId="37288"/>
    <cellStyle name="Normal 2 2 6 14 3" xfId="7203"/>
    <cellStyle name="Normal 2 2 6 14 3 2" xfId="7204"/>
    <cellStyle name="Normal 2 2 6 14 3 2 2" xfId="7205"/>
    <cellStyle name="Normal 2 2 6 14 3 2 2 2" xfId="37289"/>
    <cellStyle name="Normal 2 2 6 14 3 2 3" xfId="37290"/>
    <cellStyle name="Normal 2 2 6 14 3 3" xfId="7206"/>
    <cellStyle name="Normal 2 2 6 14 3 3 2" xfId="37291"/>
    <cellStyle name="Normal 2 2 6 14 3 4" xfId="37292"/>
    <cellStyle name="Normal 2 2 6 14 4" xfId="7207"/>
    <cellStyle name="Normal 2 2 6 14 4 2" xfId="7208"/>
    <cellStyle name="Normal 2 2 6 14 4 2 2" xfId="7209"/>
    <cellStyle name="Normal 2 2 6 14 4 2 2 2" xfId="37293"/>
    <cellStyle name="Normal 2 2 6 14 4 2 3" xfId="37294"/>
    <cellStyle name="Normal 2 2 6 14 4 3" xfId="7210"/>
    <cellStyle name="Normal 2 2 6 14 4 3 2" xfId="37295"/>
    <cellStyle name="Normal 2 2 6 14 4 4" xfId="37296"/>
    <cellStyle name="Normal 2 2 6 14 5" xfId="7211"/>
    <cellStyle name="Normal 2 2 6 14 5 2" xfId="7212"/>
    <cellStyle name="Normal 2 2 6 14 5 2 2" xfId="37297"/>
    <cellStyle name="Normal 2 2 6 14 5 3" xfId="37298"/>
    <cellStyle name="Normal 2 2 6 14 6" xfId="7213"/>
    <cellStyle name="Normal 2 2 6 14 6 2" xfId="37299"/>
    <cellStyle name="Normal 2 2 6 14 7" xfId="7214"/>
    <cellStyle name="Normal 2 2 6 14 7 2" xfId="37300"/>
    <cellStyle name="Normal 2 2 6 14 8" xfId="37301"/>
    <cellStyle name="Normal 2 2 6 15" xfId="7215"/>
    <cellStyle name="Normal 2 2 6 15 2" xfId="7216"/>
    <cellStyle name="Normal 2 2 6 15 2 2" xfId="7217"/>
    <cellStyle name="Normal 2 2 6 15 2 2 2" xfId="7218"/>
    <cellStyle name="Normal 2 2 6 15 2 2 2 2" xfId="37302"/>
    <cellStyle name="Normal 2 2 6 15 2 2 3" xfId="37303"/>
    <cellStyle name="Normal 2 2 6 15 2 3" xfId="7219"/>
    <cellStyle name="Normal 2 2 6 15 2 3 2" xfId="37304"/>
    <cellStyle name="Normal 2 2 6 15 2 4" xfId="37305"/>
    <cellStyle name="Normal 2 2 6 15 3" xfId="7220"/>
    <cellStyle name="Normal 2 2 6 15 3 2" xfId="7221"/>
    <cellStyle name="Normal 2 2 6 15 3 2 2" xfId="7222"/>
    <cellStyle name="Normal 2 2 6 15 3 2 2 2" xfId="37306"/>
    <cellStyle name="Normal 2 2 6 15 3 2 3" xfId="37307"/>
    <cellStyle name="Normal 2 2 6 15 3 3" xfId="7223"/>
    <cellStyle name="Normal 2 2 6 15 3 3 2" xfId="37308"/>
    <cellStyle name="Normal 2 2 6 15 3 4" xfId="37309"/>
    <cellStyle name="Normal 2 2 6 15 4" xfId="7224"/>
    <cellStyle name="Normal 2 2 6 15 4 2" xfId="7225"/>
    <cellStyle name="Normal 2 2 6 15 4 2 2" xfId="7226"/>
    <cellStyle name="Normal 2 2 6 15 4 2 2 2" xfId="37310"/>
    <cellStyle name="Normal 2 2 6 15 4 2 3" xfId="37311"/>
    <cellStyle name="Normal 2 2 6 15 4 3" xfId="7227"/>
    <cellStyle name="Normal 2 2 6 15 4 3 2" xfId="37312"/>
    <cellStyle name="Normal 2 2 6 15 4 4" xfId="37313"/>
    <cellStyle name="Normal 2 2 6 15 5" xfId="7228"/>
    <cellStyle name="Normal 2 2 6 15 5 2" xfId="7229"/>
    <cellStyle name="Normal 2 2 6 15 5 2 2" xfId="37314"/>
    <cellStyle name="Normal 2 2 6 15 5 3" xfId="37315"/>
    <cellStyle name="Normal 2 2 6 15 6" xfId="7230"/>
    <cellStyle name="Normal 2 2 6 15 6 2" xfId="37316"/>
    <cellStyle name="Normal 2 2 6 15 7" xfId="7231"/>
    <cellStyle name="Normal 2 2 6 15 7 2" xfId="37317"/>
    <cellStyle name="Normal 2 2 6 15 8" xfId="37318"/>
    <cellStyle name="Normal 2 2 6 16" xfId="7232"/>
    <cellStyle name="Normal 2 2 6 16 2" xfId="7233"/>
    <cellStyle name="Normal 2 2 6 16 2 2" xfId="7234"/>
    <cellStyle name="Normal 2 2 6 16 2 2 2" xfId="7235"/>
    <cellStyle name="Normal 2 2 6 16 2 2 2 2" xfId="37319"/>
    <cellStyle name="Normal 2 2 6 16 2 2 3" xfId="37320"/>
    <cellStyle name="Normal 2 2 6 16 2 3" xfId="7236"/>
    <cellStyle name="Normal 2 2 6 16 2 3 2" xfId="37321"/>
    <cellStyle name="Normal 2 2 6 16 2 4" xfId="37322"/>
    <cellStyle name="Normal 2 2 6 16 3" xfId="7237"/>
    <cellStyle name="Normal 2 2 6 16 3 2" xfId="7238"/>
    <cellStyle name="Normal 2 2 6 16 3 2 2" xfId="7239"/>
    <cellStyle name="Normal 2 2 6 16 3 2 2 2" xfId="37323"/>
    <cellStyle name="Normal 2 2 6 16 3 2 3" xfId="37324"/>
    <cellStyle name="Normal 2 2 6 16 3 3" xfId="7240"/>
    <cellStyle name="Normal 2 2 6 16 3 3 2" xfId="37325"/>
    <cellStyle name="Normal 2 2 6 16 3 4" xfId="37326"/>
    <cellStyle name="Normal 2 2 6 16 4" xfId="7241"/>
    <cellStyle name="Normal 2 2 6 16 4 2" xfId="7242"/>
    <cellStyle name="Normal 2 2 6 16 4 2 2" xfId="7243"/>
    <cellStyle name="Normal 2 2 6 16 4 2 2 2" xfId="37327"/>
    <cellStyle name="Normal 2 2 6 16 4 2 3" xfId="37328"/>
    <cellStyle name="Normal 2 2 6 16 4 3" xfId="7244"/>
    <cellStyle name="Normal 2 2 6 16 4 3 2" xfId="37329"/>
    <cellStyle name="Normal 2 2 6 16 4 4" xfId="37330"/>
    <cellStyle name="Normal 2 2 6 16 5" xfId="7245"/>
    <cellStyle name="Normal 2 2 6 16 5 2" xfId="7246"/>
    <cellStyle name="Normal 2 2 6 16 5 2 2" xfId="37331"/>
    <cellStyle name="Normal 2 2 6 16 5 3" xfId="37332"/>
    <cellStyle name="Normal 2 2 6 16 6" xfId="7247"/>
    <cellStyle name="Normal 2 2 6 16 6 2" xfId="37333"/>
    <cellStyle name="Normal 2 2 6 16 7" xfId="7248"/>
    <cellStyle name="Normal 2 2 6 16 7 2" xfId="37334"/>
    <cellStyle name="Normal 2 2 6 16 8" xfId="37335"/>
    <cellStyle name="Normal 2 2 6 17" xfId="7249"/>
    <cellStyle name="Normal 2 2 6 17 2" xfId="7250"/>
    <cellStyle name="Normal 2 2 6 17 2 2" xfId="7251"/>
    <cellStyle name="Normal 2 2 6 17 2 2 2" xfId="7252"/>
    <cellStyle name="Normal 2 2 6 17 2 2 2 2" xfId="37336"/>
    <cellStyle name="Normal 2 2 6 17 2 2 3" xfId="37337"/>
    <cellStyle name="Normal 2 2 6 17 2 3" xfId="7253"/>
    <cellStyle name="Normal 2 2 6 17 2 3 2" xfId="37338"/>
    <cellStyle name="Normal 2 2 6 17 2 4" xfId="37339"/>
    <cellStyle name="Normal 2 2 6 17 3" xfId="7254"/>
    <cellStyle name="Normal 2 2 6 17 3 2" xfId="7255"/>
    <cellStyle name="Normal 2 2 6 17 3 2 2" xfId="7256"/>
    <cellStyle name="Normal 2 2 6 17 3 2 2 2" xfId="37340"/>
    <cellStyle name="Normal 2 2 6 17 3 2 3" xfId="37341"/>
    <cellStyle name="Normal 2 2 6 17 3 3" xfId="7257"/>
    <cellStyle name="Normal 2 2 6 17 3 3 2" xfId="37342"/>
    <cellStyle name="Normal 2 2 6 17 3 4" xfId="37343"/>
    <cellStyle name="Normal 2 2 6 17 4" xfId="7258"/>
    <cellStyle name="Normal 2 2 6 17 4 2" xfId="7259"/>
    <cellStyle name="Normal 2 2 6 17 4 2 2" xfId="7260"/>
    <cellStyle name="Normal 2 2 6 17 4 2 2 2" xfId="37344"/>
    <cellStyle name="Normal 2 2 6 17 4 2 3" xfId="37345"/>
    <cellStyle name="Normal 2 2 6 17 4 3" xfId="7261"/>
    <cellStyle name="Normal 2 2 6 17 4 3 2" xfId="37346"/>
    <cellStyle name="Normal 2 2 6 17 4 4" xfId="37347"/>
    <cellStyle name="Normal 2 2 6 17 5" xfId="7262"/>
    <cellStyle name="Normal 2 2 6 17 5 2" xfId="7263"/>
    <cellStyle name="Normal 2 2 6 17 5 2 2" xfId="37348"/>
    <cellStyle name="Normal 2 2 6 17 5 3" xfId="37349"/>
    <cellStyle name="Normal 2 2 6 17 6" xfId="7264"/>
    <cellStyle name="Normal 2 2 6 17 6 2" xfId="37350"/>
    <cellStyle name="Normal 2 2 6 17 7" xfId="7265"/>
    <cellStyle name="Normal 2 2 6 17 7 2" xfId="37351"/>
    <cellStyle name="Normal 2 2 6 17 8" xfId="37352"/>
    <cellStyle name="Normal 2 2 6 18" xfId="7266"/>
    <cellStyle name="Normal 2 2 6 18 2" xfId="7267"/>
    <cellStyle name="Normal 2 2 6 18 2 2" xfId="7268"/>
    <cellStyle name="Normal 2 2 6 18 2 2 2" xfId="7269"/>
    <cellStyle name="Normal 2 2 6 18 2 2 2 2" xfId="37353"/>
    <cellStyle name="Normal 2 2 6 18 2 2 3" xfId="37354"/>
    <cellStyle name="Normal 2 2 6 18 2 3" xfId="7270"/>
    <cellStyle name="Normal 2 2 6 18 2 3 2" xfId="37355"/>
    <cellStyle name="Normal 2 2 6 18 2 4" xfId="37356"/>
    <cellStyle name="Normal 2 2 6 18 3" xfId="7271"/>
    <cellStyle name="Normal 2 2 6 18 3 2" xfId="7272"/>
    <cellStyle name="Normal 2 2 6 18 3 2 2" xfId="7273"/>
    <cellStyle name="Normal 2 2 6 18 3 2 2 2" xfId="37357"/>
    <cellStyle name="Normal 2 2 6 18 3 2 3" xfId="37358"/>
    <cellStyle name="Normal 2 2 6 18 3 3" xfId="7274"/>
    <cellStyle name="Normal 2 2 6 18 3 3 2" xfId="37359"/>
    <cellStyle name="Normal 2 2 6 18 3 4" xfId="37360"/>
    <cellStyle name="Normal 2 2 6 18 4" xfId="7275"/>
    <cellStyle name="Normal 2 2 6 18 4 2" xfId="7276"/>
    <cellStyle name="Normal 2 2 6 18 4 2 2" xfId="7277"/>
    <cellStyle name="Normal 2 2 6 18 4 2 2 2" xfId="37361"/>
    <cellStyle name="Normal 2 2 6 18 4 2 3" xfId="37362"/>
    <cellStyle name="Normal 2 2 6 18 4 3" xfId="7278"/>
    <cellStyle name="Normal 2 2 6 18 4 3 2" xfId="37363"/>
    <cellStyle name="Normal 2 2 6 18 4 4" xfId="37364"/>
    <cellStyle name="Normal 2 2 6 18 5" xfId="7279"/>
    <cellStyle name="Normal 2 2 6 18 5 2" xfId="7280"/>
    <cellStyle name="Normal 2 2 6 18 5 2 2" xfId="37365"/>
    <cellStyle name="Normal 2 2 6 18 5 3" xfId="37366"/>
    <cellStyle name="Normal 2 2 6 18 6" xfId="7281"/>
    <cellStyle name="Normal 2 2 6 18 6 2" xfId="37367"/>
    <cellStyle name="Normal 2 2 6 18 7" xfId="7282"/>
    <cellStyle name="Normal 2 2 6 18 7 2" xfId="37368"/>
    <cellStyle name="Normal 2 2 6 18 8" xfId="37369"/>
    <cellStyle name="Normal 2 2 6 19" xfId="7283"/>
    <cellStyle name="Normal 2 2 6 19 2" xfId="7284"/>
    <cellStyle name="Normal 2 2 6 19 2 2" xfId="7285"/>
    <cellStyle name="Normal 2 2 6 19 2 2 2" xfId="7286"/>
    <cellStyle name="Normal 2 2 6 19 2 2 2 2" xfId="37370"/>
    <cellStyle name="Normal 2 2 6 19 2 2 3" xfId="37371"/>
    <cellStyle name="Normal 2 2 6 19 2 3" xfId="7287"/>
    <cellStyle name="Normal 2 2 6 19 2 3 2" xfId="37372"/>
    <cellStyle name="Normal 2 2 6 19 2 4" xfId="37373"/>
    <cellStyle name="Normal 2 2 6 19 3" xfId="7288"/>
    <cellStyle name="Normal 2 2 6 19 3 2" xfId="7289"/>
    <cellStyle name="Normal 2 2 6 19 3 2 2" xfId="7290"/>
    <cellStyle name="Normal 2 2 6 19 3 2 2 2" xfId="37374"/>
    <cellStyle name="Normal 2 2 6 19 3 2 3" xfId="37375"/>
    <cellStyle name="Normal 2 2 6 19 3 3" xfId="7291"/>
    <cellStyle name="Normal 2 2 6 19 3 3 2" xfId="37376"/>
    <cellStyle name="Normal 2 2 6 19 3 4" xfId="37377"/>
    <cellStyle name="Normal 2 2 6 19 4" xfId="7292"/>
    <cellStyle name="Normal 2 2 6 19 4 2" xfId="7293"/>
    <cellStyle name="Normal 2 2 6 19 4 2 2" xfId="7294"/>
    <cellStyle name="Normal 2 2 6 19 4 2 2 2" xfId="37378"/>
    <cellStyle name="Normal 2 2 6 19 4 2 3" xfId="37379"/>
    <cellStyle name="Normal 2 2 6 19 4 3" xfId="7295"/>
    <cellStyle name="Normal 2 2 6 19 4 3 2" xfId="37380"/>
    <cellStyle name="Normal 2 2 6 19 4 4" xfId="37381"/>
    <cellStyle name="Normal 2 2 6 19 5" xfId="7296"/>
    <cellStyle name="Normal 2 2 6 19 5 2" xfId="7297"/>
    <cellStyle name="Normal 2 2 6 19 5 2 2" xfId="37382"/>
    <cellStyle name="Normal 2 2 6 19 5 3" xfId="37383"/>
    <cellStyle name="Normal 2 2 6 19 6" xfId="7298"/>
    <cellStyle name="Normal 2 2 6 19 6 2" xfId="37384"/>
    <cellStyle name="Normal 2 2 6 19 7" xfId="7299"/>
    <cellStyle name="Normal 2 2 6 19 7 2" xfId="37385"/>
    <cellStyle name="Normal 2 2 6 19 8" xfId="37386"/>
    <cellStyle name="Normal 2 2 6 2" xfId="7300"/>
    <cellStyle name="Normal 2 2 6 2 2" xfId="7301"/>
    <cellStyle name="Normal 2 2 6 2 2 2" xfId="7302"/>
    <cellStyle name="Normal 2 2 6 2 2 2 2" xfId="7303"/>
    <cellStyle name="Normal 2 2 6 2 2 2 2 2" xfId="37387"/>
    <cellStyle name="Normal 2 2 6 2 2 2 3" xfId="37388"/>
    <cellStyle name="Normal 2 2 6 2 2 3" xfId="7304"/>
    <cellStyle name="Normal 2 2 6 2 2 3 2" xfId="37389"/>
    <cellStyle name="Normal 2 2 6 2 2 4" xfId="37390"/>
    <cellStyle name="Normal 2 2 6 2 3" xfId="7305"/>
    <cellStyle name="Normal 2 2 6 2 3 2" xfId="7306"/>
    <cellStyle name="Normal 2 2 6 2 3 2 2" xfId="7307"/>
    <cellStyle name="Normal 2 2 6 2 3 2 2 2" xfId="37391"/>
    <cellStyle name="Normal 2 2 6 2 3 2 3" xfId="37392"/>
    <cellStyle name="Normal 2 2 6 2 3 3" xfId="7308"/>
    <cellStyle name="Normal 2 2 6 2 3 3 2" xfId="37393"/>
    <cellStyle name="Normal 2 2 6 2 3 4" xfId="37394"/>
    <cellStyle name="Normal 2 2 6 2 4" xfId="7309"/>
    <cellStyle name="Normal 2 2 6 2 4 2" xfId="7310"/>
    <cellStyle name="Normal 2 2 6 2 4 2 2" xfId="7311"/>
    <cellStyle name="Normal 2 2 6 2 4 2 2 2" xfId="37395"/>
    <cellStyle name="Normal 2 2 6 2 4 2 3" xfId="37396"/>
    <cellStyle name="Normal 2 2 6 2 4 3" xfId="7312"/>
    <cellStyle name="Normal 2 2 6 2 4 3 2" xfId="37397"/>
    <cellStyle name="Normal 2 2 6 2 4 4" xfId="37398"/>
    <cellStyle name="Normal 2 2 6 2 5" xfId="7313"/>
    <cellStyle name="Normal 2 2 6 2 5 2" xfId="7314"/>
    <cellStyle name="Normal 2 2 6 2 5 2 2" xfId="37399"/>
    <cellStyle name="Normal 2 2 6 2 5 3" xfId="37400"/>
    <cellStyle name="Normal 2 2 6 2 6" xfId="7315"/>
    <cellStyle name="Normal 2 2 6 2 6 2" xfId="37401"/>
    <cellStyle name="Normal 2 2 6 2 7" xfId="7316"/>
    <cellStyle name="Normal 2 2 6 2 7 2" xfId="37402"/>
    <cellStyle name="Normal 2 2 6 2 8" xfId="37403"/>
    <cellStyle name="Normal 2 2 6 20" xfId="7317"/>
    <cellStyle name="Normal 2 2 6 20 2" xfId="7318"/>
    <cellStyle name="Normal 2 2 6 20 2 2" xfId="7319"/>
    <cellStyle name="Normal 2 2 6 20 2 2 2" xfId="7320"/>
    <cellStyle name="Normal 2 2 6 20 2 2 2 2" xfId="37404"/>
    <cellStyle name="Normal 2 2 6 20 2 2 3" xfId="37405"/>
    <cellStyle name="Normal 2 2 6 20 2 3" xfId="7321"/>
    <cellStyle name="Normal 2 2 6 20 2 3 2" xfId="37406"/>
    <cellStyle name="Normal 2 2 6 20 2 4" xfId="37407"/>
    <cellStyle name="Normal 2 2 6 20 3" xfId="7322"/>
    <cellStyle name="Normal 2 2 6 20 3 2" xfId="7323"/>
    <cellStyle name="Normal 2 2 6 20 3 2 2" xfId="7324"/>
    <cellStyle name="Normal 2 2 6 20 3 2 2 2" xfId="37408"/>
    <cellStyle name="Normal 2 2 6 20 3 2 3" xfId="37409"/>
    <cellStyle name="Normal 2 2 6 20 3 3" xfId="7325"/>
    <cellStyle name="Normal 2 2 6 20 3 3 2" xfId="37410"/>
    <cellStyle name="Normal 2 2 6 20 3 4" xfId="37411"/>
    <cellStyle name="Normal 2 2 6 20 4" xfId="7326"/>
    <cellStyle name="Normal 2 2 6 20 4 2" xfId="7327"/>
    <cellStyle name="Normal 2 2 6 20 4 2 2" xfId="7328"/>
    <cellStyle name="Normal 2 2 6 20 4 2 2 2" xfId="37412"/>
    <cellStyle name="Normal 2 2 6 20 4 2 3" xfId="37413"/>
    <cellStyle name="Normal 2 2 6 20 4 3" xfId="7329"/>
    <cellStyle name="Normal 2 2 6 20 4 3 2" xfId="37414"/>
    <cellStyle name="Normal 2 2 6 20 4 4" xfId="37415"/>
    <cellStyle name="Normal 2 2 6 20 5" xfId="7330"/>
    <cellStyle name="Normal 2 2 6 20 5 2" xfId="7331"/>
    <cellStyle name="Normal 2 2 6 20 5 2 2" xfId="37416"/>
    <cellStyle name="Normal 2 2 6 20 5 3" xfId="37417"/>
    <cellStyle name="Normal 2 2 6 20 6" xfId="7332"/>
    <cellStyle name="Normal 2 2 6 20 6 2" xfId="37418"/>
    <cellStyle name="Normal 2 2 6 20 7" xfId="7333"/>
    <cellStyle name="Normal 2 2 6 20 7 2" xfId="37419"/>
    <cellStyle name="Normal 2 2 6 20 8" xfId="37420"/>
    <cellStyle name="Normal 2 2 6 21" xfId="7334"/>
    <cellStyle name="Normal 2 2 6 21 2" xfId="7335"/>
    <cellStyle name="Normal 2 2 6 21 2 2" xfId="7336"/>
    <cellStyle name="Normal 2 2 6 21 2 2 2" xfId="7337"/>
    <cellStyle name="Normal 2 2 6 21 2 2 2 2" xfId="37421"/>
    <cellStyle name="Normal 2 2 6 21 2 2 3" xfId="37422"/>
    <cellStyle name="Normal 2 2 6 21 2 3" xfId="7338"/>
    <cellStyle name="Normal 2 2 6 21 2 3 2" xfId="37423"/>
    <cellStyle name="Normal 2 2 6 21 2 4" xfId="37424"/>
    <cellStyle name="Normal 2 2 6 21 3" xfId="7339"/>
    <cellStyle name="Normal 2 2 6 21 3 2" xfId="7340"/>
    <cellStyle name="Normal 2 2 6 21 3 2 2" xfId="7341"/>
    <cellStyle name="Normal 2 2 6 21 3 2 2 2" xfId="37425"/>
    <cellStyle name="Normal 2 2 6 21 3 2 3" xfId="37426"/>
    <cellStyle name="Normal 2 2 6 21 3 3" xfId="7342"/>
    <cellStyle name="Normal 2 2 6 21 3 3 2" xfId="37427"/>
    <cellStyle name="Normal 2 2 6 21 3 4" xfId="37428"/>
    <cellStyle name="Normal 2 2 6 21 4" xfId="7343"/>
    <cellStyle name="Normal 2 2 6 21 4 2" xfId="7344"/>
    <cellStyle name="Normal 2 2 6 21 4 2 2" xfId="7345"/>
    <cellStyle name="Normal 2 2 6 21 4 2 2 2" xfId="37429"/>
    <cellStyle name="Normal 2 2 6 21 4 2 3" xfId="37430"/>
    <cellStyle name="Normal 2 2 6 21 4 3" xfId="7346"/>
    <cellStyle name="Normal 2 2 6 21 4 3 2" xfId="37431"/>
    <cellStyle name="Normal 2 2 6 21 4 4" xfId="37432"/>
    <cellStyle name="Normal 2 2 6 21 5" xfId="7347"/>
    <cellStyle name="Normal 2 2 6 21 5 2" xfId="7348"/>
    <cellStyle name="Normal 2 2 6 21 5 2 2" xfId="37433"/>
    <cellStyle name="Normal 2 2 6 21 5 3" xfId="37434"/>
    <cellStyle name="Normal 2 2 6 21 6" xfId="7349"/>
    <cellStyle name="Normal 2 2 6 21 6 2" xfId="37435"/>
    <cellStyle name="Normal 2 2 6 21 7" xfId="7350"/>
    <cellStyle name="Normal 2 2 6 21 7 2" xfId="37436"/>
    <cellStyle name="Normal 2 2 6 21 8" xfId="37437"/>
    <cellStyle name="Normal 2 2 6 22" xfId="7351"/>
    <cellStyle name="Normal 2 2 6 22 2" xfId="7352"/>
    <cellStyle name="Normal 2 2 6 22 2 2" xfId="7353"/>
    <cellStyle name="Normal 2 2 6 22 2 2 2" xfId="7354"/>
    <cellStyle name="Normal 2 2 6 22 2 2 2 2" xfId="37438"/>
    <cellStyle name="Normal 2 2 6 22 2 2 3" xfId="37439"/>
    <cellStyle name="Normal 2 2 6 22 2 3" xfId="7355"/>
    <cellStyle name="Normal 2 2 6 22 2 3 2" xfId="37440"/>
    <cellStyle name="Normal 2 2 6 22 2 4" xfId="37441"/>
    <cellStyle name="Normal 2 2 6 22 3" xfId="7356"/>
    <cellStyle name="Normal 2 2 6 22 3 2" xfId="7357"/>
    <cellStyle name="Normal 2 2 6 22 3 2 2" xfId="7358"/>
    <cellStyle name="Normal 2 2 6 22 3 2 2 2" xfId="37442"/>
    <cellStyle name="Normal 2 2 6 22 3 2 3" xfId="37443"/>
    <cellStyle name="Normal 2 2 6 22 3 3" xfId="7359"/>
    <cellStyle name="Normal 2 2 6 22 3 3 2" xfId="37444"/>
    <cellStyle name="Normal 2 2 6 22 3 4" xfId="37445"/>
    <cellStyle name="Normal 2 2 6 22 4" xfId="7360"/>
    <cellStyle name="Normal 2 2 6 22 4 2" xfId="7361"/>
    <cellStyle name="Normal 2 2 6 22 4 2 2" xfId="7362"/>
    <cellStyle name="Normal 2 2 6 22 4 2 2 2" xfId="37446"/>
    <cellStyle name="Normal 2 2 6 22 4 2 3" xfId="37447"/>
    <cellStyle name="Normal 2 2 6 22 4 3" xfId="7363"/>
    <cellStyle name="Normal 2 2 6 22 4 3 2" xfId="37448"/>
    <cellStyle name="Normal 2 2 6 22 4 4" xfId="37449"/>
    <cellStyle name="Normal 2 2 6 22 5" xfId="7364"/>
    <cellStyle name="Normal 2 2 6 22 5 2" xfId="7365"/>
    <cellStyle name="Normal 2 2 6 22 5 2 2" xfId="37450"/>
    <cellStyle name="Normal 2 2 6 22 5 3" xfId="37451"/>
    <cellStyle name="Normal 2 2 6 22 6" xfId="7366"/>
    <cellStyle name="Normal 2 2 6 22 6 2" xfId="37452"/>
    <cellStyle name="Normal 2 2 6 22 7" xfId="7367"/>
    <cellStyle name="Normal 2 2 6 22 7 2" xfId="37453"/>
    <cellStyle name="Normal 2 2 6 22 8" xfId="37454"/>
    <cellStyle name="Normal 2 2 6 23" xfId="7368"/>
    <cellStyle name="Normal 2 2 6 23 2" xfId="7369"/>
    <cellStyle name="Normal 2 2 6 23 2 2" xfId="7370"/>
    <cellStyle name="Normal 2 2 6 23 2 2 2" xfId="7371"/>
    <cellStyle name="Normal 2 2 6 23 2 2 2 2" xfId="37455"/>
    <cellStyle name="Normal 2 2 6 23 2 2 3" xfId="37456"/>
    <cellStyle name="Normal 2 2 6 23 2 3" xfId="7372"/>
    <cellStyle name="Normal 2 2 6 23 2 3 2" xfId="37457"/>
    <cellStyle name="Normal 2 2 6 23 2 4" xfId="37458"/>
    <cellStyle name="Normal 2 2 6 23 3" xfId="7373"/>
    <cellStyle name="Normal 2 2 6 23 3 2" xfId="7374"/>
    <cellStyle name="Normal 2 2 6 23 3 2 2" xfId="7375"/>
    <cellStyle name="Normal 2 2 6 23 3 2 2 2" xfId="37459"/>
    <cellStyle name="Normal 2 2 6 23 3 2 3" xfId="37460"/>
    <cellStyle name="Normal 2 2 6 23 3 3" xfId="7376"/>
    <cellStyle name="Normal 2 2 6 23 3 3 2" xfId="37461"/>
    <cellStyle name="Normal 2 2 6 23 3 4" xfId="37462"/>
    <cellStyle name="Normal 2 2 6 23 4" xfId="7377"/>
    <cellStyle name="Normal 2 2 6 23 4 2" xfId="7378"/>
    <cellStyle name="Normal 2 2 6 23 4 2 2" xfId="7379"/>
    <cellStyle name="Normal 2 2 6 23 4 2 2 2" xfId="37463"/>
    <cellStyle name="Normal 2 2 6 23 4 2 3" xfId="37464"/>
    <cellStyle name="Normal 2 2 6 23 4 3" xfId="7380"/>
    <cellStyle name="Normal 2 2 6 23 4 3 2" xfId="37465"/>
    <cellStyle name="Normal 2 2 6 23 4 4" xfId="37466"/>
    <cellStyle name="Normal 2 2 6 23 5" xfId="7381"/>
    <cellStyle name="Normal 2 2 6 23 5 2" xfId="7382"/>
    <cellStyle name="Normal 2 2 6 23 5 2 2" xfId="37467"/>
    <cellStyle name="Normal 2 2 6 23 5 3" xfId="37468"/>
    <cellStyle name="Normal 2 2 6 23 6" xfId="7383"/>
    <cellStyle name="Normal 2 2 6 23 6 2" xfId="37469"/>
    <cellStyle name="Normal 2 2 6 23 7" xfId="7384"/>
    <cellStyle name="Normal 2 2 6 23 7 2" xfId="37470"/>
    <cellStyle name="Normal 2 2 6 23 8" xfId="37471"/>
    <cellStyle name="Normal 2 2 6 24" xfId="7385"/>
    <cellStyle name="Normal 2 2 6 24 2" xfId="7386"/>
    <cellStyle name="Normal 2 2 6 24 2 2" xfId="7387"/>
    <cellStyle name="Normal 2 2 6 24 2 2 2" xfId="7388"/>
    <cellStyle name="Normal 2 2 6 24 2 2 2 2" xfId="37472"/>
    <cellStyle name="Normal 2 2 6 24 2 2 3" xfId="37473"/>
    <cellStyle name="Normal 2 2 6 24 2 3" xfId="7389"/>
    <cellStyle name="Normal 2 2 6 24 2 3 2" xfId="37474"/>
    <cellStyle name="Normal 2 2 6 24 2 4" xfId="37475"/>
    <cellStyle name="Normal 2 2 6 24 3" xfId="7390"/>
    <cellStyle name="Normal 2 2 6 24 3 2" xfId="7391"/>
    <cellStyle name="Normal 2 2 6 24 3 2 2" xfId="7392"/>
    <cellStyle name="Normal 2 2 6 24 3 2 2 2" xfId="37476"/>
    <cellStyle name="Normal 2 2 6 24 3 2 3" xfId="37477"/>
    <cellStyle name="Normal 2 2 6 24 3 3" xfId="7393"/>
    <cellStyle name="Normal 2 2 6 24 3 3 2" xfId="37478"/>
    <cellStyle name="Normal 2 2 6 24 3 4" xfId="37479"/>
    <cellStyle name="Normal 2 2 6 24 4" xfId="7394"/>
    <cellStyle name="Normal 2 2 6 24 4 2" xfId="7395"/>
    <cellStyle name="Normal 2 2 6 24 4 2 2" xfId="7396"/>
    <cellStyle name="Normal 2 2 6 24 4 2 2 2" xfId="37480"/>
    <cellStyle name="Normal 2 2 6 24 4 2 3" xfId="37481"/>
    <cellStyle name="Normal 2 2 6 24 4 3" xfId="7397"/>
    <cellStyle name="Normal 2 2 6 24 4 3 2" xfId="37482"/>
    <cellStyle name="Normal 2 2 6 24 4 4" xfId="37483"/>
    <cellStyle name="Normal 2 2 6 24 5" xfId="7398"/>
    <cellStyle name="Normal 2 2 6 24 5 2" xfId="7399"/>
    <cellStyle name="Normal 2 2 6 24 5 2 2" xfId="37484"/>
    <cellStyle name="Normal 2 2 6 24 5 3" xfId="37485"/>
    <cellStyle name="Normal 2 2 6 24 6" xfId="7400"/>
    <cellStyle name="Normal 2 2 6 24 6 2" xfId="37486"/>
    <cellStyle name="Normal 2 2 6 24 7" xfId="7401"/>
    <cellStyle name="Normal 2 2 6 24 7 2" xfId="37487"/>
    <cellStyle name="Normal 2 2 6 24 8" xfId="37488"/>
    <cellStyle name="Normal 2 2 6 25" xfId="7402"/>
    <cellStyle name="Normal 2 2 6 25 2" xfId="7403"/>
    <cellStyle name="Normal 2 2 6 25 2 2" xfId="7404"/>
    <cellStyle name="Normal 2 2 6 25 2 2 2" xfId="7405"/>
    <cellStyle name="Normal 2 2 6 25 2 2 2 2" xfId="37489"/>
    <cellStyle name="Normal 2 2 6 25 2 2 3" xfId="37490"/>
    <cellStyle name="Normal 2 2 6 25 2 3" xfId="7406"/>
    <cellStyle name="Normal 2 2 6 25 2 3 2" xfId="37491"/>
    <cellStyle name="Normal 2 2 6 25 2 4" xfId="37492"/>
    <cellStyle name="Normal 2 2 6 25 3" xfId="7407"/>
    <cellStyle name="Normal 2 2 6 25 3 2" xfId="7408"/>
    <cellStyle name="Normal 2 2 6 25 3 2 2" xfId="7409"/>
    <cellStyle name="Normal 2 2 6 25 3 2 2 2" xfId="37493"/>
    <cellStyle name="Normal 2 2 6 25 3 2 3" xfId="37494"/>
    <cellStyle name="Normal 2 2 6 25 3 3" xfId="7410"/>
    <cellStyle name="Normal 2 2 6 25 3 3 2" xfId="37495"/>
    <cellStyle name="Normal 2 2 6 25 3 4" xfId="37496"/>
    <cellStyle name="Normal 2 2 6 25 4" xfId="7411"/>
    <cellStyle name="Normal 2 2 6 25 4 2" xfId="7412"/>
    <cellStyle name="Normal 2 2 6 25 4 2 2" xfId="7413"/>
    <cellStyle name="Normal 2 2 6 25 4 2 2 2" xfId="37497"/>
    <cellStyle name="Normal 2 2 6 25 4 2 3" xfId="37498"/>
    <cellStyle name="Normal 2 2 6 25 4 3" xfId="7414"/>
    <cellStyle name="Normal 2 2 6 25 4 3 2" xfId="37499"/>
    <cellStyle name="Normal 2 2 6 25 4 4" xfId="37500"/>
    <cellStyle name="Normal 2 2 6 25 5" xfId="7415"/>
    <cellStyle name="Normal 2 2 6 25 5 2" xfId="7416"/>
    <cellStyle name="Normal 2 2 6 25 5 2 2" xfId="37501"/>
    <cellStyle name="Normal 2 2 6 25 5 3" xfId="37502"/>
    <cellStyle name="Normal 2 2 6 25 6" xfId="7417"/>
    <cellStyle name="Normal 2 2 6 25 6 2" xfId="37503"/>
    <cellStyle name="Normal 2 2 6 25 7" xfId="7418"/>
    <cellStyle name="Normal 2 2 6 25 7 2" xfId="37504"/>
    <cellStyle name="Normal 2 2 6 25 8" xfId="37505"/>
    <cellStyle name="Normal 2 2 6 26" xfId="7419"/>
    <cellStyle name="Normal 2 2 6 26 2" xfId="7420"/>
    <cellStyle name="Normal 2 2 6 26 2 2" xfId="7421"/>
    <cellStyle name="Normal 2 2 6 26 2 2 2" xfId="7422"/>
    <cellStyle name="Normal 2 2 6 26 2 2 2 2" xfId="37506"/>
    <cellStyle name="Normal 2 2 6 26 2 2 3" xfId="37507"/>
    <cellStyle name="Normal 2 2 6 26 2 3" xfId="7423"/>
    <cellStyle name="Normal 2 2 6 26 2 3 2" xfId="37508"/>
    <cellStyle name="Normal 2 2 6 26 2 4" xfId="37509"/>
    <cellStyle name="Normal 2 2 6 26 3" xfId="7424"/>
    <cellStyle name="Normal 2 2 6 26 3 2" xfId="7425"/>
    <cellStyle name="Normal 2 2 6 26 3 2 2" xfId="7426"/>
    <cellStyle name="Normal 2 2 6 26 3 2 2 2" xfId="37510"/>
    <cellStyle name="Normal 2 2 6 26 3 2 3" xfId="37511"/>
    <cellStyle name="Normal 2 2 6 26 3 3" xfId="7427"/>
    <cellStyle name="Normal 2 2 6 26 3 3 2" xfId="37512"/>
    <cellStyle name="Normal 2 2 6 26 3 4" xfId="37513"/>
    <cellStyle name="Normal 2 2 6 26 4" xfId="7428"/>
    <cellStyle name="Normal 2 2 6 26 4 2" xfId="7429"/>
    <cellStyle name="Normal 2 2 6 26 4 2 2" xfId="7430"/>
    <cellStyle name="Normal 2 2 6 26 4 2 2 2" xfId="37514"/>
    <cellStyle name="Normal 2 2 6 26 4 2 3" xfId="37515"/>
    <cellStyle name="Normal 2 2 6 26 4 3" xfId="7431"/>
    <cellStyle name="Normal 2 2 6 26 4 3 2" xfId="37516"/>
    <cellStyle name="Normal 2 2 6 26 4 4" xfId="37517"/>
    <cellStyle name="Normal 2 2 6 26 5" xfId="7432"/>
    <cellStyle name="Normal 2 2 6 26 5 2" xfId="7433"/>
    <cellStyle name="Normal 2 2 6 26 5 2 2" xfId="37518"/>
    <cellStyle name="Normal 2 2 6 26 5 3" xfId="37519"/>
    <cellStyle name="Normal 2 2 6 26 6" xfId="7434"/>
    <cellStyle name="Normal 2 2 6 26 6 2" xfId="37520"/>
    <cellStyle name="Normal 2 2 6 26 7" xfId="7435"/>
    <cellStyle name="Normal 2 2 6 26 7 2" xfId="37521"/>
    <cellStyle name="Normal 2 2 6 26 8" xfId="37522"/>
    <cellStyle name="Normal 2 2 6 27" xfId="7436"/>
    <cellStyle name="Normal 2 2 6 27 2" xfId="7437"/>
    <cellStyle name="Normal 2 2 6 27 2 2" xfId="7438"/>
    <cellStyle name="Normal 2 2 6 27 2 2 2" xfId="7439"/>
    <cellStyle name="Normal 2 2 6 27 2 2 2 2" xfId="37523"/>
    <cellStyle name="Normal 2 2 6 27 2 2 3" xfId="37524"/>
    <cellStyle name="Normal 2 2 6 27 2 3" xfId="7440"/>
    <cellStyle name="Normal 2 2 6 27 2 3 2" xfId="37525"/>
    <cellStyle name="Normal 2 2 6 27 2 4" xfId="37526"/>
    <cellStyle name="Normal 2 2 6 27 3" xfId="7441"/>
    <cellStyle name="Normal 2 2 6 27 3 2" xfId="7442"/>
    <cellStyle name="Normal 2 2 6 27 3 2 2" xfId="7443"/>
    <cellStyle name="Normal 2 2 6 27 3 2 2 2" xfId="37527"/>
    <cellStyle name="Normal 2 2 6 27 3 2 3" xfId="37528"/>
    <cellStyle name="Normal 2 2 6 27 3 3" xfId="7444"/>
    <cellStyle name="Normal 2 2 6 27 3 3 2" xfId="37529"/>
    <cellStyle name="Normal 2 2 6 27 3 4" xfId="37530"/>
    <cellStyle name="Normal 2 2 6 27 4" xfId="7445"/>
    <cellStyle name="Normal 2 2 6 27 4 2" xfId="7446"/>
    <cellStyle name="Normal 2 2 6 27 4 2 2" xfId="7447"/>
    <cellStyle name="Normal 2 2 6 27 4 2 2 2" xfId="37531"/>
    <cellStyle name="Normal 2 2 6 27 4 2 3" xfId="37532"/>
    <cellStyle name="Normal 2 2 6 27 4 3" xfId="7448"/>
    <cellStyle name="Normal 2 2 6 27 4 3 2" xfId="37533"/>
    <cellStyle name="Normal 2 2 6 27 4 4" xfId="37534"/>
    <cellStyle name="Normal 2 2 6 27 5" xfId="7449"/>
    <cellStyle name="Normal 2 2 6 27 5 2" xfId="7450"/>
    <cellStyle name="Normal 2 2 6 27 5 2 2" xfId="37535"/>
    <cellStyle name="Normal 2 2 6 27 5 3" xfId="37536"/>
    <cellStyle name="Normal 2 2 6 27 6" xfId="7451"/>
    <cellStyle name="Normal 2 2 6 27 6 2" xfId="37537"/>
    <cellStyle name="Normal 2 2 6 27 7" xfId="7452"/>
    <cellStyle name="Normal 2 2 6 27 7 2" xfId="37538"/>
    <cellStyle name="Normal 2 2 6 27 8" xfId="37539"/>
    <cellStyle name="Normal 2 2 6 28" xfId="7453"/>
    <cellStyle name="Normal 2 2 6 28 2" xfId="7454"/>
    <cellStyle name="Normal 2 2 6 28 2 2" xfId="7455"/>
    <cellStyle name="Normal 2 2 6 28 2 2 2" xfId="7456"/>
    <cellStyle name="Normal 2 2 6 28 2 2 2 2" xfId="37540"/>
    <cellStyle name="Normal 2 2 6 28 2 2 3" xfId="37541"/>
    <cellStyle name="Normal 2 2 6 28 2 3" xfId="7457"/>
    <cellStyle name="Normal 2 2 6 28 2 3 2" xfId="37542"/>
    <cellStyle name="Normal 2 2 6 28 2 4" xfId="37543"/>
    <cellStyle name="Normal 2 2 6 28 3" xfId="7458"/>
    <cellStyle name="Normal 2 2 6 28 3 2" xfId="7459"/>
    <cellStyle name="Normal 2 2 6 28 3 2 2" xfId="7460"/>
    <cellStyle name="Normal 2 2 6 28 3 2 2 2" xfId="37544"/>
    <cellStyle name="Normal 2 2 6 28 3 2 3" xfId="37545"/>
    <cellStyle name="Normal 2 2 6 28 3 3" xfId="7461"/>
    <cellStyle name="Normal 2 2 6 28 3 3 2" xfId="37546"/>
    <cellStyle name="Normal 2 2 6 28 3 4" xfId="37547"/>
    <cellStyle name="Normal 2 2 6 28 4" xfId="7462"/>
    <cellStyle name="Normal 2 2 6 28 4 2" xfId="7463"/>
    <cellStyle name="Normal 2 2 6 28 4 2 2" xfId="7464"/>
    <cellStyle name="Normal 2 2 6 28 4 2 2 2" xfId="37548"/>
    <cellStyle name="Normal 2 2 6 28 4 2 3" xfId="37549"/>
    <cellStyle name="Normal 2 2 6 28 4 3" xfId="7465"/>
    <cellStyle name="Normal 2 2 6 28 4 3 2" xfId="37550"/>
    <cellStyle name="Normal 2 2 6 28 4 4" xfId="37551"/>
    <cellStyle name="Normal 2 2 6 28 5" xfId="7466"/>
    <cellStyle name="Normal 2 2 6 28 5 2" xfId="7467"/>
    <cellStyle name="Normal 2 2 6 28 5 2 2" xfId="37552"/>
    <cellStyle name="Normal 2 2 6 28 5 3" xfId="37553"/>
    <cellStyle name="Normal 2 2 6 28 6" xfId="7468"/>
    <cellStyle name="Normal 2 2 6 28 6 2" xfId="37554"/>
    <cellStyle name="Normal 2 2 6 28 7" xfId="7469"/>
    <cellStyle name="Normal 2 2 6 28 7 2" xfId="37555"/>
    <cellStyle name="Normal 2 2 6 28 8" xfId="37556"/>
    <cellStyle name="Normal 2 2 6 29" xfId="7470"/>
    <cellStyle name="Normal 2 2 6 29 2" xfId="7471"/>
    <cellStyle name="Normal 2 2 6 29 2 2" xfId="7472"/>
    <cellStyle name="Normal 2 2 6 29 2 2 2" xfId="7473"/>
    <cellStyle name="Normal 2 2 6 29 2 2 2 2" xfId="37557"/>
    <cellStyle name="Normal 2 2 6 29 2 2 3" xfId="37558"/>
    <cellStyle name="Normal 2 2 6 29 2 3" xfId="7474"/>
    <cellStyle name="Normal 2 2 6 29 2 3 2" xfId="37559"/>
    <cellStyle name="Normal 2 2 6 29 2 4" xfId="37560"/>
    <cellStyle name="Normal 2 2 6 29 3" xfId="7475"/>
    <cellStyle name="Normal 2 2 6 29 3 2" xfId="7476"/>
    <cellStyle name="Normal 2 2 6 29 3 2 2" xfId="7477"/>
    <cellStyle name="Normal 2 2 6 29 3 2 2 2" xfId="37561"/>
    <cellStyle name="Normal 2 2 6 29 3 2 3" xfId="37562"/>
    <cellStyle name="Normal 2 2 6 29 3 3" xfId="7478"/>
    <cellStyle name="Normal 2 2 6 29 3 3 2" xfId="37563"/>
    <cellStyle name="Normal 2 2 6 29 3 4" xfId="37564"/>
    <cellStyle name="Normal 2 2 6 29 4" xfId="7479"/>
    <cellStyle name="Normal 2 2 6 29 4 2" xfId="7480"/>
    <cellStyle name="Normal 2 2 6 29 4 2 2" xfId="7481"/>
    <cellStyle name="Normal 2 2 6 29 4 2 2 2" xfId="37565"/>
    <cellStyle name="Normal 2 2 6 29 4 2 3" xfId="37566"/>
    <cellStyle name="Normal 2 2 6 29 4 3" xfId="7482"/>
    <cellStyle name="Normal 2 2 6 29 4 3 2" xfId="37567"/>
    <cellStyle name="Normal 2 2 6 29 4 4" xfId="37568"/>
    <cellStyle name="Normal 2 2 6 29 5" xfId="7483"/>
    <cellStyle name="Normal 2 2 6 29 5 2" xfId="7484"/>
    <cellStyle name="Normal 2 2 6 29 5 2 2" xfId="37569"/>
    <cellStyle name="Normal 2 2 6 29 5 3" xfId="37570"/>
    <cellStyle name="Normal 2 2 6 29 6" xfId="7485"/>
    <cellStyle name="Normal 2 2 6 29 6 2" xfId="37571"/>
    <cellStyle name="Normal 2 2 6 29 7" xfId="7486"/>
    <cellStyle name="Normal 2 2 6 29 7 2" xfId="37572"/>
    <cellStyle name="Normal 2 2 6 29 8" xfId="37573"/>
    <cellStyle name="Normal 2 2 6 3" xfId="7487"/>
    <cellStyle name="Normal 2 2 6 3 2" xfId="7488"/>
    <cellStyle name="Normal 2 2 6 3 2 2" xfId="7489"/>
    <cellStyle name="Normal 2 2 6 3 2 2 2" xfId="7490"/>
    <cellStyle name="Normal 2 2 6 3 2 2 2 2" xfId="37574"/>
    <cellStyle name="Normal 2 2 6 3 2 2 3" xfId="37575"/>
    <cellStyle name="Normal 2 2 6 3 2 3" xfId="7491"/>
    <cellStyle name="Normal 2 2 6 3 2 3 2" xfId="37576"/>
    <cellStyle name="Normal 2 2 6 3 2 4" xfId="37577"/>
    <cellStyle name="Normal 2 2 6 3 3" xfId="7492"/>
    <cellStyle name="Normal 2 2 6 3 3 2" xfId="7493"/>
    <cellStyle name="Normal 2 2 6 3 3 2 2" xfId="7494"/>
    <cellStyle name="Normal 2 2 6 3 3 2 2 2" xfId="37578"/>
    <cellStyle name="Normal 2 2 6 3 3 2 3" xfId="37579"/>
    <cellStyle name="Normal 2 2 6 3 3 3" xfId="7495"/>
    <cellStyle name="Normal 2 2 6 3 3 3 2" xfId="37580"/>
    <cellStyle name="Normal 2 2 6 3 3 4" xfId="37581"/>
    <cellStyle name="Normal 2 2 6 3 4" xfId="7496"/>
    <cellStyle name="Normal 2 2 6 3 4 2" xfId="7497"/>
    <cellStyle name="Normal 2 2 6 3 4 2 2" xfId="7498"/>
    <cellStyle name="Normal 2 2 6 3 4 2 2 2" xfId="37582"/>
    <cellStyle name="Normal 2 2 6 3 4 2 3" xfId="37583"/>
    <cellStyle name="Normal 2 2 6 3 4 3" xfId="7499"/>
    <cellStyle name="Normal 2 2 6 3 4 3 2" xfId="37584"/>
    <cellStyle name="Normal 2 2 6 3 4 4" xfId="37585"/>
    <cellStyle name="Normal 2 2 6 3 5" xfId="7500"/>
    <cellStyle name="Normal 2 2 6 3 5 2" xfId="7501"/>
    <cellStyle name="Normal 2 2 6 3 5 2 2" xfId="37586"/>
    <cellStyle name="Normal 2 2 6 3 5 3" xfId="37587"/>
    <cellStyle name="Normal 2 2 6 3 6" xfId="7502"/>
    <cellStyle name="Normal 2 2 6 3 6 2" xfId="37588"/>
    <cellStyle name="Normal 2 2 6 3 7" xfId="7503"/>
    <cellStyle name="Normal 2 2 6 3 7 2" xfId="37589"/>
    <cellStyle name="Normal 2 2 6 3 8" xfId="37590"/>
    <cellStyle name="Normal 2 2 6 30" xfId="7504"/>
    <cellStyle name="Normal 2 2 6 30 2" xfId="7505"/>
    <cellStyle name="Normal 2 2 6 30 2 2" xfId="7506"/>
    <cellStyle name="Normal 2 2 6 30 2 2 2" xfId="37591"/>
    <cellStyle name="Normal 2 2 6 30 2 3" xfId="37592"/>
    <cellStyle name="Normal 2 2 6 30 3" xfId="7507"/>
    <cellStyle name="Normal 2 2 6 30 3 2" xfId="37593"/>
    <cellStyle name="Normal 2 2 6 30 4" xfId="37594"/>
    <cellStyle name="Normal 2 2 6 31" xfId="7508"/>
    <cellStyle name="Normal 2 2 6 31 2" xfId="7509"/>
    <cellStyle name="Normal 2 2 6 31 2 2" xfId="7510"/>
    <cellStyle name="Normal 2 2 6 31 2 2 2" xfId="37595"/>
    <cellStyle name="Normal 2 2 6 31 2 3" xfId="37596"/>
    <cellStyle name="Normal 2 2 6 31 3" xfId="7511"/>
    <cellStyle name="Normal 2 2 6 31 3 2" xfId="37597"/>
    <cellStyle name="Normal 2 2 6 31 4" xfId="37598"/>
    <cellStyle name="Normal 2 2 6 32" xfId="7512"/>
    <cellStyle name="Normal 2 2 6 32 2" xfId="7513"/>
    <cellStyle name="Normal 2 2 6 32 2 2" xfId="7514"/>
    <cellStyle name="Normal 2 2 6 32 2 2 2" xfId="37599"/>
    <cellStyle name="Normal 2 2 6 32 2 3" xfId="37600"/>
    <cellStyle name="Normal 2 2 6 32 3" xfId="7515"/>
    <cellStyle name="Normal 2 2 6 32 3 2" xfId="37601"/>
    <cellStyle name="Normal 2 2 6 32 4" xfId="37602"/>
    <cellStyle name="Normal 2 2 6 33" xfId="7516"/>
    <cellStyle name="Normal 2 2 6 33 2" xfId="7517"/>
    <cellStyle name="Normal 2 2 6 33 2 2" xfId="37603"/>
    <cellStyle name="Normal 2 2 6 33 3" xfId="37604"/>
    <cellStyle name="Normal 2 2 6 34" xfId="7518"/>
    <cellStyle name="Normal 2 2 6 34 2" xfId="37605"/>
    <cellStyle name="Normal 2 2 6 35" xfId="7519"/>
    <cellStyle name="Normal 2 2 6 35 2" xfId="37606"/>
    <cellStyle name="Normal 2 2 6 36" xfId="37607"/>
    <cellStyle name="Normal 2 2 6 4" xfId="7520"/>
    <cellStyle name="Normal 2 2 6 4 2" xfId="7521"/>
    <cellStyle name="Normal 2 2 6 4 2 2" xfId="7522"/>
    <cellStyle name="Normal 2 2 6 4 2 2 2" xfId="7523"/>
    <cellStyle name="Normal 2 2 6 4 2 2 2 2" xfId="37608"/>
    <cellStyle name="Normal 2 2 6 4 2 2 3" xfId="37609"/>
    <cellStyle name="Normal 2 2 6 4 2 3" xfId="7524"/>
    <cellStyle name="Normal 2 2 6 4 2 3 2" xfId="37610"/>
    <cellStyle name="Normal 2 2 6 4 2 4" xfId="37611"/>
    <cellStyle name="Normal 2 2 6 4 3" xfId="7525"/>
    <cellStyle name="Normal 2 2 6 4 3 2" xfId="7526"/>
    <cellStyle name="Normal 2 2 6 4 3 2 2" xfId="7527"/>
    <cellStyle name="Normal 2 2 6 4 3 2 2 2" xfId="37612"/>
    <cellStyle name="Normal 2 2 6 4 3 2 3" xfId="37613"/>
    <cellStyle name="Normal 2 2 6 4 3 3" xfId="7528"/>
    <cellStyle name="Normal 2 2 6 4 3 3 2" xfId="37614"/>
    <cellStyle name="Normal 2 2 6 4 3 4" xfId="37615"/>
    <cellStyle name="Normal 2 2 6 4 4" xfId="7529"/>
    <cellStyle name="Normal 2 2 6 4 4 2" xfId="7530"/>
    <cellStyle name="Normal 2 2 6 4 4 2 2" xfId="7531"/>
    <cellStyle name="Normal 2 2 6 4 4 2 2 2" xfId="37616"/>
    <cellStyle name="Normal 2 2 6 4 4 2 3" xfId="37617"/>
    <cellStyle name="Normal 2 2 6 4 4 3" xfId="7532"/>
    <cellStyle name="Normal 2 2 6 4 4 3 2" xfId="37618"/>
    <cellStyle name="Normal 2 2 6 4 4 4" xfId="37619"/>
    <cellStyle name="Normal 2 2 6 4 5" xfId="7533"/>
    <cellStyle name="Normal 2 2 6 4 5 2" xfId="7534"/>
    <cellStyle name="Normal 2 2 6 4 5 2 2" xfId="37620"/>
    <cellStyle name="Normal 2 2 6 4 5 3" xfId="37621"/>
    <cellStyle name="Normal 2 2 6 4 6" xfId="7535"/>
    <cellStyle name="Normal 2 2 6 4 6 2" xfId="37622"/>
    <cellStyle name="Normal 2 2 6 4 7" xfId="7536"/>
    <cellStyle name="Normal 2 2 6 4 7 2" xfId="37623"/>
    <cellStyle name="Normal 2 2 6 4 8" xfId="37624"/>
    <cellStyle name="Normal 2 2 6 5" xfId="7537"/>
    <cellStyle name="Normal 2 2 6 5 2" xfId="7538"/>
    <cellStyle name="Normal 2 2 6 5 2 2" xfId="7539"/>
    <cellStyle name="Normal 2 2 6 5 2 2 2" xfId="7540"/>
    <cellStyle name="Normal 2 2 6 5 2 2 2 2" xfId="37625"/>
    <cellStyle name="Normal 2 2 6 5 2 2 3" xfId="37626"/>
    <cellStyle name="Normal 2 2 6 5 2 3" xfId="7541"/>
    <cellStyle name="Normal 2 2 6 5 2 3 2" xfId="37627"/>
    <cellStyle name="Normal 2 2 6 5 2 4" xfId="37628"/>
    <cellStyle name="Normal 2 2 6 5 3" xfId="7542"/>
    <cellStyle name="Normal 2 2 6 5 3 2" xfId="7543"/>
    <cellStyle name="Normal 2 2 6 5 3 2 2" xfId="7544"/>
    <cellStyle name="Normal 2 2 6 5 3 2 2 2" xfId="37629"/>
    <cellStyle name="Normal 2 2 6 5 3 2 3" xfId="37630"/>
    <cellStyle name="Normal 2 2 6 5 3 3" xfId="7545"/>
    <cellStyle name="Normal 2 2 6 5 3 3 2" xfId="37631"/>
    <cellStyle name="Normal 2 2 6 5 3 4" xfId="37632"/>
    <cellStyle name="Normal 2 2 6 5 4" xfId="7546"/>
    <cellStyle name="Normal 2 2 6 5 4 2" xfId="7547"/>
    <cellStyle name="Normal 2 2 6 5 4 2 2" xfId="7548"/>
    <cellStyle name="Normal 2 2 6 5 4 2 2 2" xfId="37633"/>
    <cellStyle name="Normal 2 2 6 5 4 2 3" xfId="37634"/>
    <cellStyle name="Normal 2 2 6 5 4 3" xfId="7549"/>
    <cellStyle name="Normal 2 2 6 5 4 3 2" xfId="37635"/>
    <cellStyle name="Normal 2 2 6 5 4 4" xfId="37636"/>
    <cellStyle name="Normal 2 2 6 5 5" xfId="7550"/>
    <cellStyle name="Normal 2 2 6 5 5 2" xfId="7551"/>
    <cellStyle name="Normal 2 2 6 5 5 2 2" xfId="37637"/>
    <cellStyle name="Normal 2 2 6 5 5 3" xfId="37638"/>
    <cellStyle name="Normal 2 2 6 5 6" xfId="7552"/>
    <cellStyle name="Normal 2 2 6 5 6 2" xfId="37639"/>
    <cellStyle name="Normal 2 2 6 5 7" xfId="7553"/>
    <cellStyle name="Normal 2 2 6 5 7 2" xfId="37640"/>
    <cellStyle name="Normal 2 2 6 5 8" xfId="37641"/>
    <cellStyle name="Normal 2 2 6 6" xfId="7554"/>
    <cellStyle name="Normal 2 2 6 6 2" xfId="7555"/>
    <cellStyle name="Normal 2 2 6 6 2 2" xfId="7556"/>
    <cellStyle name="Normal 2 2 6 6 2 2 2" xfId="7557"/>
    <cellStyle name="Normal 2 2 6 6 2 2 2 2" xfId="37642"/>
    <cellStyle name="Normal 2 2 6 6 2 2 3" xfId="37643"/>
    <cellStyle name="Normal 2 2 6 6 2 3" xfId="7558"/>
    <cellStyle name="Normal 2 2 6 6 2 3 2" xfId="37644"/>
    <cellStyle name="Normal 2 2 6 6 2 4" xfId="37645"/>
    <cellStyle name="Normal 2 2 6 6 3" xfId="7559"/>
    <cellStyle name="Normal 2 2 6 6 3 2" xfId="7560"/>
    <cellStyle name="Normal 2 2 6 6 3 2 2" xfId="7561"/>
    <cellStyle name="Normal 2 2 6 6 3 2 2 2" xfId="37646"/>
    <cellStyle name="Normal 2 2 6 6 3 2 3" xfId="37647"/>
    <cellStyle name="Normal 2 2 6 6 3 3" xfId="7562"/>
    <cellStyle name="Normal 2 2 6 6 3 3 2" xfId="37648"/>
    <cellStyle name="Normal 2 2 6 6 3 4" xfId="37649"/>
    <cellStyle name="Normal 2 2 6 6 4" xfId="7563"/>
    <cellStyle name="Normal 2 2 6 6 4 2" xfId="7564"/>
    <cellStyle name="Normal 2 2 6 6 4 2 2" xfId="7565"/>
    <cellStyle name="Normal 2 2 6 6 4 2 2 2" xfId="37650"/>
    <cellStyle name="Normal 2 2 6 6 4 2 3" xfId="37651"/>
    <cellStyle name="Normal 2 2 6 6 4 3" xfId="7566"/>
    <cellStyle name="Normal 2 2 6 6 4 3 2" xfId="37652"/>
    <cellStyle name="Normal 2 2 6 6 4 4" xfId="37653"/>
    <cellStyle name="Normal 2 2 6 6 5" xfId="7567"/>
    <cellStyle name="Normal 2 2 6 6 5 2" xfId="7568"/>
    <cellStyle name="Normal 2 2 6 6 5 2 2" xfId="37654"/>
    <cellStyle name="Normal 2 2 6 6 5 3" xfId="37655"/>
    <cellStyle name="Normal 2 2 6 6 6" xfId="7569"/>
    <cellStyle name="Normal 2 2 6 6 6 2" xfId="37656"/>
    <cellStyle name="Normal 2 2 6 6 7" xfId="7570"/>
    <cellStyle name="Normal 2 2 6 6 7 2" xfId="37657"/>
    <cellStyle name="Normal 2 2 6 6 8" xfId="37658"/>
    <cellStyle name="Normal 2 2 6 7" xfId="7571"/>
    <cellStyle name="Normal 2 2 6 7 2" xfId="7572"/>
    <cellStyle name="Normal 2 2 6 7 2 2" xfId="7573"/>
    <cellStyle name="Normal 2 2 6 7 2 2 2" xfId="7574"/>
    <cellStyle name="Normal 2 2 6 7 2 2 2 2" xfId="37659"/>
    <cellStyle name="Normal 2 2 6 7 2 2 3" xfId="37660"/>
    <cellStyle name="Normal 2 2 6 7 2 3" xfId="7575"/>
    <cellStyle name="Normal 2 2 6 7 2 3 2" xfId="37661"/>
    <cellStyle name="Normal 2 2 6 7 2 4" xfId="37662"/>
    <cellStyle name="Normal 2 2 6 7 3" xfId="7576"/>
    <cellStyle name="Normal 2 2 6 7 3 2" xfId="7577"/>
    <cellStyle name="Normal 2 2 6 7 3 2 2" xfId="7578"/>
    <cellStyle name="Normal 2 2 6 7 3 2 2 2" xfId="37663"/>
    <cellStyle name="Normal 2 2 6 7 3 2 3" xfId="37664"/>
    <cellStyle name="Normal 2 2 6 7 3 3" xfId="7579"/>
    <cellStyle name="Normal 2 2 6 7 3 3 2" xfId="37665"/>
    <cellStyle name="Normal 2 2 6 7 3 4" xfId="37666"/>
    <cellStyle name="Normal 2 2 6 7 4" xfId="7580"/>
    <cellStyle name="Normal 2 2 6 7 4 2" xfId="7581"/>
    <cellStyle name="Normal 2 2 6 7 4 2 2" xfId="7582"/>
    <cellStyle name="Normal 2 2 6 7 4 2 2 2" xfId="37667"/>
    <cellStyle name="Normal 2 2 6 7 4 2 3" xfId="37668"/>
    <cellStyle name="Normal 2 2 6 7 4 3" xfId="7583"/>
    <cellStyle name="Normal 2 2 6 7 4 3 2" xfId="37669"/>
    <cellStyle name="Normal 2 2 6 7 4 4" xfId="37670"/>
    <cellStyle name="Normal 2 2 6 7 5" xfId="7584"/>
    <cellStyle name="Normal 2 2 6 7 5 2" xfId="7585"/>
    <cellStyle name="Normal 2 2 6 7 5 2 2" xfId="37671"/>
    <cellStyle name="Normal 2 2 6 7 5 3" xfId="37672"/>
    <cellStyle name="Normal 2 2 6 7 6" xfId="7586"/>
    <cellStyle name="Normal 2 2 6 7 6 2" xfId="37673"/>
    <cellStyle name="Normal 2 2 6 7 7" xfId="7587"/>
    <cellStyle name="Normal 2 2 6 7 7 2" xfId="37674"/>
    <cellStyle name="Normal 2 2 6 7 8" xfId="37675"/>
    <cellStyle name="Normal 2 2 6 8" xfId="7588"/>
    <cellStyle name="Normal 2 2 6 8 2" xfId="7589"/>
    <cellStyle name="Normal 2 2 6 8 2 2" xfId="7590"/>
    <cellStyle name="Normal 2 2 6 8 2 2 2" xfId="7591"/>
    <cellStyle name="Normal 2 2 6 8 2 2 2 2" xfId="37676"/>
    <cellStyle name="Normal 2 2 6 8 2 2 3" xfId="37677"/>
    <cellStyle name="Normal 2 2 6 8 2 3" xfId="7592"/>
    <cellStyle name="Normal 2 2 6 8 2 3 2" xfId="37678"/>
    <cellStyle name="Normal 2 2 6 8 2 4" xfId="37679"/>
    <cellStyle name="Normal 2 2 6 8 3" xfId="7593"/>
    <cellStyle name="Normal 2 2 6 8 3 2" xfId="7594"/>
    <cellStyle name="Normal 2 2 6 8 3 2 2" xfId="7595"/>
    <cellStyle name="Normal 2 2 6 8 3 2 2 2" xfId="37680"/>
    <cellStyle name="Normal 2 2 6 8 3 2 3" xfId="37681"/>
    <cellStyle name="Normal 2 2 6 8 3 3" xfId="7596"/>
    <cellStyle name="Normal 2 2 6 8 3 3 2" xfId="37682"/>
    <cellStyle name="Normal 2 2 6 8 3 4" xfId="37683"/>
    <cellStyle name="Normal 2 2 6 8 4" xfId="7597"/>
    <cellStyle name="Normal 2 2 6 8 4 2" xfId="7598"/>
    <cellStyle name="Normal 2 2 6 8 4 2 2" xfId="7599"/>
    <cellStyle name="Normal 2 2 6 8 4 2 2 2" xfId="37684"/>
    <cellStyle name="Normal 2 2 6 8 4 2 3" xfId="37685"/>
    <cellStyle name="Normal 2 2 6 8 4 3" xfId="7600"/>
    <cellStyle name="Normal 2 2 6 8 4 3 2" xfId="37686"/>
    <cellStyle name="Normal 2 2 6 8 4 4" xfId="37687"/>
    <cellStyle name="Normal 2 2 6 8 5" xfId="7601"/>
    <cellStyle name="Normal 2 2 6 8 5 2" xfId="7602"/>
    <cellStyle name="Normal 2 2 6 8 5 2 2" xfId="37688"/>
    <cellStyle name="Normal 2 2 6 8 5 3" xfId="37689"/>
    <cellStyle name="Normal 2 2 6 8 6" xfId="7603"/>
    <cellStyle name="Normal 2 2 6 8 6 2" xfId="37690"/>
    <cellStyle name="Normal 2 2 6 8 7" xfId="7604"/>
    <cellStyle name="Normal 2 2 6 8 7 2" xfId="37691"/>
    <cellStyle name="Normal 2 2 6 8 8" xfId="37692"/>
    <cellStyle name="Normal 2 2 6 9" xfId="7605"/>
    <cellStyle name="Normal 2 2 6 9 2" xfId="7606"/>
    <cellStyle name="Normal 2 2 6 9 2 2" xfId="7607"/>
    <cellStyle name="Normal 2 2 6 9 2 2 2" xfId="7608"/>
    <cellStyle name="Normal 2 2 6 9 2 2 2 2" xfId="37693"/>
    <cellStyle name="Normal 2 2 6 9 2 2 3" xfId="37694"/>
    <cellStyle name="Normal 2 2 6 9 2 3" xfId="7609"/>
    <cellStyle name="Normal 2 2 6 9 2 3 2" xfId="37695"/>
    <cellStyle name="Normal 2 2 6 9 2 4" xfId="37696"/>
    <cellStyle name="Normal 2 2 6 9 3" xfId="7610"/>
    <cellStyle name="Normal 2 2 6 9 3 2" xfId="7611"/>
    <cellStyle name="Normal 2 2 6 9 3 2 2" xfId="7612"/>
    <cellStyle name="Normal 2 2 6 9 3 2 2 2" xfId="37697"/>
    <cellStyle name="Normal 2 2 6 9 3 2 3" xfId="37698"/>
    <cellStyle name="Normal 2 2 6 9 3 3" xfId="7613"/>
    <cellStyle name="Normal 2 2 6 9 3 3 2" xfId="37699"/>
    <cellStyle name="Normal 2 2 6 9 3 4" xfId="37700"/>
    <cellStyle name="Normal 2 2 6 9 4" xfId="7614"/>
    <cellStyle name="Normal 2 2 6 9 4 2" xfId="7615"/>
    <cellStyle name="Normal 2 2 6 9 4 2 2" xfId="7616"/>
    <cellStyle name="Normal 2 2 6 9 4 2 2 2" xfId="37701"/>
    <cellStyle name="Normal 2 2 6 9 4 2 3" xfId="37702"/>
    <cellStyle name="Normal 2 2 6 9 4 3" xfId="7617"/>
    <cellStyle name="Normal 2 2 6 9 4 3 2" xfId="37703"/>
    <cellStyle name="Normal 2 2 6 9 4 4" xfId="37704"/>
    <cellStyle name="Normal 2 2 6 9 5" xfId="7618"/>
    <cellStyle name="Normal 2 2 6 9 5 2" xfId="7619"/>
    <cellStyle name="Normal 2 2 6 9 5 2 2" xfId="37705"/>
    <cellStyle name="Normal 2 2 6 9 5 3" xfId="37706"/>
    <cellStyle name="Normal 2 2 6 9 6" xfId="7620"/>
    <cellStyle name="Normal 2 2 6 9 6 2" xfId="37707"/>
    <cellStyle name="Normal 2 2 6 9 7" xfId="7621"/>
    <cellStyle name="Normal 2 2 6 9 7 2" xfId="37708"/>
    <cellStyle name="Normal 2 2 6 9 8" xfId="37709"/>
    <cellStyle name="Normal 2 2 7" xfId="7622"/>
    <cellStyle name="Normal 2 2 7 10" xfId="7623"/>
    <cellStyle name="Normal 2 2 7 10 2" xfId="7624"/>
    <cellStyle name="Normal 2 2 7 10 2 2" xfId="7625"/>
    <cellStyle name="Normal 2 2 7 10 2 2 2" xfId="7626"/>
    <cellStyle name="Normal 2 2 7 10 2 2 2 2" xfId="37710"/>
    <cellStyle name="Normal 2 2 7 10 2 2 3" xfId="37711"/>
    <cellStyle name="Normal 2 2 7 10 2 3" xfId="7627"/>
    <cellStyle name="Normal 2 2 7 10 2 3 2" xfId="37712"/>
    <cellStyle name="Normal 2 2 7 10 2 4" xfId="37713"/>
    <cellStyle name="Normal 2 2 7 10 3" xfId="7628"/>
    <cellStyle name="Normal 2 2 7 10 3 2" xfId="7629"/>
    <cellStyle name="Normal 2 2 7 10 3 2 2" xfId="7630"/>
    <cellStyle name="Normal 2 2 7 10 3 2 2 2" xfId="37714"/>
    <cellStyle name="Normal 2 2 7 10 3 2 3" xfId="37715"/>
    <cellStyle name="Normal 2 2 7 10 3 3" xfId="7631"/>
    <cellStyle name="Normal 2 2 7 10 3 3 2" xfId="37716"/>
    <cellStyle name="Normal 2 2 7 10 3 4" xfId="37717"/>
    <cellStyle name="Normal 2 2 7 10 4" xfId="7632"/>
    <cellStyle name="Normal 2 2 7 10 4 2" xfId="7633"/>
    <cellStyle name="Normal 2 2 7 10 4 2 2" xfId="7634"/>
    <cellStyle name="Normal 2 2 7 10 4 2 2 2" xfId="37718"/>
    <cellStyle name="Normal 2 2 7 10 4 2 3" xfId="37719"/>
    <cellStyle name="Normal 2 2 7 10 4 3" xfId="7635"/>
    <cellStyle name="Normal 2 2 7 10 4 3 2" xfId="37720"/>
    <cellStyle name="Normal 2 2 7 10 4 4" xfId="37721"/>
    <cellStyle name="Normal 2 2 7 10 5" xfId="7636"/>
    <cellStyle name="Normal 2 2 7 10 5 2" xfId="7637"/>
    <cellStyle name="Normal 2 2 7 10 5 2 2" xfId="37722"/>
    <cellStyle name="Normal 2 2 7 10 5 3" xfId="37723"/>
    <cellStyle name="Normal 2 2 7 10 6" xfId="7638"/>
    <cellStyle name="Normal 2 2 7 10 6 2" xfId="37724"/>
    <cellStyle name="Normal 2 2 7 10 7" xfId="7639"/>
    <cellStyle name="Normal 2 2 7 10 7 2" xfId="37725"/>
    <cellStyle name="Normal 2 2 7 10 8" xfId="37726"/>
    <cellStyle name="Normal 2 2 7 11" xfId="7640"/>
    <cellStyle name="Normal 2 2 7 11 2" xfId="7641"/>
    <cellStyle name="Normal 2 2 7 11 2 2" xfId="7642"/>
    <cellStyle name="Normal 2 2 7 11 2 2 2" xfId="7643"/>
    <cellStyle name="Normal 2 2 7 11 2 2 2 2" xfId="37727"/>
    <cellStyle name="Normal 2 2 7 11 2 2 3" xfId="37728"/>
    <cellStyle name="Normal 2 2 7 11 2 3" xfId="7644"/>
    <cellStyle name="Normal 2 2 7 11 2 3 2" xfId="37729"/>
    <cellStyle name="Normal 2 2 7 11 2 4" xfId="37730"/>
    <cellStyle name="Normal 2 2 7 11 3" xfId="7645"/>
    <cellStyle name="Normal 2 2 7 11 3 2" xfId="7646"/>
    <cellStyle name="Normal 2 2 7 11 3 2 2" xfId="7647"/>
    <cellStyle name="Normal 2 2 7 11 3 2 2 2" xfId="37731"/>
    <cellStyle name="Normal 2 2 7 11 3 2 3" xfId="37732"/>
    <cellStyle name="Normal 2 2 7 11 3 3" xfId="7648"/>
    <cellStyle name="Normal 2 2 7 11 3 3 2" xfId="37733"/>
    <cellStyle name="Normal 2 2 7 11 3 4" xfId="37734"/>
    <cellStyle name="Normal 2 2 7 11 4" xfId="7649"/>
    <cellStyle name="Normal 2 2 7 11 4 2" xfId="7650"/>
    <cellStyle name="Normal 2 2 7 11 4 2 2" xfId="7651"/>
    <cellStyle name="Normal 2 2 7 11 4 2 2 2" xfId="37735"/>
    <cellStyle name="Normal 2 2 7 11 4 2 3" xfId="37736"/>
    <cellStyle name="Normal 2 2 7 11 4 3" xfId="7652"/>
    <cellStyle name="Normal 2 2 7 11 4 3 2" xfId="37737"/>
    <cellStyle name="Normal 2 2 7 11 4 4" xfId="37738"/>
    <cellStyle name="Normal 2 2 7 11 5" xfId="7653"/>
    <cellStyle name="Normal 2 2 7 11 5 2" xfId="7654"/>
    <cellStyle name="Normal 2 2 7 11 5 2 2" xfId="37739"/>
    <cellStyle name="Normal 2 2 7 11 5 3" xfId="37740"/>
    <cellStyle name="Normal 2 2 7 11 6" xfId="7655"/>
    <cellStyle name="Normal 2 2 7 11 6 2" xfId="37741"/>
    <cellStyle name="Normal 2 2 7 11 7" xfId="7656"/>
    <cellStyle name="Normal 2 2 7 11 7 2" xfId="37742"/>
    <cellStyle name="Normal 2 2 7 11 8" xfId="37743"/>
    <cellStyle name="Normal 2 2 7 12" xfId="7657"/>
    <cellStyle name="Normal 2 2 7 12 2" xfId="7658"/>
    <cellStyle name="Normal 2 2 7 12 2 2" xfId="7659"/>
    <cellStyle name="Normal 2 2 7 12 2 2 2" xfId="7660"/>
    <cellStyle name="Normal 2 2 7 12 2 2 2 2" xfId="37744"/>
    <cellStyle name="Normal 2 2 7 12 2 2 3" xfId="37745"/>
    <cellStyle name="Normal 2 2 7 12 2 3" xfId="7661"/>
    <cellStyle name="Normal 2 2 7 12 2 3 2" xfId="37746"/>
    <cellStyle name="Normal 2 2 7 12 2 4" xfId="37747"/>
    <cellStyle name="Normal 2 2 7 12 3" xfId="7662"/>
    <cellStyle name="Normal 2 2 7 12 3 2" xfId="7663"/>
    <cellStyle name="Normal 2 2 7 12 3 2 2" xfId="7664"/>
    <cellStyle name="Normal 2 2 7 12 3 2 2 2" xfId="37748"/>
    <cellStyle name="Normal 2 2 7 12 3 2 3" xfId="37749"/>
    <cellStyle name="Normal 2 2 7 12 3 3" xfId="7665"/>
    <cellStyle name="Normal 2 2 7 12 3 3 2" xfId="37750"/>
    <cellStyle name="Normal 2 2 7 12 3 4" xfId="37751"/>
    <cellStyle name="Normal 2 2 7 12 4" xfId="7666"/>
    <cellStyle name="Normal 2 2 7 12 4 2" xfId="7667"/>
    <cellStyle name="Normal 2 2 7 12 4 2 2" xfId="7668"/>
    <cellStyle name="Normal 2 2 7 12 4 2 2 2" xfId="37752"/>
    <cellStyle name="Normal 2 2 7 12 4 2 3" xfId="37753"/>
    <cellStyle name="Normal 2 2 7 12 4 3" xfId="7669"/>
    <cellStyle name="Normal 2 2 7 12 4 3 2" xfId="37754"/>
    <cellStyle name="Normal 2 2 7 12 4 4" xfId="37755"/>
    <cellStyle name="Normal 2 2 7 12 5" xfId="7670"/>
    <cellStyle name="Normal 2 2 7 12 5 2" xfId="7671"/>
    <cellStyle name="Normal 2 2 7 12 5 2 2" xfId="37756"/>
    <cellStyle name="Normal 2 2 7 12 5 3" xfId="37757"/>
    <cellStyle name="Normal 2 2 7 12 6" xfId="7672"/>
    <cellStyle name="Normal 2 2 7 12 6 2" xfId="37758"/>
    <cellStyle name="Normal 2 2 7 12 7" xfId="7673"/>
    <cellStyle name="Normal 2 2 7 12 7 2" xfId="37759"/>
    <cellStyle name="Normal 2 2 7 12 8" xfId="37760"/>
    <cellStyle name="Normal 2 2 7 13" xfId="7674"/>
    <cellStyle name="Normal 2 2 7 13 2" xfId="7675"/>
    <cellStyle name="Normal 2 2 7 13 2 2" xfId="7676"/>
    <cellStyle name="Normal 2 2 7 13 2 2 2" xfId="7677"/>
    <cellStyle name="Normal 2 2 7 13 2 2 2 2" xfId="37761"/>
    <cellStyle name="Normal 2 2 7 13 2 2 3" xfId="37762"/>
    <cellStyle name="Normal 2 2 7 13 2 3" xfId="7678"/>
    <cellStyle name="Normal 2 2 7 13 2 3 2" xfId="37763"/>
    <cellStyle name="Normal 2 2 7 13 2 4" xfId="37764"/>
    <cellStyle name="Normal 2 2 7 13 3" xfId="7679"/>
    <cellStyle name="Normal 2 2 7 13 3 2" xfId="7680"/>
    <cellStyle name="Normal 2 2 7 13 3 2 2" xfId="7681"/>
    <cellStyle name="Normal 2 2 7 13 3 2 2 2" xfId="37765"/>
    <cellStyle name="Normal 2 2 7 13 3 2 3" xfId="37766"/>
    <cellStyle name="Normal 2 2 7 13 3 3" xfId="7682"/>
    <cellStyle name="Normal 2 2 7 13 3 3 2" xfId="37767"/>
    <cellStyle name="Normal 2 2 7 13 3 4" xfId="37768"/>
    <cellStyle name="Normal 2 2 7 13 4" xfId="7683"/>
    <cellStyle name="Normal 2 2 7 13 4 2" xfId="7684"/>
    <cellStyle name="Normal 2 2 7 13 4 2 2" xfId="7685"/>
    <cellStyle name="Normal 2 2 7 13 4 2 2 2" xfId="37769"/>
    <cellStyle name="Normal 2 2 7 13 4 2 3" xfId="37770"/>
    <cellStyle name="Normal 2 2 7 13 4 3" xfId="7686"/>
    <cellStyle name="Normal 2 2 7 13 4 3 2" xfId="37771"/>
    <cellStyle name="Normal 2 2 7 13 4 4" xfId="37772"/>
    <cellStyle name="Normal 2 2 7 13 5" xfId="7687"/>
    <cellStyle name="Normal 2 2 7 13 5 2" xfId="7688"/>
    <cellStyle name="Normal 2 2 7 13 5 2 2" xfId="37773"/>
    <cellStyle name="Normal 2 2 7 13 5 3" xfId="37774"/>
    <cellStyle name="Normal 2 2 7 13 6" xfId="7689"/>
    <cellStyle name="Normal 2 2 7 13 6 2" xfId="37775"/>
    <cellStyle name="Normal 2 2 7 13 7" xfId="7690"/>
    <cellStyle name="Normal 2 2 7 13 7 2" xfId="37776"/>
    <cellStyle name="Normal 2 2 7 13 8" xfId="37777"/>
    <cellStyle name="Normal 2 2 7 14" xfId="7691"/>
    <cellStyle name="Normal 2 2 7 14 2" xfId="7692"/>
    <cellStyle name="Normal 2 2 7 14 2 2" xfId="7693"/>
    <cellStyle name="Normal 2 2 7 14 2 2 2" xfId="7694"/>
    <cellStyle name="Normal 2 2 7 14 2 2 2 2" xfId="37778"/>
    <cellStyle name="Normal 2 2 7 14 2 2 3" xfId="37779"/>
    <cellStyle name="Normal 2 2 7 14 2 3" xfId="7695"/>
    <cellStyle name="Normal 2 2 7 14 2 3 2" xfId="37780"/>
    <cellStyle name="Normal 2 2 7 14 2 4" xfId="37781"/>
    <cellStyle name="Normal 2 2 7 14 3" xfId="7696"/>
    <cellStyle name="Normal 2 2 7 14 3 2" xfId="7697"/>
    <cellStyle name="Normal 2 2 7 14 3 2 2" xfId="7698"/>
    <cellStyle name="Normal 2 2 7 14 3 2 2 2" xfId="37782"/>
    <cellStyle name="Normal 2 2 7 14 3 2 3" xfId="37783"/>
    <cellStyle name="Normal 2 2 7 14 3 3" xfId="7699"/>
    <cellStyle name="Normal 2 2 7 14 3 3 2" xfId="37784"/>
    <cellStyle name="Normal 2 2 7 14 3 4" xfId="37785"/>
    <cellStyle name="Normal 2 2 7 14 4" xfId="7700"/>
    <cellStyle name="Normal 2 2 7 14 4 2" xfId="7701"/>
    <cellStyle name="Normal 2 2 7 14 4 2 2" xfId="7702"/>
    <cellStyle name="Normal 2 2 7 14 4 2 2 2" xfId="37786"/>
    <cellStyle name="Normal 2 2 7 14 4 2 3" xfId="37787"/>
    <cellStyle name="Normal 2 2 7 14 4 3" xfId="7703"/>
    <cellStyle name="Normal 2 2 7 14 4 3 2" xfId="37788"/>
    <cellStyle name="Normal 2 2 7 14 4 4" xfId="37789"/>
    <cellStyle name="Normal 2 2 7 14 5" xfId="7704"/>
    <cellStyle name="Normal 2 2 7 14 5 2" xfId="7705"/>
    <cellStyle name="Normal 2 2 7 14 5 2 2" xfId="37790"/>
    <cellStyle name="Normal 2 2 7 14 5 3" xfId="37791"/>
    <cellStyle name="Normal 2 2 7 14 6" xfId="7706"/>
    <cellStyle name="Normal 2 2 7 14 6 2" xfId="37792"/>
    <cellStyle name="Normal 2 2 7 14 7" xfId="7707"/>
    <cellStyle name="Normal 2 2 7 14 7 2" xfId="37793"/>
    <cellStyle name="Normal 2 2 7 14 8" xfId="37794"/>
    <cellStyle name="Normal 2 2 7 15" xfId="7708"/>
    <cellStyle name="Normal 2 2 7 15 2" xfId="7709"/>
    <cellStyle name="Normal 2 2 7 15 2 2" xfId="7710"/>
    <cellStyle name="Normal 2 2 7 15 2 2 2" xfId="7711"/>
    <cellStyle name="Normal 2 2 7 15 2 2 2 2" xfId="37795"/>
    <cellStyle name="Normal 2 2 7 15 2 2 3" xfId="37796"/>
    <cellStyle name="Normal 2 2 7 15 2 3" xfId="7712"/>
    <cellStyle name="Normal 2 2 7 15 2 3 2" xfId="37797"/>
    <cellStyle name="Normal 2 2 7 15 2 4" xfId="37798"/>
    <cellStyle name="Normal 2 2 7 15 3" xfId="7713"/>
    <cellStyle name="Normal 2 2 7 15 3 2" xfId="7714"/>
    <cellStyle name="Normal 2 2 7 15 3 2 2" xfId="7715"/>
    <cellStyle name="Normal 2 2 7 15 3 2 2 2" xfId="37799"/>
    <cellStyle name="Normal 2 2 7 15 3 2 3" xfId="37800"/>
    <cellStyle name="Normal 2 2 7 15 3 3" xfId="7716"/>
    <cellStyle name="Normal 2 2 7 15 3 3 2" xfId="37801"/>
    <cellStyle name="Normal 2 2 7 15 3 4" xfId="37802"/>
    <cellStyle name="Normal 2 2 7 15 4" xfId="7717"/>
    <cellStyle name="Normal 2 2 7 15 4 2" xfId="7718"/>
    <cellStyle name="Normal 2 2 7 15 4 2 2" xfId="7719"/>
    <cellStyle name="Normal 2 2 7 15 4 2 2 2" xfId="37803"/>
    <cellStyle name="Normal 2 2 7 15 4 2 3" xfId="37804"/>
    <cellStyle name="Normal 2 2 7 15 4 3" xfId="7720"/>
    <cellStyle name="Normal 2 2 7 15 4 3 2" xfId="37805"/>
    <cellStyle name="Normal 2 2 7 15 4 4" xfId="37806"/>
    <cellStyle name="Normal 2 2 7 15 5" xfId="7721"/>
    <cellStyle name="Normal 2 2 7 15 5 2" xfId="7722"/>
    <cellStyle name="Normal 2 2 7 15 5 2 2" xfId="37807"/>
    <cellStyle name="Normal 2 2 7 15 5 3" xfId="37808"/>
    <cellStyle name="Normal 2 2 7 15 6" xfId="7723"/>
    <cellStyle name="Normal 2 2 7 15 6 2" xfId="37809"/>
    <cellStyle name="Normal 2 2 7 15 7" xfId="7724"/>
    <cellStyle name="Normal 2 2 7 15 7 2" xfId="37810"/>
    <cellStyle name="Normal 2 2 7 15 8" xfId="37811"/>
    <cellStyle name="Normal 2 2 7 16" xfId="7725"/>
    <cellStyle name="Normal 2 2 7 16 2" xfId="7726"/>
    <cellStyle name="Normal 2 2 7 16 2 2" xfId="7727"/>
    <cellStyle name="Normal 2 2 7 16 2 2 2" xfId="7728"/>
    <cellStyle name="Normal 2 2 7 16 2 2 2 2" xfId="37812"/>
    <cellStyle name="Normal 2 2 7 16 2 2 3" xfId="37813"/>
    <cellStyle name="Normal 2 2 7 16 2 3" xfId="7729"/>
    <cellStyle name="Normal 2 2 7 16 2 3 2" xfId="37814"/>
    <cellStyle name="Normal 2 2 7 16 2 4" xfId="37815"/>
    <cellStyle name="Normal 2 2 7 16 3" xfId="7730"/>
    <cellStyle name="Normal 2 2 7 16 3 2" xfId="7731"/>
    <cellStyle name="Normal 2 2 7 16 3 2 2" xfId="7732"/>
    <cellStyle name="Normal 2 2 7 16 3 2 2 2" xfId="37816"/>
    <cellStyle name="Normal 2 2 7 16 3 2 3" xfId="37817"/>
    <cellStyle name="Normal 2 2 7 16 3 3" xfId="7733"/>
    <cellStyle name="Normal 2 2 7 16 3 3 2" xfId="37818"/>
    <cellStyle name="Normal 2 2 7 16 3 4" xfId="37819"/>
    <cellStyle name="Normal 2 2 7 16 4" xfId="7734"/>
    <cellStyle name="Normal 2 2 7 16 4 2" xfId="7735"/>
    <cellStyle name="Normal 2 2 7 16 4 2 2" xfId="7736"/>
    <cellStyle name="Normal 2 2 7 16 4 2 2 2" xfId="37820"/>
    <cellStyle name="Normal 2 2 7 16 4 2 3" xfId="37821"/>
    <cellStyle name="Normal 2 2 7 16 4 3" xfId="7737"/>
    <cellStyle name="Normal 2 2 7 16 4 3 2" xfId="37822"/>
    <cellStyle name="Normal 2 2 7 16 4 4" xfId="37823"/>
    <cellStyle name="Normal 2 2 7 16 5" xfId="7738"/>
    <cellStyle name="Normal 2 2 7 16 5 2" xfId="7739"/>
    <cellStyle name="Normal 2 2 7 16 5 2 2" xfId="37824"/>
    <cellStyle name="Normal 2 2 7 16 5 3" xfId="37825"/>
    <cellStyle name="Normal 2 2 7 16 6" xfId="7740"/>
    <cellStyle name="Normal 2 2 7 16 6 2" xfId="37826"/>
    <cellStyle name="Normal 2 2 7 16 7" xfId="7741"/>
    <cellStyle name="Normal 2 2 7 16 7 2" xfId="37827"/>
    <cellStyle name="Normal 2 2 7 16 8" xfId="37828"/>
    <cellStyle name="Normal 2 2 7 17" xfId="7742"/>
    <cellStyle name="Normal 2 2 7 17 2" xfId="7743"/>
    <cellStyle name="Normal 2 2 7 17 2 2" xfId="7744"/>
    <cellStyle name="Normal 2 2 7 17 2 2 2" xfId="7745"/>
    <cellStyle name="Normal 2 2 7 17 2 2 2 2" xfId="37829"/>
    <cellStyle name="Normal 2 2 7 17 2 2 3" xfId="37830"/>
    <cellStyle name="Normal 2 2 7 17 2 3" xfId="7746"/>
    <cellStyle name="Normal 2 2 7 17 2 3 2" xfId="37831"/>
    <cellStyle name="Normal 2 2 7 17 2 4" xfId="37832"/>
    <cellStyle name="Normal 2 2 7 17 3" xfId="7747"/>
    <cellStyle name="Normal 2 2 7 17 3 2" xfId="7748"/>
    <cellStyle name="Normal 2 2 7 17 3 2 2" xfId="7749"/>
    <cellStyle name="Normal 2 2 7 17 3 2 2 2" xfId="37833"/>
    <cellStyle name="Normal 2 2 7 17 3 2 3" xfId="37834"/>
    <cellStyle name="Normal 2 2 7 17 3 3" xfId="7750"/>
    <cellStyle name="Normal 2 2 7 17 3 3 2" xfId="37835"/>
    <cellStyle name="Normal 2 2 7 17 3 4" xfId="37836"/>
    <cellStyle name="Normal 2 2 7 17 4" xfId="7751"/>
    <cellStyle name="Normal 2 2 7 17 4 2" xfId="7752"/>
    <cellStyle name="Normal 2 2 7 17 4 2 2" xfId="7753"/>
    <cellStyle name="Normal 2 2 7 17 4 2 2 2" xfId="37837"/>
    <cellStyle name="Normal 2 2 7 17 4 2 3" xfId="37838"/>
    <cellStyle name="Normal 2 2 7 17 4 3" xfId="7754"/>
    <cellStyle name="Normal 2 2 7 17 4 3 2" xfId="37839"/>
    <cellStyle name="Normal 2 2 7 17 4 4" xfId="37840"/>
    <cellStyle name="Normal 2 2 7 17 5" xfId="7755"/>
    <cellStyle name="Normal 2 2 7 17 5 2" xfId="7756"/>
    <cellStyle name="Normal 2 2 7 17 5 2 2" xfId="37841"/>
    <cellStyle name="Normal 2 2 7 17 5 3" xfId="37842"/>
    <cellStyle name="Normal 2 2 7 17 6" xfId="7757"/>
    <cellStyle name="Normal 2 2 7 17 6 2" xfId="37843"/>
    <cellStyle name="Normal 2 2 7 17 7" xfId="7758"/>
    <cellStyle name="Normal 2 2 7 17 7 2" xfId="37844"/>
    <cellStyle name="Normal 2 2 7 17 8" xfId="37845"/>
    <cellStyle name="Normal 2 2 7 18" xfId="7759"/>
    <cellStyle name="Normal 2 2 7 18 2" xfId="7760"/>
    <cellStyle name="Normal 2 2 7 18 2 2" xfId="7761"/>
    <cellStyle name="Normal 2 2 7 18 2 2 2" xfId="7762"/>
    <cellStyle name="Normal 2 2 7 18 2 2 2 2" xfId="37846"/>
    <cellStyle name="Normal 2 2 7 18 2 2 3" xfId="37847"/>
    <cellStyle name="Normal 2 2 7 18 2 3" xfId="7763"/>
    <cellStyle name="Normal 2 2 7 18 2 3 2" xfId="37848"/>
    <cellStyle name="Normal 2 2 7 18 2 4" xfId="37849"/>
    <cellStyle name="Normal 2 2 7 18 3" xfId="7764"/>
    <cellStyle name="Normal 2 2 7 18 3 2" xfId="7765"/>
    <cellStyle name="Normal 2 2 7 18 3 2 2" xfId="7766"/>
    <cellStyle name="Normal 2 2 7 18 3 2 2 2" xfId="37850"/>
    <cellStyle name="Normal 2 2 7 18 3 2 3" xfId="37851"/>
    <cellStyle name="Normal 2 2 7 18 3 3" xfId="7767"/>
    <cellStyle name="Normal 2 2 7 18 3 3 2" xfId="37852"/>
    <cellStyle name="Normal 2 2 7 18 3 4" xfId="37853"/>
    <cellStyle name="Normal 2 2 7 18 4" xfId="7768"/>
    <cellStyle name="Normal 2 2 7 18 4 2" xfId="7769"/>
    <cellStyle name="Normal 2 2 7 18 4 2 2" xfId="7770"/>
    <cellStyle name="Normal 2 2 7 18 4 2 2 2" xfId="37854"/>
    <cellStyle name="Normal 2 2 7 18 4 2 3" xfId="37855"/>
    <cellStyle name="Normal 2 2 7 18 4 3" xfId="7771"/>
    <cellStyle name="Normal 2 2 7 18 4 3 2" xfId="37856"/>
    <cellStyle name="Normal 2 2 7 18 4 4" xfId="37857"/>
    <cellStyle name="Normal 2 2 7 18 5" xfId="7772"/>
    <cellStyle name="Normal 2 2 7 18 5 2" xfId="7773"/>
    <cellStyle name="Normal 2 2 7 18 5 2 2" xfId="37858"/>
    <cellStyle name="Normal 2 2 7 18 5 3" xfId="37859"/>
    <cellStyle name="Normal 2 2 7 18 6" xfId="7774"/>
    <cellStyle name="Normal 2 2 7 18 6 2" xfId="37860"/>
    <cellStyle name="Normal 2 2 7 18 7" xfId="7775"/>
    <cellStyle name="Normal 2 2 7 18 7 2" xfId="37861"/>
    <cellStyle name="Normal 2 2 7 18 8" xfId="37862"/>
    <cellStyle name="Normal 2 2 7 19" xfId="7776"/>
    <cellStyle name="Normal 2 2 7 19 2" xfId="7777"/>
    <cellStyle name="Normal 2 2 7 19 2 2" xfId="7778"/>
    <cellStyle name="Normal 2 2 7 19 2 2 2" xfId="7779"/>
    <cellStyle name="Normal 2 2 7 19 2 2 2 2" xfId="37863"/>
    <cellStyle name="Normal 2 2 7 19 2 2 3" xfId="37864"/>
    <cellStyle name="Normal 2 2 7 19 2 3" xfId="7780"/>
    <cellStyle name="Normal 2 2 7 19 2 3 2" xfId="37865"/>
    <cellStyle name="Normal 2 2 7 19 2 4" xfId="37866"/>
    <cellStyle name="Normal 2 2 7 19 3" xfId="7781"/>
    <cellStyle name="Normal 2 2 7 19 3 2" xfId="7782"/>
    <cellStyle name="Normal 2 2 7 19 3 2 2" xfId="7783"/>
    <cellStyle name="Normal 2 2 7 19 3 2 2 2" xfId="37867"/>
    <cellStyle name="Normal 2 2 7 19 3 2 3" xfId="37868"/>
    <cellStyle name="Normal 2 2 7 19 3 3" xfId="7784"/>
    <cellStyle name="Normal 2 2 7 19 3 3 2" xfId="37869"/>
    <cellStyle name="Normal 2 2 7 19 3 4" xfId="37870"/>
    <cellStyle name="Normal 2 2 7 19 4" xfId="7785"/>
    <cellStyle name="Normal 2 2 7 19 4 2" xfId="7786"/>
    <cellStyle name="Normal 2 2 7 19 4 2 2" xfId="7787"/>
    <cellStyle name="Normal 2 2 7 19 4 2 2 2" xfId="37871"/>
    <cellStyle name="Normal 2 2 7 19 4 2 3" xfId="37872"/>
    <cellStyle name="Normal 2 2 7 19 4 3" xfId="7788"/>
    <cellStyle name="Normal 2 2 7 19 4 3 2" xfId="37873"/>
    <cellStyle name="Normal 2 2 7 19 4 4" xfId="37874"/>
    <cellStyle name="Normal 2 2 7 19 5" xfId="7789"/>
    <cellStyle name="Normal 2 2 7 19 5 2" xfId="7790"/>
    <cellStyle name="Normal 2 2 7 19 5 2 2" xfId="37875"/>
    <cellStyle name="Normal 2 2 7 19 5 3" xfId="37876"/>
    <cellStyle name="Normal 2 2 7 19 6" xfId="7791"/>
    <cellStyle name="Normal 2 2 7 19 6 2" xfId="37877"/>
    <cellStyle name="Normal 2 2 7 19 7" xfId="7792"/>
    <cellStyle name="Normal 2 2 7 19 7 2" xfId="37878"/>
    <cellStyle name="Normal 2 2 7 19 8" xfId="37879"/>
    <cellStyle name="Normal 2 2 7 2" xfId="7793"/>
    <cellStyle name="Normal 2 2 7 2 2" xfId="7794"/>
    <cellStyle name="Normal 2 2 7 2 2 2" xfId="7795"/>
    <cellStyle name="Normal 2 2 7 2 2 2 2" xfId="7796"/>
    <cellStyle name="Normal 2 2 7 2 2 2 2 2" xfId="37880"/>
    <cellStyle name="Normal 2 2 7 2 2 2 3" xfId="37881"/>
    <cellStyle name="Normal 2 2 7 2 2 3" xfId="7797"/>
    <cellStyle name="Normal 2 2 7 2 2 3 2" xfId="37882"/>
    <cellStyle name="Normal 2 2 7 2 2 4" xfId="37883"/>
    <cellStyle name="Normal 2 2 7 2 3" xfId="7798"/>
    <cellStyle name="Normal 2 2 7 2 3 2" xfId="7799"/>
    <cellStyle name="Normal 2 2 7 2 3 2 2" xfId="7800"/>
    <cellStyle name="Normal 2 2 7 2 3 2 2 2" xfId="37884"/>
    <cellStyle name="Normal 2 2 7 2 3 2 3" xfId="37885"/>
    <cellStyle name="Normal 2 2 7 2 3 3" xfId="7801"/>
    <cellStyle name="Normal 2 2 7 2 3 3 2" xfId="37886"/>
    <cellStyle name="Normal 2 2 7 2 3 4" xfId="37887"/>
    <cellStyle name="Normal 2 2 7 2 4" xfId="7802"/>
    <cellStyle name="Normal 2 2 7 2 4 2" xfId="7803"/>
    <cellStyle name="Normal 2 2 7 2 4 2 2" xfId="7804"/>
    <cellStyle name="Normal 2 2 7 2 4 2 2 2" xfId="37888"/>
    <cellStyle name="Normal 2 2 7 2 4 2 3" xfId="37889"/>
    <cellStyle name="Normal 2 2 7 2 4 3" xfId="7805"/>
    <cellStyle name="Normal 2 2 7 2 4 3 2" xfId="37890"/>
    <cellStyle name="Normal 2 2 7 2 4 4" xfId="37891"/>
    <cellStyle name="Normal 2 2 7 2 5" xfId="7806"/>
    <cellStyle name="Normal 2 2 7 2 5 2" xfId="7807"/>
    <cellStyle name="Normal 2 2 7 2 5 2 2" xfId="37892"/>
    <cellStyle name="Normal 2 2 7 2 5 3" xfId="37893"/>
    <cellStyle name="Normal 2 2 7 2 6" xfId="7808"/>
    <cellStyle name="Normal 2 2 7 2 6 2" xfId="37894"/>
    <cellStyle name="Normal 2 2 7 2 7" xfId="7809"/>
    <cellStyle name="Normal 2 2 7 2 7 2" xfId="37895"/>
    <cellStyle name="Normal 2 2 7 2 8" xfId="37896"/>
    <cellStyle name="Normal 2 2 7 20" xfId="7810"/>
    <cellStyle name="Normal 2 2 7 20 2" xfId="7811"/>
    <cellStyle name="Normal 2 2 7 20 2 2" xfId="7812"/>
    <cellStyle name="Normal 2 2 7 20 2 2 2" xfId="7813"/>
    <cellStyle name="Normal 2 2 7 20 2 2 2 2" xfId="37897"/>
    <cellStyle name="Normal 2 2 7 20 2 2 3" xfId="37898"/>
    <cellStyle name="Normal 2 2 7 20 2 3" xfId="7814"/>
    <cellStyle name="Normal 2 2 7 20 2 3 2" xfId="37899"/>
    <cellStyle name="Normal 2 2 7 20 2 4" xfId="37900"/>
    <cellStyle name="Normal 2 2 7 20 3" xfId="7815"/>
    <cellStyle name="Normal 2 2 7 20 3 2" xfId="7816"/>
    <cellStyle name="Normal 2 2 7 20 3 2 2" xfId="7817"/>
    <cellStyle name="Normal 2 2 7 20 3 2 2 2" xfId="37901"/>
    <cellStyle name="Normal 2 2 7 20 3 2 3" xfId="37902"/>
    <cellStyle name="Normal 2 2 7 20 3 3" xfId="7818"/>
    <cellStyle name="Normal 2 2 7 20 3 3 2" xfId="37903"/>
    <cellStyle name="Normal 2 2 7 20 3 4" xfId="37904"/>
    <cellStyle name="Normal 2 2 7 20 4" xfId="7819"/>
    <cellStyle name="Normal 2 2 7 20 4 2" xfId="7820"/>
    <cellStyle name="Normal 2 2 7 20 4 2 2" xfId="7821"/>
    <cellStyle name="Normal 2 2 7 20 4 2 2 2" xfId="37905"/>
    <cellStyle name="Normal 2 2 7 20 4 2 3" xfId="37906"/>
    <cellStyle name="Normal 2 2 7 20 4 3" xfId="7822"/>
    <cellStyle name="Normal 2 2 7 20 4 3 2" xfId="37907"/>
    <cellStyle name="Normal 2 2 7 20 4 4" xfId="37908"/>
    <cellStyle name="Normal 2 2 7 20 5" xfId="7823"/>
    <cellStyle name="Normal 2 2 7 20 5 2" xfId="7824"/>
    <cellStyle name="Normal 2 2 7 20 5 2 2" xfId="37909"/>
    <cellStyle name="Normal 2 2 7 20 5 3" xfId="37910"/>
    <cellStyle name="Normal 2 2 7 20 6" xfId="7825"/>
    <cellStyle name="Normal 2 2 7 20 6 2" xfId="37911"/>
    <cellStyle name="Normal 2 2 7 20 7" xfId="7826"/>
    <cellStyle name="Normal 2 2 7 20 7 2" xfId="37912"/>
    <cellStyle name="Normal 2 2 7 20 8" xfId="37913"/>
    <cellStyle name="Normal 2 2 7 21" xfId="7827"/>
    <cellStyle name="Normal 2 2 7 21 2" xfId="7828"/>
    <cellStyle name="Normal 2 2 7 21 2 2" xfId="7829"/>
    <cellStyle name="Normal 2 2 7 21 2 2 2" xfId="7830"/>
    <cellStyle name="Normal 2 2 7 21 2 2 2 2" xfId="37914"/>
    <cellStyle name="Normal 2 2 7 21 2 2 3" xfId="37915"/>
    <cellStyle name="Normal 2 2 7 21 2 3" xfId="7831"/>
    <cellStyle name="Normal 2 2 7 21 2 3 2" xfId="37916"/>
    <cellStyle name="Normal 2 2 7 21 2 4" xfId="37917"/>
    <cellStyle name="Normal 2 2 7 21 3" xfId="7832"/>
    <cellStyle name="Normal 2 2 7 21 3 2" xfId="7833"/>
    <cellStyle name="Normal 2 2 7 21 3 2 2" xfId="7834"/>
    <cellStyle name="Normal 2 2 7 21 3 2 2 2" xfId="37918"/>
    <cellStyle name="Normal 2 2 7 21 3 2 3" xfId="37919"/>
    <cellStyle name="Normal 2 2 7 21 3 3" xfId="7835"/>
    <cellStyle name="Normal 2 2 7 21 3 3 2" xfId="37920"/>
    <cellStyle name="Normal 2 2 7 21 3 4" xfId="37921"/>
    <cellStyle name="Normal 2 2 7 21 4" xfId="7836"/>
    <cellStyle name="Normal 2 2 7 21 4 2" xfId="7837"/>
    <cellStyle name="Normal 2 2 7 21 4 2 2" xfId="7838"/>
    <cellStyle name="Normal 2 2 7 21 4 2 2 2" xfId="37922"/>
    <cellStyle name="Normal 2 2 7 21 4 2 3" xfId="37923"/>
    <cellStyle name="Normal 2 2 7 21 4 3" xfId="7839"/>
    <cellStyle name="Normal 2 2 7 21 4 3 2" xfId="37924"/>
    <cellStyle name="Normal 2 2 7 21 4 4" xfId="37925"/>
    <cellStyle name="Normal 2 2 7 21 5" xfId="7840"/>
    <cellStyle name="Normal 2 2 7 21 5 2" xfId="7841"/>
    <cellStyle name="Normal 2 2 7 21 5 2 2" xfId="37926"/>
    <cellStyle name="Normal 2 2 7 21 5 3" xfId="37927"/>
    <cellStyle name="Normal 2 2 7 21 6" xfId="7842"/>
    <cellStyle name="Normal 2 2 7 21 6 2" xfId="37928"/>
    <cellStyle name="Normal 2 2 7 21 7" xfId="7843"/>
    <cellStyle name="Normal 2 2 7 21 7 2" xfId="37929"/>
    <cellStyle name="Normal 2 2 7 21 8" xfId="37930"/>
    <cellStyle name="Normal 2 2 7 22" xfId="7844"/>
    <cellStyle name="Normal 2 2 7 22 2" xfId="7845"/>
    <cellStyle name="Normal 2 2 7 22 2 2" xfId="7846"/>
    <cellStyle name="Normal 2 2 7 22 2 2 2" xfId="7847"/>
    <cellStyle name="Normal 2 2 7 22 2 2 2 2" xfId="37931"/>
    <cellStyle name="Normal 2 2 7 22 2 2 3" xfId="37932"/>
    <cellStyle name="Normal 2 2 7 22 2 3" xfId="7848"/>
    <cellStyle name="Normal 2 2 7 22 2 3 2" xfId="37933"/>
    <cellStyle name="Normal 2 2 7 22 2 4" xfId="37934"/>
    <cellStyle name="Normal 2 2 7 22 3" xfId="7849"/>
    <cellStyle name="Normal 2 2 7 22 3 2" xfId="7850"/>
    <cellStyle name="Normal 2 2 7 22 3 2 2" xfId="7851"/>
    <cellStyle name="Normal 2 2 7 22 3 2 2 2" xfId="37935"/>
    <cellStyle name="Normal 2 2 7 22 3 2 3" xfId="37936"/>
    <cellStyle name="Normal 2 2 7 22 3 3" xfId="7852"/>
    <cellStyle name="Normal 2 2 7 22 3 3 2" xfId="37937"/>
    <cellStyle name="Normal 2 2 7 22 3 4" xfId="37938"/>
    <cellStyle name="Normal 2 2 7 22 4" xfId="7853"/>
    <cellStyle name="Normal 2 2 7 22 4 2" xfId="7854"/>
    <cellStyle name="Normal 2 2 7 22 4 2 2" xfId="7855"/>
    <cellStyle name="Normal 2 2 7 22 4 2 2 2" xfId="37939"/>
    <cellStyle name="Normal 2 2 7 22 4 2 3" xfId="37940"/>
    <cellStyle name="Normal 2 2 7 22 4 3" xfId="7856"/>
    <cellStyle name="Normal 2 2 7 22 4 3 2" xfId="37941"/>
    <cellStyle name="Normal 2 2 7 22 4 4" xfId="37942"/>
    <cellStyle name="Normal 2 2 7 22 5" xfId="7857"/>
    <cellStyle name="Normal 2 2 7 22 5 2" xfId="7858"/>
    <cellStyle name="Normal 2 2 7 22 5 2 2" xfId="37943"/>
    <cellStyle name="Normal 2 2 7 22 5 3" xfId="37944"/>
    <cellStyle name="Normal 2 2 7 22 6" xfId="7859"/>
    <cellStyle name="Normal 2 2 7 22 6 2" xfId="37945"/>
    <cellStyle name="Normal 2 2 7 22 7" xfId="7860"/>
    <cellStyle name="Normal 2 2 7 22 7 2" xfId="37946"/>
    <cellStyle name="Normal 2 2 7 22 8" xfId="37947"/>
    <cellStyle name="Normal 2 2 7 23" xfId="7861"/>
    <cellStyle name="Normal 2 2 7 23 2" xfId="7862"/>
    <cellStyle name="Normal 2 2 7 23 2 2" xfId="7863"/>
    <cellStyle name="Normal 2 2 7 23 2 2 2" xfId="7864"/>
    <cellStyle name="Normal 2 2 7 23 2 2 2 2" xfId="37948"/>
    <cellStyle name="Normal 2 2 7 23 2 2 3" xfId="37949"/>
    <cellStyle name="Normal 2 2 7 23 2 3" xfId="7865"/>
    <cellStyle name="Normal 2 2 7 23 2 3 2" xfId="37950"/>
    <cellStyle name="Normal 2 2 7 23 2 4" xfId="37951"/>
    <cellStyle name="Normal 2 2 7 23 3" xfId="7866"/>
    <cellStyle name="Normal 2 2 7 23 3 2" xfId="7867"/>
    <cellStyle name="Normal 2 2 7 23 3 2 2" xfId="7868"/>
    <cellStyle name="Normal 2 2 7 23 3 2 2 2" xfId="37952"/>
    <cellStyle name="Normal 2 2 7 23 3 2 3" xfId="37953"/>
    <cellStyle name="Normal 2 2 7 23 3 3" xfId="7869"/>
    <cellStyle name="Normal 2 2 7 23 3 3 2" xfId="37954"/>
    <cellStyle name="Normal 2 2 7 23 3 4" xfId="37955"/>
    <cellStyle name="Normal 2 2 7 23 4" xfId="7870"/>
    <cellStyle name="Normal 2 2 7 23 4 2" xfId="7871"/>
    <cellStyle name="Normal 2 2 7 23 4 2 2" xfId="7872"/>
    <cellStyle name="Normal 2 2 7 23 4 2 2 2" xfId="37956"/>
    <cellStyle name="Normal 2 2 7 23 4 2 3" xfId="37957"/>
    <cellStyle name="Normal 2 2 7 23 4 3" xfId="7873"/>
    <cellStyle name="Normal 2 2 7 23 4 3 2" xfId="37958"/>
    <cellStyle name="Normal 2 2 7 23 4 4" xfId="37959"/>
    <cellStyle name="Normal 2 2 7 23 5" xfId="7874"/>
    <cellStyle name="Normal 2 2 7 23 5 2" xfId="7875"/>
    <cellStyle name="Normal 2 2 7 23 5 2 2" xfId="37960"/>
    <cellStyle name="Normal 2 2 7 23 5 3" xfId="37961"/>
    <cellStyle name="Normal 2 2 7 23 6" xfId="7876"/>
    <cellStyle name="Normal 2 2 7 23 6 2" xfId="37962"/>
    <cellStyle name="Normal 2 2 7 23 7" xfId="7877"/>
    <cellStyle name="Normal 2 2 7 23 7 2" xfId="37963"/>
    <cellStyle name="Normal 2 2 7 23 8" xfId="37964"/>
    <cellStyle name="Normal 2 2 7 24" xfId="7878"/>
    <cellStyle name="Normal 2 2 7 24 2" xfId="7879"/>
    <cellStyle name="Normal 2 2 7 24 2 2" xfId="7880"/>
    <cellStyle name="Normal 2 2 7 24 2 2 2" xfId="7881"/>
    <cellStyle name="Normal 2 2 7 24 2 2 2 2" xfId="37965"/>
    <cellStyle name="Normal 2 2 7 24 2 2 3" xfId="37966"/>
    <cellStyle name="Normal 2 2 7 24 2 3" xfId="7882"/>
    <cellStyle name="Normal 2 2 7 24 2 3 2" xfId="37967"/>
    <cellStyle name="Normal 2 2 7 24 2 4" xfId="37968"/>
    <cellStyle name="Normal 2 2 7 24 3" xfId="7883"/>
    <cellStyle name="Normal 2 2 7 24 3 2" xfId="7884"/>
    <cellStyle name="Normal 2 2 7 24 3 2 2" xfId="7885"/>
    <cellStyle name="Normal 2 2 7 24 3 2 2 2" xfId="37969"/>
    <cellStyle name="Normal 2 2 7 24 3 2 3" xfId="37970"/>
    <cellStyle name="Normal 2 2 7 24 3 3" xfId="7886"/>
    <cellStyle name="Normal 2 2 7 24 3 3 2" xfId="37971"/>
    <cellStyle name="Normal 2 2 7 24 3 4" xfId="37972"/>
    <cellStyle name="Normal 2 2 7 24 4" xfId="7887"/>
    <cellStyle name="Normal 2 2 7 24 4 2" xfId="7888"/>
    <cellStyle name="Normal 2 2 7 24 4 2 2" xfId="7889"/>
    <cellStyle name="Normal 2 2 7 24 4 2 2 2" xfId="37973"/>
    <cellStyle name="Normal 2 2 7 24 4 2 3" xfId="37974"/>
    <cellStyle name="Normal 2 2 7 24 4 3" xfId="7890"/>
    <cellStyle name="Normal 2 2 7 24 4 3 2" xfId="37975"/>
    <cellStyle name="Normal 2 2 7 24 4 4" xfId="37976"/>
    <cellStyle name="Normal 2 2 7 24 5" xfId="7891"/>
    <cellStyle name="Normal 2 2 7 24 5 2" xfId="7892"/>
    <cellStyle name="Normal 2 2 7 24 5 2 2" xfId="37977"/>
    <cellStyle name="Normal 2 2 7 24 5 3" xfId="37978"/>
    <cellStyle name="Normal 2 2 7 24 6" xfId="7893"/>
    <cellStyle name="Normal 2 2 7 24 6 2" xfId="37979"/>
    <cellStyle name="Normal 2 2 7 24 7" xfId="7894"/>
    <cellStyle name="Normal 2 2 7 24 7 2" xfId="37980"/>
    <cellStyle name="Normal 2 2 7 24 8" xfId="37981"/>
    <cellStyle name="Normal 2 2 7 25" xfId="7895"/>
    <cellStyle name="Normal 2 2 7 25 2" xfId="7896"/>
    <cellStyle name="Normal 2 2 7 25 2 2" xfId="7897"/>
    <cellStyle name="Normal 2 2 7 25 2 2 2" xfId="7898"/>
    <cellStyle name="Normal 2 2 7 25 2 2 2 2" xfId="37982"/>
    <cellStyle name="Normal 2 2 7 25 2 2 3" xfId="37983"/>
    <cellStyle name="Normal 2 2 7 25 2 3" xfId="7899"/>
    <cellStyle name="Normal 2 2 7 25 2 3 2" xfId="37984"/>
    <cellStyle name="Normal 2 2 7 25 2 4" xfId="37985"/>
    <cellStyle name="Normal 2 2 7 25 3" xfId="7900"/>
    <cellStyle name="Normal 2 2 7 25 3 2" xfId="7901"/>
    <cellStyle name="Normal 2 2 7 25 3 2 2" xfId="7902"/>
    <cellStyle name="Normal 2 2 7 25 3 2 2 2" xfId="37986"/>
    <cellStyle name="Normal 2 2 7 25 3 2 3" xfId="37987"/>
    <cellStyle name="Normal 2 2 7 25 3 3" xfId="7903"/>
    <cellStyle name="Normal 2 2 7 25 3 3 2" xfId="37988"/>
    <cellStyle name="Normal 2 2 7 25 3 4" xfId="37989"/>
    <cellStyle name="Normal 2 2 7 25 4" xfId="7904"/>
    <cellStyle name="Normal 2 2 7 25 4 2" xfId="7905"/>
    <cellStyle name="Normal 2 2 7 25 4 2 2" xfId="7906"/>
    <cellStyle name="Normal 2 2 7 25 4 2 2 2" xfId="37990"/>
    <cellStyle name="Normal 2 2 7 25 4 2 3" xfId="37991"/>
    <cellStyle name="Normal 2 2 7 25 4 3" xfId="7907"/>
    <cellStyle name="Normal 2 2 7 25 4 3 2" xfId="37992"/>
    <cellStyle name="Normal 2 2 7 25 4 4" xfId="37993"/>
    <cellStyle name="Normal 2 2 7 25 5" xfId="7908"/>
    <cellStyle name="Normal 2 2 7 25 5 2" xfId="7909"/>
    <cellStyle name="Normal 2 2 7 25 5 2 2" xfId="37994"/>
    <cellStyle name="Normal 2 2 7 25 5 3" xfId="37995"/>
    <cellStyle name="Normal 2 2 7 25 6" xfId="7910"/>
    <cellStyle name="Normal 2 2 7 25 6 2" xfId="37996"/>
    <cellStyle name="Normal 2 2 7 25 7" xfId="7911"/>
    <cellStyle name="Normal 2 2 7 25 7 2" xfId="37997"/>
    <cellStyle name="Normal 2 2 7 25 8" xfId="37998"/>
    <cellStyle name="Normal 2 2 7 26" xfId="7912"/>
    <cellStyle name="Normal 2 2 7 26 2" xfId="7913"/>
    <cellStyle name="Normal 2 2 7 26 2 2" xfId="7914"/>
    <cellStyle name="Normal 2 2 7 26 2 2 2" xfId="7915"/>
    <cellStyle name="Normal 2 2 7 26 2 2 2 2" xfId="37999"/>
    <cellStyle name="Normal 2 2 7 26 2 2 3" xfId="38000"/>
    <cellStyle name="Normal 2 2 7 26 2 3" xfId="7916"/>
    <cellStyle name="Normal 2 2 7 26 2 3 2" xfId="38001"/>
    <cellStyle name="Normal 2 2 7 26 2 4" xfId="38002"/>
    <cellStyle name="Normal 2 2 7 26 3" xfId="7917"/>
    <cellStyle name="Normal 2 2 7 26 3 2" xfId="7918"/>
    <cellStyle name="Normal 2 2 7 26 3 2 2" xfId="7919"/>
    <cellStyle name="Normal 2 2 7 26 3 2 2 2" xfId="38003"/>
    <cellStyle name="Normal 2 2 7 26 3 2 3" xfId="38004"/>
    <cellStyle name="Normal 2 2 7 26 3 3" xfId="7920"/>
    <cellStyle name="Normal 2 2 7 26 3 3 2" xfId="38005"/>
    <cellStyle name="Normal 2 2 7 26 3 4" xfId="38006"/>
    <cellStyle name="Normal 2 2 7 26 4" xfId="7921"/>
    <cellStyle name="Normal 2 2 7 26 4 2" xfId="7922"/>
    <cellStyle name="Normal 2 2 7 26 4 2 2" xfId="7923"/>
    <cellStyle name="Normal 2 2 7 26 4 2 2 2" xfId="38007"/>
    <cellStyle name="Normal 2 2 7 26 4 2 3" xfId="38008"/>
    <cellStyle name="Normal 2 2 7 26 4 3" xfId="7924"/>
    <cellStyle name="Normal 2 2 7 26 4 3 2" xfId="38009"/>
    <cellStyle name="Normal 2 2 7 26 4 4" xfId="38010"/>
    <cellStyle name="Normal 2 2 7 26 5" xfId="7925"/>
    <cellStyle name="Normal 2 2 7 26 5 2" xfId="7926"/>
    <cellStyle name="Normal 2 2 7 26 5 2 2" xfId="38011"/>
    <cellStyle name="Normal 2 2 7 26 5 3" xfId="38012"/>
    <cellStyle name="Normal 2 2 7 26 6" xfId="7927"/>
    <cellStyle name="Normal 2 2 7 26 6 2" xfId="38013"/>
    <cellStyle name="Normal 2 2 7 26 7" xfId="7928"/>
    <cellStyle name="Normal 2 2 7 26 7 2" xfId="38014"/>
    <cellStyle name="Normal 2 2 7 26 8" xfId="38015"/>
    <cellStyle name="Normal 2 2 7 27" xfId="7929"/>
    <cellStyle name="Normal 2 2 7 27 2" xfId="7930"/>
    <cellStyle name="Normal 2 2 7 27 2 2" xfId="7931"/>
    <cellStyle name="Normal 2 2 7 27 2 2 2" xfId="7932"/>
    <cellStyle name="Normal 2 2 7 27 2 2 2 2" xfId="38016"/>
    <cellStyle name="Normal 2 2 7 27 2 2 3" xfId="38017"/>
    <cellStyle name="Normal 2 2 7 27 2 3" xfId="7933"/>
    <cellStyle name="Normal 2 2 7 27 2 3 2" xfId="38018"/>
    <cellStyle name="Normal 2 2 7 27 2 4" xfId="38019"/>
    <cellStyle name="Normal 2 2 7 27 3" xfId="7934"/>
    <cellStyle name="Normal 2 2 7 27 3 2" xfId="7935"/>
    <cellStyle name="Normal 2 2 7 27 3 2 2" xfId="7936"/>
    <cellStyle name="Normal 2 2 7 27 3 2 2 2" xfId="38020"/>
    <cellStyle name="Normal 2 2 7 27 3 2 3" xfId="38021"/>
    <cellStyle name="Normal 2 2 7 27 3 3" xfId="7937"/>
    <cellStyle name="Normal 2 2 7 27 3 3 2" xfId="38022"/>
    <cellStyle name="Normal 2 2 7 27 3 4" xfId="38023"/>
    <cellStyle name="Normal 2 2 7 27 4" xfId="7938"/>
    <cellStyle name="Normal 2 2 7 27 4 2" xfId="7939"/>
    <cellStyle name="Normal 2 2 7 27 4 2 2" xfId="7940"/>
    <cellStyle name="Normal 2 2 7 27 4 2 2 2" xfId="38024"/>
    <cellStyle name="Normal 2 2 7 27 4 2 3" xfId="38025"/>
    <cellStyle name="Normal 2 2 7 27 4 3" xfId="7941"/>
    <cellStyle name="Normal 2 2 7 27 4 3 2" xfId="38026"/>
    <cellStyle name="Normal 2 2 7 27 4 4" xfId="38027"/>
    <cellStyle name="Normal 2 2 7 27 5" xfId="7942"/>
    <cellStyle name="Normal 2 2 7 27 5 2" xfId="7943"/>
    <cellStyle name="Normal 2 2 7 27 5 2 2" xfId="38028"/>
    <cellStyle name="Normal 2 2 7 27 5 3" xfId="38029"/>
    <cellStyle name="Normal 2 2 7 27 6" xfId="7944"/>
    <cellStyle name="Normal 2 2 7 27 6 2" xfId="38030"/>
    <cellStyle name="Normal 2 2 7 27 7" xfId="7945"/>
    <cellStyle name="Normal 2 2 7 27 7 2" xfId="38031"/>
    <cellStyle name="Normal 2 2 7 27 8" xfId="38032"/>
    <cellStyle name="Normal 2 2 7 28" xfId="7946"/>
    <cellStyle name="Normal 2 2 7 28 2" xfId="7947"/>
    <cellStyle name="Normal 2 2 7 28 2 2" xfId="7948"/>
    <cellStyle name="Normal 2 2 7 28 2 2 2" xfId="7949"/>
    <cellStyle name="Normal 2 2 7 28 2 2 2 2" xfId="38033"/>
    <cellStyle name="Normal 2 2 7 28 2 2 3" xfId="38034"/>
    <cellStyle name="Normal 2 2 7 28 2 3" xfId="7950"/>
    <cellStyle name="Normal 2 2 7 28 2 3 2" xfId="38035"/>
    <cellStyle name="Normal 2 2 7 28 2 4" xfId="38036"/>
    <cellStyle name="Normal 2 2 7 28 3" xfId="7951"/>
    <cellStyle name="Normal 2 2 7 28 3 2" xfId="7952"/>
    <cellStyle name="Normal 2 2 7 28 3 2 2" xfId="7953"/>
    <cellStyle name="Normal 2 2 7 28 3 2 2 2" xfId="38037"/>
    <cellStyle name="Normal 2 2 7 28 3 2 3" xfId="38038"/>
    <cellStyle name="Normal 2 2 7 28 3 3" xfId="7954"/>
    <cellStyle name="Normal 2 2 7 28 3 3 2" xfId="38039"/>
    <cellStyle name="Normal 2 2 7 28 3 4" xfId="38040"/>
    <cellStyle name="Normal 2 2 7 28 4" xfId="7955"/>
    <cellStyle name="Normal 2 2 7 28 4 2" xfId="7956"/>
    <cellStyle name="Normal 2 2 7 28 4 2 2" xfId="7957"/>
    <cellStyle name="Normal 2 2 7 28 4 2 2 2" xfId="38041"/>
    <cellStyle name="Normal 2 2 7 28 4 2 3" xfId="38042"/>
    <cellStyle name="Normal 2 2 7 28 4 3" xfId="7958"/>
    <cellStyle name="Normal 2 2 7 28 4 3 2" xfId="38043"/>
    <cellStyle name="Normal 2 2 7 28 4 4" xfId="38044"/>
    <cellStyle name="Normal 2 2 7 28 5" xfId="7959"/>
    <cellStyle name="Normal 2 2 7 28 5 2" xfId="7960"/>
    <cellStyle name="Normal 2 2 7 28 5 2 2" xfId="38045"/>
    <cellStyle name="Normal 2 2 7 28 5 3" xfId="38046"/>
    <cellStyle name="Normal 2 2 7 28 6" xfId="7961"/>
    <cellStyle name="Normal 2 2 7 28 6 2" xfId="38047"/>
    <cellStyle name="Normal 2 2 7 28 7" xfId="7962"/>
    <cellStyle name="Normal 2 2 7 28 7 2" xfId="38048"/>
    <cellStyle name="Normal 2 2 7 28 8" xfId="38049"/>
    <cellStyle name="Normal 2 2 7 29" xfId="7963"/>
    <cellStyle name="Normal 2 2 7 29 2" xfId="7964"/>
    <cellStyle name="Normal 2 2 7 29 2 2" xfId="7965"/>
    <cellStyle name="Normal 2 2 7 29 2 2 2" xfId="7966"/>
    <cellStyle name="Normal 2 2 7 29 2 2 2 2" xfId="38050"/>
    <cellStyle name="Normal 2 2 7 29 2 2 3" xfId="38051"/>
    <cellStyle name="Normal 2 2 7 29 2 3" xfId="7967"/>
    <cellStyle name="Normal 2 2 7 29 2 3 2" xfId="38052"/>
    <cellStyle name="Normal 2 2 7 29 2 4" xfId="38053"/>
    <cellStyle name="Normal 2 2 7 29 3" xfId="7968"/>
    <cellStyle name="Normal 2 2 7 29 3 2" xfId="7969"/>
    <cellStyle name="Normal 2 2 7 29 3 2 2" xfId="7970"/>
    <cellStyle name="Normal 2 2 7 29 3 2 2 2" xfId="38054"/>
    <cellStyle name="Normal 2 2 7 29 3 2 3" xfId="38055"/>
    <cellStyle name="Normal 2 2 7 29 3 3" xfId="7971"/>
    <cellStyle name="Normal 2 2 7 29 3 3 2" xfId="38056"/>
    <cellStyle name="Normal 2 2 7 29 3 4" xfId="38057"/>
    <cellStyle name="Normal 2 2 7 29 4" xfId="7972"/>
    <cellStyle name="Normal 2 2 7 29 4 2" xfId="7973"/>
    <cellStyle name="Normal 2 2 7 29 4 2 2" xfId="7974"/>
    <cellStyle name="Normal 2 2 7 29 4 2 2 2" xfId="38058"/>
    <cellStyle name="Normal 2 2 7 29 4 2 3" xfId="38059"/>
    <cellStyle name="Normal 2 2 7 29 4 3" xfId="7975"/>
    <cellStyle name="Normal 2 2 7 29 4 3 2" xfId="38060"/>
    <cellStyle name="Normal 2 2 7 29 4 4" xfId="38061"/>
    <cellStyle name="Normal 2 2 7 29 5" xfId="7976"/>
    <cellStyle name="Normal 2 2 7 29 5 2" xfId="7977"/>
    <cellStyle name="Normal 2 2 7 29 5 2 2" xfId="38062"/>
    <cellStyle name="Normal 2 2 7 29 5 3" xfId="38063"/>
    <cellStyle name="Normal 2 2 7 29 6" xfId="7978"/>
    <cellStyle name="Normal 2 2 7 29 6 2" xfId="38064"/>
    <cellStyle name="Normal 2 2 7 29 7" xfId="7979"/>
    <cellStyle name="Normal 2 2 7 29 7 2" xfId="38065"/>
    <cellStyle name="Normal 2 2 7 29 8" xfId="38066"/>
    <cellStyle name="Normal 2 2 7 3" xfId="7980"/>
    <cellStyle name="Normal 2 2 7 3 2" xfId="7981"/>
    <cellStyle name="Normal 2 2 7 3 2 2" xfId="7982"/>
    <cellStyle name="Normal 2 2 7 3 2 2 2" xfId="7983"/>
    <cellStyle name="Normal 2 2 7 3 2 2 2 2" xfId="38067"/>
    <cellStyle name="Normal 2 2 7 3 2 2 3" xfId="38068"/>
    <cellStyle name="Normal 2 2 7 3 2 3" xfId="7984"/>
    <cellStyle name="Normal 2 2 7 3 2 3 2" xfId="38069"/>
    <cellStyle name="Normal 2 2 7 3 2 4" xfId="38070"/>
    <cellStyle name="Normal 2 2 7 3 3" xfId="7985"/>
    <cellStyle name="Normal 2 2 7 3 3 2" xfId="7986"/>
    <cellStyle name="Normal 2 2 7 3 3 2 2" xfId="7987"/>
    <cellStyle name="Normal 2 2 7 3 3 2 2 2" xfId="38071"/>
    <cellStyle name="Normal 2 2 7 3 3 2 3" xfId="38072"/>
    <cellStyle name="Normal 2 2 7 3 3 3" xfId="7988"/>
    <cellStyle name="Normal 2 2 7 3 3 3 2" xfId="38073"/>
    <cellStyle name="Normal 2 2 7 3 3 4" xfId="38074"/>
    <cellStyle name="Normal 2 2 7 3 4" xfId="7989"/>
    <cellStyle name="Normal 2 2 7 3 4 2" xfId="7990"/>
    <cellStyle name="Normal 2 2 7 3 4 2 2" xfId="7991"/>
    <cellStyle name="Normal 2 2 7 3 4 2 2 2" xfId="38075"/>
    <cellStyle name="Normal 2 2 7 3 4 2 3" xfId="38076"/>
    <cellStyle name="Normal 2 2 7 3 4 3" xfId="7992"/>
    <cellStyle name="Normal 2 2 7 3 4 3 2" xfId="38077"/>
    <cellStyle name="Normal 2 2 7 3 4 4" xfId="38078"/>
    <cellStyle name="Normal 2 2 7 3 5" xfId="7993"/>
    <cellStyle name="Normal 2 2 7 3 5 2" xfId="7994"/>
    <cellStyle name="Normal 2 2 7 3 5 2 2" xfId="38079"/>
    <cellStyle name="Normal 2 2 7 3 5 3" xfId="38080"/>
    <cellStyle name="Normal 2 2 7 3 6" xfId="7995"/>
    <cellStyle name="Normal 2 2 7 3 6 2" xfId="38081"/>
    <cellStyle name="Normal 2 2 7 3 7" xfId="7996"/>
    <cellStyle name="Normal 2 2 7 3 7 2" xfId="38082"/>
    <cellStyle name="Normal 2 2 7 3 8" xfId="38083"/>
    <cellStyle name="Normal 2 2 7 30" xfId="7997"/>
    <cellStyle name="Normal 2 2 7 30 2" xfId="7998"/>
    <cellStyle name="Normal 2 2 7 30 2 2" xfId="7999"/>
    <cellStyle name="Normal 2 2 7 30 2 2 2" xfId="38084"/>
    <cellStyle name="Normal 2 2 7 30 2 3" xfId="38085"/>
    <cellStyle name="Normal 2 2 7 30 3" xfId="8000"/>
    <cellStyle name="Normal 2 2 7 30 3 2" xfId="38086"/>
    <cellStyle name="Normal 2 2 7 30 4" xfId="38087"/>
    <cellStyle name="Normal 2 2 7 31" xfId="8001"/>
    <cellStyle name="Normal 2 2 7 31 2" xfId="8002"/>
    <cellStyle name="Normal 2 2 7 31 2 2" xfId="8003"/>
    <cellStyle name="Normal 2 2 7 31 2 2 2" xfId="38088"/>
    <cellStyle name="Normal 2 2 7 31 2 3" xfId="38089"/>
    <cellStyle name="Normal 2 2 7 31 3" xfId="8004"/>
    <cellStyle name="Normal 2 2 7 31 3 2" xfId="38090"/>
    <cellStyle name="Normal 2 2 7 31 4" xfId="38091"/>
    <cellStyle name="Normal 2 2 7 32" xfId="8005"/>
    <cellStyle name="Normal 2 2 7 32 2" xfId="8006"/>
    <cellStyle name="Normal 2 2 7 32 2 2" xfId="8007"/>
    <cellStyle name="Normal 2 2 7 32 2 2 2" xfId="38092"/>
    <cellStyle name="Normal 2 2 7 32 2 3" xfId="38093"/>
    <cellStyle name="Normal 2 2 7 32 3" xfId="8008"/>
    <cellStyle name="Normal 2 2 7 32 3 2" xfId="38094"/>
    <cellStyle name="Normal 2 2 7 32 4" xfId="38095"/>
    <cellStyle name="Normal 2 2 7 33" xfId="8009"/>
    <cellStyle name="Normal 2 2 7 33 2" xfId="8010"/>
    <cellStyle name="Normal 2 2 7 33 2 2" xfId="38096"/>
    <cellStyle name="Normal 2 2 7 33 3" xfId="38097"/>
    <cellStyle name="Normal 2 2 7 34" xfId="8011"/>
    <cellStyle name="Normal 2 2 7 34 2" xfId="38098"/>
    <cellStyle name="Normal 2 2 7 35" xfId="8012"/>
    <cellStyle name="Normal 2 2 7 35 2" xfId="38099"/>
    <cellStyle name="Normal 2 2 7 36" xfId="38100"/>
    <cellStyle name="Normal 2 2 7 4" xfId="8013"/>
    <cellStyle name="Normal 2 2 7 4 2" xfId="8014"/>
    <cellStyle name="Normal 2 2 7 4 2 2" xfId="8015"/>
    <cellStyle name="Normal 2 2 7 4 2 2 2" xfId="8016"/>
    <cellStyle name="Normal 2 2 7 4 2 2 2 2" xfId="38101"/>
    <cellStyle name="Normal 2 2 7 4 2 2 3" xfId="38102"/>
    <cellStyle name="Normal 2 2 7 4 2 3" xfId="8017"/>
    <cellStyle name="Normal 2 2 7 4 2 3 2" xfId="38103"/>
    <cellStyle name="Normal 2 2 7 4 2 4" xfId="38104"/>
    <cellStyle name="Normal 2 2 7 4 3" xfId="8018"/>
    <cellStyle name="Normal 2 2 7 4 3 2" xfId="8019"/>
    <cellStyle name="Normal 2 2 7 4 3 2 2" xfId="8020"/>
    <cellStyle name="Normal 2 2 7 4 3 2 2 2" xfId="38105"/>
    <cellStyle name="Normal 2 2 7 4 3 2 3" xfId="38106"/>
    <cellStyle name="Normal 2 2 7 4 3 3" xfId="8021"/>
    <cellStyle name="Normal 2 2 7 4 3 3 2" xfId="38107"/>
    <cellStyle name="Normal 2 2 7 4 3 4" xfId="38108"/>
    <cellStyle name="Normal 2 2 7 4 4" xfId="8022"/>
    <cellStyle name="Normal 2 2 7 4 4 2" xfId="8023"/>
    <cellStyle name="Normal 2 2 7 4 4 2 2" xfId="8024"/>
    <cellStyle name="Normal 2 2 7 4 4 2 2 2" xfId="38109"/>
    <cellStyle name="Normal 2 2 7 4 4 2 3" xfId="38110"/>
    <cellStyle name="Normal 2 2 7 4 4 3" xfId="8025"/>
    <cellStyle name="Normal 2 2 7 4 4 3 2" xfId="38111"/>
    <cellStyle name="Normal 2 2 7 4 4 4" xfId="38112"/>
    <cellStyle name="Normal 2 2 7 4 5" xfId="8026"/>
    <cellStyle name="Normal 2 2 7 4 5 2" xfId="8027"/>
    <cellStyle name="Normal 2 2 7 4 5 2 2" xfId="38113"/>
    <cellStyle name="Normal 2 2 7 4 5 3" xfId="38114"/>
    <cellStyle name="Normal 2 2 7 4 6" xfId="8028"/>
    <cellStyle name="Normal 2 2 7 4 6 2" xfId="38115"/>
    <cellStyle name="Normal 2 2 7 4 7" xfId="8029"/>
    <cellStyle name="Normal 2 2 7 4 7 2" xfId="38116"/>
    <cellStyle name="Normal 2 2 7 4 8" xfId="38117"/>
    <cellStyle name="Normal 2 2 7 5" xfId="8030"/>
    <cellStyle name="Normal 2 2 7 5 2" xfId="8031"/>
    <cellStyle name="Normal 2 2 7 5 2 2" xfId="8032"/>
    <cellStyle name="Normal 2 2 7 5 2 2 2" xfId="8033"/>
    <cellStyle name="Normal 2 2 7 5 2 2 2 2" xfId="38118"/>
    <cellStyle name="Normal 2 2 7 5 2 2 3" xfId="38119"/>
    <cellStyle name="Normal 2 2 7 5 2 3" xfId="8034"/>
    <cellStyle name="Normal 2 2 7 5 2 3 2" xfId="38120"/>
    <cellStyle name="Normal 2 2 7 5 2 4" xfId="38121"/>
    <cellStyle name="Normal 2 2 7 5 3" xfId="8035"/>
    <cellStyle name="Normal 2 2 7 5 3 2" xfId="8036"/>
    <cellStyle name="Normal 2 2 7 5 3 2 2" xfId="8037"/>
    <cellStyle name="Normal 2 2 7 5 3 2 2 2" xfId="38122"/>
    <cellStyle name="Normal 2 2 7 5 3 2 3" xfId="38123"/>
    <cellStyle name="Normal 2 2 7 5 3 3" xfId="8038"/>
    <cellStyle name="Normal 2 2 7 5 3 3 2" xfId="38124"/>
    <cellStyle name="Normal 2 2 7 5 3 4" xfId="38125"/>
    <cellStyle name="Normal 2 2 7 5 4" xfId="8039"/>
    <cellStyle name="Normal 2 2 7 5 4 2" xfId="8040"/>
    <cellStyle name="Normal 2 2 7 5 4 2 2" xfId="8041"/>
    <cellStyle name="Normal 2 2 7 5 4 2 2 2" xfId="38126"/>
    <cellStyle name="Normal 2 2 7 5 4 2 3" xfId="38127"/>
    <cellStyle name="Normal 2 2 7 5 4 3" xfId="8042"/>
    <cellStyle name="Normal 2 2 7 5 4 3 2" xfId="38128"/>
    <cellStyle name="Normal 2 2 7 5 4 4" xfId="38129"/>
    <cellStyle name="Normal 2 2 7 5 5" xfId="8043"/>
    <cellStyle name="Normal 2 2 7 5 5 2" xfId="8044"/>
    <cellStyle name="Normal 2 2 7 5 5 2 2" xfId="38130"/>
    <cellStyle name="Normal 2 2 7 5 5 3" xfId="38131"/>
    <cellStyle name="Normal 2 2 7 5 6" xfId="8045"/>
    <cellStyle name="Normal 2 2 7 5 6 2" xfId="38132"/>
    <cellStyle name="Normal 2 2 7 5 7" xfId="8046"/>
    <cellStyle name="Normal 2 2 7 5 7 2" xfId="38133"/>
    <cellStyle name="Normal 2 2 7 5 8" xfId="38134"/>
    <cellStyle name="Normal 2 2 7 6" xfId="8047"/>
    <cellStyle name="Normal 2 2 7 6 2" xfId="8048"/>
    <cellStyle name="Normal 2 2 7 6 2 2" xfId="8049"/>
    <cellStyle name="Normal 2 2 7 6 2 2 2" xfId="8050"/>
    <cellStyle name="Normal 2 2 7 6 2 2 2 2" xfId="38135"/>
    <cellStyle name="Normal 2 2 7 6 2 2 3" xfId="38136"/>
    <cellStyle name="Normal 2 2 7 6 2 3" xfId="8051"/>
    <cellStyle name="Normal 2 2 7 6 2 3 2" xfId="38137"/>
    <cellStyle name="Normal 2 2 7 6 2 4" xfId="38138"/>
    <cellStyle name="Normal 2 2 7 6 3" xfId="8052"/>
    <cellStyle name="Normal 2 2 7 6 3 2" xfId="8053"/>
    <cellStyle name="Normal 2 2 7 6 3 2 2" xfId="8054"/>
    <cellStyle name="Normal 2 2 7 6 3 2 2 2" xfId="38139"/>
    <cellStyle name="Normal 2 2 7 6 3 2 3" xfId="38140"/>
    <cellStyle name="Normal 2 2 7 6 3 3" xfId="8055"/>
    <cellStyle name="Normal 2 2 7 6 3 3 2" xfId="38141"/>
    <cellStyle name="Normal 2 2 7 6 3 4" xfId="38142"/>
    <cellStyle name="Normal 2 2 7 6 4" xfId="8056"/>
    <cellStyle name="Normal 2 2 7 6 4 2" xfId="8057"/>
    <cellStyle name="Normal 2 2 7 6 4 2 2" xfId="8058"/>
    <cellStyle name="Normal 2 2 7 6 4 2 2 2" xfId="38143"/>
    <cellStyle name="Normal 2 2 7 6 4 2 3" xfId="38144"/>
    <cellStyle name="Normal 2 2 7 6 4 3" xfId="8059"/>
    <cellStyle name="Normal 2 2 7 6 4 3 2" xfId="38145"/>
    <cellStyle name="Normal 2 2 7 6 4 4" xfId="38146"/>
    <cellStyle name="Normal 2 2 7 6 5" xfId="8060"/>
    <cellStyle name="Normal 2 2 7 6 5 2" xfId="8061"/>
    <cellStyle name="Normal 2 2 7 6 5 2 2" xfId="38147"/>
    <cellStyle name="Normal 2 2 7 6 5 3" xfId="38148"/>
    <cellStyle name="Normal 2 2 7 6 6" xfId="8062"/>
    <cellStyle name="Normal 2 2 7 6 6 2" xfId="38149"/>
    <cellStyle name="Normal 2 2 7 6 7" xfId="8063"/>
    <cellStyle name="Normal 2 2 7 6 7 2" xfId="38150"/>
    <cellStyle name="Normal 2 2 7 6 8" xfId="38151"/>
    <cellStyle name="Normal 2 2 7 7" xfId="8064"/>
    <cellStyle name="Normal 2 2 7 7 2" xfId="8065"/>
    <cellStyle name="Normal 2 2 7 7 2 2" xfId="8066"/>
    <cellStyle name="Normal 2 2 7 7 2 2 2" xfId="8067"/>
    <cellStyle name="Normal 2 2 7 7 2 2 2 2" xfId="38152"/>
    <cellStyle name="Normal 2 2 7 7 2 2 3" xfId="38153"/>
    <cellStyle name="Normal 2 2 7 7 2 3" xfId="8068"/>
    <cellStyle name="Normal 2 2 7 7 2 3 2" xfId="38154"/>
    <cellStyle name="Normal 2 2 7 7 2 4" xfId="38155"/>
    <cellStyle name="Normal 2 2 7 7 3" xfId="8069"/>
    <cellStyle name="Normal 2 2 7 7 3 2" xfId="8070"/>
    <cellStyle name="Normal 2 2 7 7 3 2 2" xfId="8071"/>
    <cellStyle name="Normal 2 2 7 7 3 2 2 2" xfId="38156"/>
    <cellStyle name="Normal 2 2 7 7 3 2 3" xfId="38157"/>
    <cellStyle name="Normal 2 2 7 7 3 3" xfId="8072"/>
    <cellStyle name="Normal 2 2 7 7 3 3 2" xfId="38158"/>
    <cellStyle name="Normal 2 2 7 7 3 4" xfId="38159"/>
    <cellStyle name="Normal 2 2 7 7 4" xfId="8073"/>
    <cellStyle name="Normal 2 2 7 7 4 2" xfId="8074"/>
    <cellStyle name="Normal 2 2 7 7 4 2 2" xfId="8075"/>
    <cellStyle name="Normal 2 2 7 7 4 2 2 2" xfId="38160"/>
    <cellStyle name="Normal 2 2 7 7 4 2 3" xfId="38161"/>
    <cellStyle name="Normal 2 2 7 7 4 3" xfId="8076"/>
    <cellStyle name="Normal 2 2 7 7 4 3 2" xfId="38162"/>
    <cellStyle name="Normal 2 2 7 7 4 4" xfId="38163"/>
    <cellStyle name="Normal 2 2 7 7 5" xfId="8077"/>
    <cellStyle name="Normal 2 2 7 7 5 2" xfId="8078"/>
    <cellStyle name="Normal 2 2 7 7 5 2 2" xfId="38164"/>
    <cellStyle name="Normal 2 2 7 7 5 3" xfId="38165"/>
    <cellStyle name="Normal 2 2 7 7 6" xfId="8079"/>
    <cellStyle name="Normal 2 2 7 7 6 2" xfId="38166"/>
    <cellStyle name="Normal 2 2 7 7 7" xfId="8080"/>
    <cellStyle name="Normal 2 2 7 7 7 2" xfId="38167"/>
    <cellStyle name="Normal 2 2 7 7 8" xfId="38168"/>
    <cellStyle name="Normal 2 2 7 8" xfId="8081"/>
    <cellStyle name="Normal 2 2 7 8 2" xfId="8082"/>
    <cellStyle name="Normal 2 2 7 8 2 2" xfId="8083"/>
    <cellStyle name="Normal 2 2 7 8 2 2 2" xfId="8084"/>
    <cellStyle name="Normal 2 2 7 8 2 2 2 2" xfId="38169"/>
    <cellStyle name="Normal 2 2 7 8 2 2 3" xfId="38170"/>
    <cellStyle name="Normal 2 2 7 8 2 3" xfId="8085"/>
    <cellStyle name="Normal 2 2 7 8 2 3 2" xfId="38171"/>
    <cellStyle name="Normal 2 2 7 8 2 4" xfId="38172"/>
    <cellStyle name="Normal 2 2 7 8 3" xfId="8086"/>
    <cellStyle name="Normal 2 2 7 8 3 2" xfId="8087"/>
    <cellStyle name="Normal 2 2 7 8 3 2 2" xfId="8088"/>
    <cellStyle name="Normal 2 2 7 8 3 2 2 2" xfId="38173"/>
    <cellStyle name="Normal 2 2 7 8 3 2 3" xfId="38174"/>
    <cellStyle name="Normal 2 2 7 8 3 3" xfId="8089"/>
    <cellStyle name="Normal 2 2 7 8 3 3 2" xfId="38175"/>
    <cellStyle name="Normal 2 2 7 8 3 4" xfId="38176"/>
    <cellStyle name="Normal 2 2 7 8 4" xfId="8090"/>
    <cellStyle name="Normal 2 2 7 8 4 2" xfId="8091"/>
    <cellStyle name="Normal 2 2 7 8 4 2 2" xfId="8092"/>
    <cellStyle name="Normal 2 2 7 8 4 2 2 2" xfId="38177"/>
    <cellStyle name="Normal 2 2 7 8 4 2 3" xfId="38178"/>
    <cellStyle name="Normal 2 2 7 8 4 3" xfId="8093"/>
    <cellStyle name="Normal 2 2 7 8 4 3 2" xfId="38179"/>
    <cellStyle name="Normal 2 2 7 8 4 4" xfId="38180"/>
    <cellStyle name="Normal 2 2 7 8 5" xfId="8094"/>
    <cellStyle name="Normal 2 2 7 8 5 2" xfId="8095"/>
    <cellStyle name="Normal 2 2 7 8 5 2 2" xfId="38181"/>
    <cellStyle name="Normal 2 2 7 8 5 3" xfId="38182"/>
    <cellStyle name="Normal 2 2 7 8 6" xfId="8096"/>
    <cellStyle name="Normal 2 2 7 8 6 2" xfId="38183"/>
    <cellStyle name="Normal 2 2 7 8 7" xfId="8097"/>
    <cellStyle name="Normal 2 2 7 8 7 2" xfId="38184"/>
    <cellStyle name="Normal 2 2 7 8 8" xfId="38185"/>
    <cellStyle name="Normal 2 2 7 9" xfId="8098"/>
    <cellStyle name="Normal 2 2 7 9 2" xfId="8099"/>
    <cellStyle name="Normal 2 2 7 9 2 2" xfId="8100"/>
    <cellStyle name="Normal 2 2 7 9 2 2 2" xfId="8101"/>
    <cellStyle name="Normal 2 2 7 9 2 2 2 2" xfId="38186"/>
    <cellStyle name="Normal 2 2 7 9 2 2 3" xfId="38187"/>
    <cellStyle name="Normal 2 2 7 9 2 3" xfId="8102"/>
    <cellStyle name="Normal 2 2 7 9 2 3 2" xfId="38188"/>
    <cellStyle name="Normal 2 2 7 9 2 4" xfId="38189"/>
    <cellStyle name="Normal 2 2 7 9 3" xfId="8103"/>
    <cellStyle name="Normal 2 2 7 9 3 2" xfId="8104"/>
    <cellStyle name="Normal 2 2 7 9 3 2 2" xfId="8105"/>
    <cellStyle name="Normal 2 2 7 9 3 2 2 2" xfId="38190"/>
    <cellStyle name="Normal 2 2 7 9 3 2 3" xfId="38191"/>
    <cellStyle name="Normal 2 2 7 9 3 3" xfId="8106"/>
    <cellStyle name="Normal 2 2 7 9 3 3 2" xfId="38192"/>
    <cellStyle name="Normal 2 2 7 9 3 4" xfId="38193"/>
    <cellStyle name="Normal 2 2 7 9 4" xfId="8107"/>
    <cellStyle name="Normal 2 2 7 9 4 2" xfId="8108"/>
    <cellStyle name="Normal 2 2 7 9 4 2 2" xfId="8109"/>
    <cellStyle name="Normal 2 2 7 9 4 2 2 2" xfId="38194"/>
    <cellStyle name="Normal 2 2 7 9 4 2 3" xfId="38195"/>
    <cellStyle name="Normal 2 2 7 9 4 3" xfId="8110"/>
    <cellStyle name="Normal 2 2 7 9 4 3 2" xfId="38196"/>
    <cellStyle name="Normal 2 2 7 9 4 4" xfId="38197"/>
    <cellStyle name="Normal 2 2 7 9 5" xfId="8111"/>
    <cellStyle name="Normal 2 2 7 9 5 2" xfId="8112"/>
    <cellStyle name="Normal 2 2 7 9 5 2 2" xfId="38198"/>
    <cellStyle name="Normal 2 2 7 9 5 3" xfId="38199"/>
    <cellStyle name="Normal 2 2 7 9 6" xfId="8113"/>
    <cellStyle name="Normal 2 2 7 9 6 2" xfId="38200"/>
    <cellStyle name="Normal 2 2 7 9 7" xfId="8114"/>
    <cellStyle name="Normal 2 2 7 9 7 2" xfId="38201"/>
    <cellStyle name="Normal 2 2 7 9 8" xfId="38202"/>
    <cellStyle name="Normal 2 2 8" xfId="8115"/>
    <cellStyle name="Normal 2 2 8 2" xfId="8116"/>
    <cellStyle name="Normal 2 2 8 2 2" xfId="8117"/>
    <cellStyle name="Normal 2 2 8 2 2 2" xfId="8118"/>
    <cellStyle name="Normal 2 2 8 2 2 2 2" xfId="38203"/>
    <cellStyle name="Normal 2 2 8 2 2 3" xfId="38204"/>
    <cellStyle name="Normal 2 2 8 2 3" xfId="8119"/>
    <cellStyle name="Normal 2 2 8 2 3 2" xfId="38205"/>
    <cellStyle name="Normal 2 2 8 2 4" xfId="38206"/>
    <cellStyle name="Normal 2 2 8 3" xfId="8120"/>
    <cellStyle name="Normal 2 2 8 3 2" xfId="8121"/>
    <cellStyle name="Normal 2 2 8 3 2 2" xfId="8122"/>
    <cellStyle name="Normal 2 2 8 3 2 2 2" xfId="38207"/>
    <cellStyle name="Normal 2 2 8 3 2 3" xfId="38208"/>
    <cellStyle name="Normal 2 2 8 3 3" xfId="8123"/>
    <cellStyle name="Normal 2 2 8 3 3 2" xfId="38209"/>
    <cellStyle name="Normal 2 2 8 3 4" xfId="38210"/>
    <cellStyle name="Normal 2 2 8 4" xfId="8124"/>
    <cellStyle name="Normal 2 2 8 4 2" xfId="8125"/>
    <cellStyle name="Normal 2 2 8 4 2 2" xfId="8126"/>
    <cellStyle name="Normal 2 2 8 4 2 2 2" xfId="38211"/>
    <cellStyle name="Normal 2 2 8 4 2 3" xfId="38212"/>
    <cellStyle name="Normal 2 2 8 4 3" xfId="8127"/>
    <cellStyle name="Normal 2 2 8 4 3 2" xfId="38213"/>
    <cellStyle name="Normal 2 2 8 4 4" xfId="38214"/>
    <cellStyle name="Normal 2 2 8 5" xfId="8128"/>
    <cellStyle name="Normal 2 2 8 5 2" xfId="8129"/>
    <cellStyle name="Normal 2 2 8 5 2 2" xfId="38215"/>
    <cellStyle name="Normal 2 2 8 5 3" xfId="38216"/>
    <cellStyle name="Normal 2 2 8 6" xfId="8130"/>
    <cellStyle name="Normal 2 2 8 6 2" xfId="38217"/>
    <cellStyle name="Normal 2 2 8 7" xfId="8131"/>
    <cellStyle name="Normal 2 2 8 7 2" xfId="38218"/>
    <cellStyle name="Normal 2 2 8 8" xfId="38219"/>
    <cellStyle name="Normal 2 2 9" xfId="8132"/>
    <cellStyle name="Normal 2 2 9 2" xfId="8133"/>
    <cellStyle name="Normal 2 2 9 2 2" xfId="8134"/>
    <cellStyle name="Normal 2 2 9 2 2 2" xfId="8135"/>
    <cellStyle name="Normal 2 2 9 2 2 2 2" xfId="38220"/>
    <cellStyle name="Normal 2 2 9 2 2 3" xfId="38221"/>
    <cellStyle name="Normal 2 2 9 2 3" xfId="8136"/>
    <cellStyle name="Normal 2 2 9 2 3 2" xfId="38222"/>
    <cellStyle name="Normal 2 2 9 2 4" xfId="38223"/>
    <cellStyle name="Normal 2 2 9 3" xfId="8137"/>
    <cellStyle name="Normal 2 2 9 3 2" xfId="8138"/>
    <cellStyle name="Normal 2 2 9 3 2 2" xfId="8139"/>
    <cellStyle name="Normal 2 2 9 3 2 2 2" xfId="38224"/>
    <cellStyle name="Normal 2 2 9 3 2 3" xfId="38225"/>
    <cellStyle name="Normal 2 2 9 3 3" xfId="8140"/>
    <cellStyle name="Normal 2 2 9 3 3 2" xfId="38226"/>
    <cellStyle name="Normal 2 2 9 3 4" xfId="38227"/>
    <cellStyle name="Normal 2 2 9 4" xfId="8141"/>
    <cellStyle name="Normal 2 2 9 4 2" xfId="8142"/>
    <cellStyle name="Normal 2 2 9 4 2 2" xfId="8143"/>
    <cellStyle name="Normal 2 2 9 4 2 2 2" xfId="38228"/>
    <cellStyle name="Normal 2 2 9 4 2 3" xfId="38229"/>
    <cellStyle name="Normal 2 2 9 4 3" xfId="8144"/>
    <cellStyle name="Normal 2 2 9 4 3 2" xfId="38230"/>
    <cellStyle name="Normal 2 2 9 4 4" xfId="38231"/>
    <cellStyle name="Normal 2 2 9 5" xfId="8145"/>
    <cellStyle name="Normal 2 2 9 5 2" xfId="8146"/>
    <cellStyle name="Normal 2 2 9 5 2 2" xfId="38232"/>
    <cellStyle name="Normal 2 2 9 5 3" xfId="38233"/>
    <cellStyle name="Normal 2 2 9 6" xfId="8147"/>
    <cellStyle name="Normal 2 2 9 6 2" xfId="38234"/>
    <cellStyle name="Normal 2 2 9 7" xfId="8148"/>
    <cellStyle name="Normal 2 2 9 7 2" xfId="38235"/>
    <cellStyle name="Normal 2 2 9 8" xfId="38236"/>
    <cellStyle name="Normal 2 20" xfId="8149"/>
    <cellStyle name="Normal 2 20 2" xfId="8150"/>
    <cellStyle name="Normal 2 20 2 2" xfId="8151"/>
    <cellStyle name="Normal 2 20 2 2 2" xfId="8152"/>
    <cellStyle name="Normal 2 20 2 2 2 2" xfId="38237"/>
    <cellStyle name="Normal 2 20 2 2 3" xfId="38238"/>
    <cellStyle name="Normal 2 20 2 3" xfId="8153"/>
    <cellStyle name="Normal 2 20 2 3 2" xfId="38239"/>
    <cellStyle name="Normal 2 20 2 4" xfId="38240"/>
    <cellStyle name="Normal 2 20 3" xfId="8154"/>
    <cellStyle name="Normal 2 20 3 2" xfId="8155"/>
    <cellStyle name="Normal 2 20 3 2 2" xfId="8156"/>
    <cellStyle name="Normal 2 20 3 2 2 2" xfId="38241"/>
    <cellStyle name="Normal 2 20 3 2 3" xfId="38242"/>
    <cellStyle name="Normal 2 20 3 3" xfId="8157"/>
    <cellStyle name="Normal 2 20 3 3 2" xfId="38243"/>
    <cellStyle name="Normal 2 20 3 4" xfId="38244"/>
    <cellStyle name="Normal 2 20 4" xfId="8158"/>
    <cellStyle name="Normal 2 20 4 2" xfId="8159"/>
    <cellStyle name="Normal 2 20 4 2 2" xfId="8160"/>
    <cellStyle name="Normal 2 20 4 2 2 2" xfId="38245"/>
    <cellStyle name="Normal 2 20 4 2 3" xfId="38246"/>
    <cellStyle name="Normal 2 20 4 3" xfId="8161"/>
    <cellStyle name="Normal 2 20 4 3 2" xfId="38247"/>
    <cellStyle name="Normal 2 20 4 4" xfId="38248"/>
    <cellStyle name="Normal 2 20 5" xfId="8162"/>
    <cellStyle name="Normal 2 20 5 2" xfId="8163"/>
    <cellStyle name="Normal 2 20 5 2 2" xfId="38249"/>
    <cellStyle name="Normal 2 20 5 3" xfId="38250"/>
    <cellStyle name="Normal 2 20 6" xfId="8164"/>
    <cellStyle name="Normal 2 20 6 2" xfId="38251"/>
    <cellStyle name="Normal 2 20 7" xfId="8165"/>
    <cellStyle name="Normal 2 20 7 2" xfId="38252"/>
    <cellStyle name="Normal 2 20 8" xfId="38253"/>
    <cellStyle name="Normal 2 21" xfId="8166"/>
    <cellStyle name="Normal 2 21 2" xfId="8167"/>
    <cellStyle name="Normal 2 21 2 2" xfId="8168"/>
    <cellStyle name="Normal 2 21 2 2 2" xfId="8169"/>
    <cellStyle name="Normal 2 21 2 2 2 2" xfId="38254"/>
    <cellStyle name="Normal 2 21 2 2 3" xfId="38255"/>
    <cellStyle name="Normal 2 21 2 3" xfId="8170"/>
    <cellStyle name="Normal 2 21 2 3 2" xfId="38256"/>
    <cellStyle name="Normal 2 21 2 4" xfId="38257"/>
    <cellStyle name="Normal 2 21 3" xfId="8171"/>
    <cellStyle name="Normal 2 21 3 2" xfId="8172"/>
    <cellStyle name="Normal 2 21 3 2 2" xfId="8173"/>
    <cellStyle name="Normal 2 21 3 2 2 2" xfId="38258"/>
    <cellStyle name="Normal 2 21 3 2 3" xfId="38259"/>
    <cellStyle name="Normal 2 21 3 3" xfId="8174"/>
    <cellStyle name="Normal 2 21 3 3 2" xfId="38260"/>
    <cellStyle name="Normal 2 21 3 4" xfId="38261"/>
    <cellStyle name="Normal 2 21 4" xfId="8175"/>
    <cellStyle name="Normal 2 21 4 2" xfId="8176"/>
    <cellStyle name="Normal 2 21 4 2 2" xfId="8177"/>
    <cellStyle name="Normal 2 21 4 2 2 2" xfId="38262"/>
    <cellStyle name="Normal 2 21 4 2 3" xfId="38263"/>
    <cellStyle name="Normal 2 21 4 3" xfId="8178"/>
    <cellStyle name="Normal 2 21 4 3 2" xfId="38264"/>
    <cellStyle name="Normal 2 21 4 4" xfId="38265"/>
    <cellStyle name="Normal 2 21 5" xfId="8179"/>
    <cellStyle name="Normal 2 21 5 2" xfId="8180"/>
    <cellStyle name="Normal 2 21 5 2 2" xfId="38266"/>
    <cellStyle name="Normal 2 21 5 3" xfId="38267"/>
    <cellStyle name="Normal 2 21 6" xfId="8181"/>
    <cellStyle name="Normal 2 21 6 2" xfId="38268"/>
    <cellStyle name="Normal 2 21 7" xfId="8182"/>
    <cellStyle name="Normal 2 21 7 2" xfId="38269"/>
    <cellStyle name="Normal 2 21 8" xfId="38270"/>
    <cellStyle name="Normal 2 22" xfId="8183"/>
    <cellStyle name="Normal 2 22 2" xfId="8184"/>
    <cellStyle name="Normal 2 22 2 2" xfId="8185"/>
    <cellStyle name="Normal 2 22 2 2 2" xfId="8186"/>
    <cellStyle name="Normal 2 22 2 2 2 2" xfId="38271"/>
    <cellStyle name="Normal 2 22 2 2 3" xfId="38272"/>
    <cellStyle name="Normal 2 22 2 3" xfId="8187"/>
    <cellStyle name="Normal 2 22 2 3 2" xfId="38273"/>
    <cellStyle name="Normal 2 22 2 4" xfId="38274"/>
    <cellStyle name="Normal 2 22 3" xfId="8188"/>
    <cellStyle name="Normal 2 22 3 2" xfId="8189"/>
    <cellStyle name="Normal 2 22 3 2 2" xfId="8190"/>
    <cellStyle name="Normal 2 22 3 2 2 2" xfId="38275"/>
    <cellStyle name="Normal 2 22 3 2 3" xfId="38276"/>
    <cellStyle name="Normal 2 22 3 3" xfId="8191"/>
    <cellStyle name="Normal 2 22 3 3 2" xfId="38277"/>
    <cellStyle name="Normal 2 22 3 4" xfId="38278"/>
    <cellStyle name="Normal 2 22 4" xfId="8192"/>
    <cellStyle name="Normal 2 22 4 2" xfId="8193"/>
    <cellStyle name="Normal 2 22 4 2 2" xfId="8194"/>
    <cellStyle name="Normal 2 22 4 2 2 2" xfId="38279"/>
    <cellStyle name="Normal 2 22 4 2 3" xfId="38280"/>
    <cellStyle name="Normal 2 22 4 3" xfId="8195"/>
    <cellStyle name="Normal 2 22 4 3 2" xfId="38281"/>
    <cellStyle name="Normal 2 22 4 4" xfId="38282"/>
    <cellStyle name="Normal 2 22 5" xfId="8196"/>
    <cellStyle name="Normal 2 22 5 2" xfId="8197"/>
    <cellStyle name="Normal 2 22 5 2 2" xfId="38283"/>
    <cellStyle name="Normal 2 22 5 3" xfId="38284"/>
    <cellStyle name="Normal 2 22 6" xfId="8198"/>
    <cellStyle name="Normal 2 22 6 2" xfId="38285"/>
    <cellStyle name="Normal 2 22 7" xfId="8199"/>
    <cellStyle name="Normal 2 22 7 2" xfId="38286"/>
    <cellStyle name="Normal 2 22 8" xfId="38287"/>
    <cellStyle name="Normal 2 23" xfId="8200"/>
    <cellStyle name="Normal 2 23 2" xfId="8201"/>
    <cellStyle name="Normal 2 23 2 2" xfId="8202"/>
    <cellStyle name="Normal 2 23 2 2 2" xfId="8203"/>
    <cellStyle name="Normal 2 23 2 2 2 2" xfId="38288"/>
    <cellStyle name="Normal 2 23 2 2 3" xfId="38289"/>
    <cellStyle name="Normal 2 23 2 3" xfId="8204"/>
    <cellStyle name="Normal 2 23 2 3 2" xfId="38290"/>
    <cellStyle name="Normal 2 23 2 4" xfId="38291"/>
    <cellStyle name="Normal 2 23 3" xfId="8205"/>
    <cellStyle name="Normal 2 23 3 2" xfId="8206"/>
    <cellStyle name="Normal 2 23 3 2 2" xfId="8207"/>
    <cellStyle name="Normal 2 23 3 2 2 2" xfId="38292"/>
    <cellStyle name="Normal 2 23 3 2 3" xfId="38293"/>
    <cellStyle name="Normal 2 23 3 3" xfId="8208"/>
    <cellStyle name="Normal 2 23 3 3 2" xfId="38294"/>
    <cellStyle name="Normal 2 23 3 4" xfId="38295"/>
    <cellStyle name="Normal 2 23 4" xfId="8209"/>
    <cellStyle name="Normal 2 23 4 2" xfId="8210"/>
    <cellStyle name="Normal 2 23 4 2 2" xfId="8211"/>
    <cellStyle name="Normal 2 23 4 2 2 2" xfId="38296"/>
    <cellStyle name="Normal 2 23 4 2 3" xfId="38297"/>
    <cellStyle name="Normal 2 23 4 3" xfId="8212"/>
    <cellStyle name="Normal 2 23 4 3 2" xfId="38298"/>
    <cellStyle name="Normal 2 23 4 4" xfId="38299"/>
    <cellStyle name="Normal 2 23 5" xfId="8213"/>
    <cellStyle name="Normal 2 23 5 2" xfId="8214"/>
    <cellStyle name="Normal 2 23 5 2 2" xfId="38300"/>
    <cellStyle name="Normal 2 23 5 3" xfId="38301"/>
    <cellStyle name="Normal 2 23 6" xfId="8215"/>
    <cellStyle name="Normal 2 23 6 2" xfId="38302"/>
    <cellStyle name="Normal 2 23 7" xfId="8216"/>
    <cellStyle name="Normal 2 23 7 2" xfId="38303"/>
    <cellStyle name="Normal 2 23 8" xfId="38304"/>
    <cellStyle name="Normal 2 24" xfId="8217"/>
    <cellStyle name="Normal 2 24 2" xfId="8218"/>
    <cellStyle name="Normal 2 24 2 2" xfId="8219"/>
    <cellStyle name="Normal 2 24 2 2 2" xfId="8220"/>
    <cellStyle name="Normal 2 24 2 2 2 2" xfId="38305"/>
    <cellStyle name="Normal 2 24 2 2 3" xfId="38306"/>
    <cellStyle name="Normal 2 24 2 3" xfId="8221"/>
    <cellStyle name="Normal 2 24 2 3 2" xfId="38307"/>
    <cellStyle name="Normal 2 24 2 4" xfId="38308"/>
    <cellStyle name="Normal 2 24 3" xfId="8222"/>
    <cellStyle name="Normal 2 24 3 2" xfId="8223"/>
    <cellStyle name="Normal 2 24 3 2 2" xfId="8224"/>
    <cellStyle name="Normal 2 24 3 2 2 2" xfId="38309"/>
    <cellStyle name="Normal 2 24 3 2 3" xfId="38310"/>
    <cellStyle name="Normal 2 24 3 3" xfId="8225"/>
    <cellStyle name="Normal 2 24 3 3 2" xfId="38311"/>
    <cellStyle name="Normal 2 24 3 4" xfId="38312"/>
    <cellStyle name="Normal 2 24 4" xfId="8226"/>
    <cellStyle name="Normal 2 24 4 2" xfId="8227"/>
    <cellStyle name="Normal 2 24 4 2 2" xfId="8228"/>
    <cellStyle name="Normal 2 24 4 2 2 2" xfId="38313"/>
    <cellStyle name="Normal 2 24 4 2 3" xfId="38314"/>
    <cellStyle name="Normal 2 24 4 3" xfId="8229"/>
    <cellStyle name="Normal 2 24 4 3 2" xfId="38315"/>
    <cellStyle name="Normal 2 24 4 4" xfId="38316"/>
    <cellStyle name="Normal 2 24 5" xfId="8230"/>
    <cellStyle name="Normal 2 24 5 2" xfId="8231"/>
    <cellStyle name="Normal 2 24 5 2 2" xfId="38317"/>
    <cellStyle name="Normal 2 24 5 3" xfId="38318"/>
    <cellStyle name="Normal 2 24 6" xfId="8232"/>
    <cellStyle name="Normal 2 24 6 2" xfId="38319"/>
    <cellStyle name="Normal 2 24 7" xfId="8233"/>
    <cellStyle name="Normal 2 24 7 2" xfId="38320"/>
    <cellStyle name="Normal 2 24 8" xfId="38321"/>
    <cellStyle name="Normal 2 25" xfId="8234"/>
    <cellStyle name="Normal 2 25 2" xfId="8235"/>
    <cellStyle name="Normal 2 25 2 2" xfId="8236"/>
    <cellStyle name="Normal 2 25 2 2 2" xfId="8237"/>
    <cellStyle name="Normal 2 25 2 2 2 2" xfId="38322"/>
    <cellStyle name="Normal 2 25 2 2 3" xfId="38323"/>
    <cellStyle name="Normal 2 25 2 3" xfId="8238"/>
    <cellStyle name="Normal 2 25 2 3 2" xfId="38324"/>
    <cellStyle name="Normal 2 25 2 4" xfId="38325"/>
    <cellStyle name="Normal 2 25 3" xfId="8239"/>
    <cellStyle name="Normal 2 25 3 2" xfId="8240"/>
    <cellStyle name="Normal 2 25 3 2 2" xfId="8241"/>
    <cellStyle name="Normal 2 25 3 2 2 2" xfId="38326"/>
    <cellStyle name="Normal 2 25 3 2 3" xfId="38327"/>
    <cellStyle name="Normal 2 25 3 3" xfId="8242"/>
    <cellStyle name="Normal 2 25 3 3 2" xfId="38328"/>
    <cellStyle name="Normal 2 25 3 4" xfId="38329"/>
    <cellStyle name="Normal 2 25 4" xfId="8243"/>
    <cellStyle name="Normal 2 25 4 2" xfId="8244"/>
    <cellStyle name="Normal 2 25 4 2 2" xfId="8245"/>
    <cellStyle name="Normal 2 25 4 2 2 2" xfId="38330"/>
    <cellStyle name="Normal 2 25 4 2 3" xfId="38331"/>
    <cellStyle name="Normal 2 25 4 3" xfId="8246"/>
    <cellStyle name="Normal 2 25 4 3 2" xfId="38332"/>
    <cellStyle name="Normal 2 25 4 4" xfId="38333"/>
    <cellStyle name="Normal 2 25 5" xfId="8247"/>
    <cellStyle name="Normal 2 25 5 2" xfId="8248"/>
    <cellStyle name="Normal 2 25 5 2 2" xfId="38334"/>
    <cellStyle name="Normal 2 25 5 3" xfId="38335"/>
    <cellStyle name="Normal 2 25 6" xfId="8249"/>
    <cellStyle name="Normal 2 25 6 2" xfId="38336"/>
    <cellStyle name="Normal 2 25 7" xfId="8250"/>
    <cellStyle name="Normal 2 25 7 2" xfId="38337"/>
    <cellStyle name="Normal 2 25 8" xfId="38338"/>
    <cellStyle name="Normal 2 26" xfId="8251"/>
    <cellStyle name="Normal 2 26 2" xfId="8252"/>
    <cellStyle name="Normal 2 26 2 2" xfId="8253"/>
    <cellStyle name="Normal 2 26 2 2 2" xfId="8254"/>
    <cellStyle name="Normal 2 26 2 2 2 2" xfId="38339"/>
    <cellStyle name="Normal 2 26 2 2 3" xfId="38340"/>
    <cellStyle name="Normal 2 26 2 3" xfId="8255"/>
    <cellStyle name="Normal 2 26 2 3 2" xfId="38341"/>
    <cellStyle name="Normal 2 26 2 4" xfId="38342"/>
    <cellStyle name="Normal 2 26 3" xfId="8256"/>
    <cellStyle name="Normal 2 26 3 2" xfId="8257"/>
    <cellStyle name="Normal 2 26 3 2 2" xfId="8258"/>
    <cellStyle name="Normal 2 26 3 2 2 2" xfId="38343"/>
    <cellStyle name="Normal 2 26 3 2 3" xfId="38344"/>
    <cellStyle name="Normal 2 26 3 3" xfId="8259"/>
    <cellStyle name="Normal 2 26 3 3 2" xfId="38345"/>
    <cellStyle name="Normal 2 26 3 4" xfId="38346"/>
    <cellStyle name="Normal 2 26 4" xfId="8260"/>
    <cellStyle name="Normal 2 26 4 2" xfId="8261"/>
    <cellStyle name="Normal 2 26 4 2 2" xfId="8262"/>
    <cellStyle name="Normal 2 26 4 2 2 2" xfId="38347"/>
    <cellStyle name="Normal 2 26 4 2 3" xfId="38348"/>
    <cellStyle name="Normal 2 26 4 3" xfId="8263"/>
    <cellStyle name="Normal 2 26 4 3 2" xfId="38349"/>
    <cellStyle name="Normal 2 26 4 4" xfId="38350"/>
    <cellStyle name="Normal 2 26 5" xfId="8264"/>
    <cellStyle name="Normal 2 26 5 2" xfId="8265"/>
    <cellStyle name="Normal 2 26 5 2 2" xfId="38351"/>
    <cellStyle name="Normal 2 26 5 3" xfId="38352"/>
    <cellStyle name="Normal 2 26 6" xfId="8266"/>
    <cellStyle name="Normal 2 26 6 2" xfId="38353"/>
    <cellStyle name="Normal 2 26 7" xfId="8267"/>
    <cellStyle name="Normal 2 26 7 2" xfId="38354"/>
    <cellStyle name="Normal 2 26 8" xfId="38355"/>
    <cellStyle name="Normal 2 27" xfId="8268"/>
    <cellStyle name="Normal 2 27 2" xfId="8269"/>
    <cellStyle name="Normal 2 27 2 2" xfId="8270"/>
    <cellStyle name="Normal 2 27 2 2 2" xfId="8271"/>
    <cellStyle name="Normal 2 27 2 2 2 2" xfId="38356"/>
    <cellStyle name="Normal 2 27 2 2 3" xfId="38357"/>
    <cellStyle name="Normal 2 27 2 3" xfId="8272"/>
    <cellStyle name="Normal 2 27 2 3 2" xfId="38358"/>
    <cellStyle name="Normal 2 27 2 4" xfId="38359"/>
    <cellStyle name="Normal 2 27 3" xfId="8273"/>
    <cellStyle name="Normal 2 27 3 2" xfId="8274"/>
    <cellStyle name="Normal 2 27 3 2 2" xfId="8275"/>
    <cellStyle name="Normal 2 27 3 2 2 2" xfId="38360"/>
    <cellStyle name="Normal 2 27 3 2 3" xfId="38361"/>
    <cellStyle name="Normal 2 27 3 3" xfId="8276"/>
    <cellStyle name="Normal 2 27 3 3 2" xfId="38362"/>
    <cellStyle name="Normal 2 27 3 4" xfId="38363"/>
    <cellStyle name="Normal 2 27 4" xfId="8277"/>
    <cellStyle name="Normal 2 27 4 2" xfId="8278"/>
    <cellStyle name="Normal 2 27 4 2 2" xfId="8279"/>
    <cellStyle name="Normal 2 27 4 2 2 2" xfId="38364"/>
    <cellStyle name="Normal 2 27 4 2 3" xfId="38365"/>
    <cellStyle name="Normal 2 27 4 3" xfId="8280"/>
    <cellStyle name="Normal 2 27 4 3 2" xfId="38366"/>
    <cellStyle name="Normal 2 27 4 4" xfId="38367"/>
    <cellStyle name="Normal 2 27 5" xfId="8281"/>
    <cellStyle name="Normal 2 27 5 2" xfId="8282"/>
    <cellStyle name="Normal 2 27 5 2 2" xfId="38368"/>
    <cellStyle name="Normal 2 27 5 3" xfId="38369"/>
    <cellStyle name="Normal 2 27 6" xfId="8283"/>
    <cellStyle name="Normal 2 27 6 2" xfId="38370"/>
    <cellStyle name="Normal 2 27 7" xfId="8284"/>
    <cellStyle name="Normal 2 27 7 2" xfId="38371"/>
    <cellStyle name="Normal 2 27 8" xfId="38372"/>
    <cellStyle name="Normal 2 28" xfId="8285"/>
    <cellStyle name="Normal 2 28 2" xfId="8286"/>
    <cellStyle name="Normal 2 28 2 2" xfId="8287"/>
    <cellStyle name="Normal 2 28 2 2 2" xfId="8288"/>
    <cellStyle name="Normal 2 28 2 2 2 2" xfId="38373"/>
    <cellStyle name="Normal 2 28 2 2 3" xfId="38374"/>
    <cellStyle name="Normal 2 28 2 3" xfId="8289"/>
    <cellStyle name="Normal 2 28 2 3 2" xfId="38375"/>
    <cellStyle name="Normal 2 28 2 4" xfId="38376"/>
    <cellStyle name="Normal 2 28 3" xfId="8290"/>
    <cellStyle name="Normal 2 28 3 2" xfId="8291"/>
    <cellStyle name="Normal 2 28 3 2 2" xfId="8292"/>
    <cellStyle name="Normal 2 28 3 2 2 2" xfId="38377"/>
    <cellStyle name="Normal 2 28 3 2 3" xfId="38378"/>
    <cellStyle name="Normal 2 28 3 3" xfId="8293"/>
    <cellStyle name="Normal 2 28 3 3 2" xfId="38379"/>
    <cellStyle name="Normal 2 28 3 4" xfId="38380"/>
    <cellStyle name="Normal 2 28 4" xfId="8294"/>
    <cellStyle name="Normal 2 28 4 2" xfId="8295"/>
    <cellStyle name="Normal 2 28 4 2 2" xfId="8296"/>
    <cellStyle name="Normal 2 28 4 2 2 2" xfId="38381"/>
    <cellStyle name="Normal 2 28 4 2 3" xfId="38382"/>
    <cellStyle name="Normal 2 28 4 3" xfId="8297"/>
    <cellStyle name="Normal 2 28 4 3 2" xfId="38383"/>
    <cellStyle name="Normal 2 28 4 4" xfId="38384"/>
    <cellStyle name="Normal 2 28 5" xfId="8298"/>
    <cellStyle name="Normal 2 28 5 2" xfId="8299"/>
    <cellStyle name="Normal 2 28 5 2 2" xfId="38385"/>
    <cellStyle name="Normal 2 28 5 3" xfId="38386"/>
    <cellStyle name="Normal 2 28 6" xfId="8300"/>
    <cellStyle name="Normal 2 28 6 2" xfId="38387"/>
    <cellStyle name="Normal 2 28 7" xfId="8301"/>
    <cellStyle name="Normal 2 28 7 2" xfId="38388"/>
    <cellStyle name="Normal 2 28 8" xfId="38389"/>
    <cellStyle name="Normal 2 29" xfId="8302"/>
    <cellStyle name="Normal 2 29 2" xfId="8303"/>
    <cellStyle name="Normal 2 29 2 2" xfId="8304"/>
    <cellStyle name="Normal 2 29 2 2 2" xfId="8305"/>
    <cellStyle name="Normal 2 29 2 2 2 2" xfId="38390"/>
    <cellStyle name="Normal 2 29 2 2 3" xfId="38391"/>
    <cellStyle name="Normal 2 29 2 3" xfId="8306"/>
    <cellStyle name="Normal 2 29 2 3 2" xfId="38392"/>
    <cellStyle name="Normal 2 29 2 4" xfId="38393"/>
    <cellStyle name="Normal 2 29 3" xfId="8307"/>
    <cellStyle name="Normal 2 29 3 2" xfId="8308"/>
    <cellStyle name="Normal 2 29 3 2 2" xfId="8309"/>
    <cellStyle name="Normal 2 29 3 2 2 2" xfId="38394"/>
    <cellStyle name="Normal 2 29 3 2 3" xfId="38395"/>
    <cellStyle name="Normal 2 29 3 3" xfId="8310"/>
    <cellStyle name="Normal 2 29 3 3 2" xfId="38396"/>
    <cellStyle name="Normal 2 29 3 4" xfId="38397"/>
    <cellStyle name="Normal 2 29 4" xfId="8311"/>
    <cellStyle name="Normal 2 29 4 2" xfId="8312"/>
    <cellStyle name="Normal 2 29 4 2 2" xfId="8313"/>
    <cellStyle name="Normal 2 29 4 2 2 2" xfId="38398"/>
    <cellStyle name="Normal 2 29 4 2 3" xfId="38399"/>
    <cellStyle name="Normal 2 29 4 3" xfId="8314"/>
    <cellStyle name="Normal 2 29 4 3 2" xfId="38400"/>
    <cellStyle name="Normal 2 29 4 4" xfId="38401"/>
    <cellStyle name="Normal 2 29 5" xfId="8315"/>
    <cellStyle name="Normal 2 29 5 2" xfId="8316"/>
    <cellStyle name="Normal 2 29 5 2 2" xfId="38402"/>
    <cellStyle name="Normal 2 29 5 3" xfId="38403"/>
    <cellStyle name="Normal 2 29 6" xfId="8317"/>
    <cellStyle name="Normal 2 29 6 2" xfId="38404"/>
    <cellStyle name="Normal 2 29 7" xfId="8318"/>
    <cellStyle name="Normal 2 29 7 2" xfId="38405"/>
    <cellStyle name="Normal 2 29 8" xfId="38406"/>
    <cellStyle name="Normal 2 3" xfId="8319"/>
    <cellStyle name="Normal 2 3 10" xfId="8320"/>
    <cellStyle name="Normal 2 3 10 2" xfId="8321"/>
    <cellStyle name="Normal 2 3 10 2 2" xfId="8322"/>
    <cellStyle name="Normal 2 3 10 2 2 2" xfId="8323"/>
    <cellStyle name="Normal 2 3 10 2 2 2 2" xfId="38407"/>
    <cellStyle name="Normal 2 3 10 2 2 3" xfId="38408"/>
    <cellStyle name="Normal 2 3 10 2 3" xfId="8324"/>
    <cellStyle name="Normal 2 3 10 2 3 2" xfId="38409"/>
    <cellStyle name="Normal 2 3 10 2 4" xfId="38410"/>
    <cellStyle name="Normal 2 3 10 3" xfId="8325"/>
    <cellStyle name="Normal 2 3 10 3 2" xfId="8326"/>
    <cellStyle name="Normal 2 3 10 3 2 2" xfId="8327"/>
    <cellStyle name="Normal 2 3 10 3 2 2 2" xfId="38411"/>
    <cellStyle name="Normal 2 3 10 3 2 3" xfId="38412"/>
    <cellStyle name="Normal 2 3 10 3 3" xfId="8328"/>
    <cellStyle name="Normal 2 3 10 3 3 2" xfId="38413"/>
    <cellStyle name="Normal 2 3 10 3 4" xfId="38414"/>
    <cellStyle name="Normal 2 3 10 4" xfId="8329"/>
    <cellStyle name="Normal 2 3 10 4 2" xfId="8330"/>
    <cellStyle name="Normal 2 3 10 4 2 2" xfId="8331"/>
    <cellStyle name="Normal 2 3 10 4 2 2 2" xfId="38415"/>
    <cellStyle name="Normal 2 3 10 4 2 3" xfId="38416"/>
    <cellStyle name="Normal 2 3 10 4 3" xfId="8332"/>
    <cellStyle name="Normal 2 3 10 4 3 2" xfId="38417"/>
    <cellStyle name="Normal 2 3 10 4 4" xfId="38418"/>
    <cellStyle name="Normal 2 3 10 5" xfId="8333"/>
    <cellStyle name="Normal 2 3 10 5 2" xfId="8334"/>
    <cellStyle name="Normal 2 3 10 5 2 2" xfId="38419"/>
    <cellStyle name="Normal 2 3 10 5 3" xfId="38420"/>
    <cellStyle name="Normal 2 3 10 6" xfId="8335"/>
    <cellStyle name="Normal 2 3 10 6 2" xfId="38421"/>
    <cellStyle name="Normal 2 3 10 7" xfId="8336"/>
    <cellStyle name="Normal 2 3 10 7 2" xfId="38422"/>
    <cellStyle name="Normal 2 3 10 8" xfId="38423"/>
    <cellStyle name="Normal 2 3 11" xfId="8337"/>
    <cellStyle name="Normal 2 3 11 2" xfId="8338"/>
    <cellStyle name="Normal 2 3 11 2 2" xfId="8339"/>
    <cellStyle name="Normal 2 3 11 2 2 2" xfId="8340"/>
    <cellStyle name="Normal 2 3 11 2 2 2 2" xfId="38424"/>
    <cellStyle name="Normal 2 3 11 2 2 3" xfId="38425"/>
    <cellStyle name="Normal 2 3 11 2 3" xfId="8341"/>
    <cellStyle name="Normal 2 3 11 2 3 2" xfId="38426"/>
    <cellStyle name="Normal 2 3 11 2 4" xfId="38427"/>
    <cellStyle name="Normal 2 3 11 3" xfId="8342"/>
    <cellStyle name="Normal 2 3 11 3 2" xfId="8343"/>
    <cellStyle name="Normal 2 3 11 3 2 2" xfId="8344"/>
    <cellStyle name="Normal 2 3 11 3 2 2 2" xfId="38428"/>
    <cellStyle name="Normal 2 3 11 3 2 3" xfId="38429"/>
    <cellStyle name="Normal 2 3 11 3 3" xfId="8345"/>
    <cellStyle name="Normal 2 3 11 3 3 2" xfId="38430"/>
    <cellStyle name="Normal 2 3 11 3 4" xfId="38431"/>
    <cellStyle name="Normal 2 3 11 4" xfId="8346"/>
    <cellStyle name="Normal 2 3 11 4 2" xfId="8347"/>
    <cellStyle name="Normal 2 3 11 4 2 2" xfId="8348"/>
    <cellStyle name="Normal 2 3 11 4 2 2 2" xfId="38432"/>
    <cellStyle name="Normal 2 3 11 4 2 3" xfId="38433"/>
    <cellStyle name="Normal 2 3 11 4 3" xfId="8349"/>
    <cellStyle name="Normal 2 3 11 4 3 2" xfId="38434"/>
    <cellStyle name="Normal 2 3 11 4 4" xfId="38435"/>
    <cellStyle name="Normal 2 3 11 5" xfId="8350"/>
    <cellStyle name="Normal 2 3 11 5 2" xfId="8351"/>
    <cellStyle name="Normal 2 3 11 5 2 2" xfId="38436"/>
    <cellStyle name="Normal 2 3 11 5 3" xfId="38437"/>
    <cellStyle name="Normal 2 3 11 6" xfId="8352"/>
    <cellStyle name="Normal 2 3 11 6 2" xfId="38438"/>
    <cellStyle name="Normal 2 3 11 7" xfId="8353"/>
    <cellStyle name="Normal 2 3 11 7 2" xfId="38439"/>
    <cellStyle name="Normal 2 3 11 8" xfId="38440"/>
    <cellStyle name="Normal 2 3 12" xfId="8354"/>
    <cellStyle name="Normal 2 3 12 2" xfId="8355"/>
    <cellStyle name="Normal 2 3 12 2 2" xfId="8356"/>
    <cellStyle name="Normal 2 3 12 2 2 2" xfId="8357"/>
    <cellStyle name="Normal 2 3 12 2 2 2 2" xfId="38441"/>
    <cellStyle name="Normal 2 3 12 2 2 3" xfId="38442"/>
    <cellStyle name="Normal 2 3 12 2 3" xfId="8358"/>
    <cellStyle name="Normal 2 3 12 2 3 2" xfId="38443"/>
    <cellStyle name="Normal 2 3 12 2 4" xfId="38444"/>
    <cellStyle name="Normal 2 3 12 3" xfId="8359"/>
    <cellStyle name="Normal 2 3 12 3 2" xfId="8360"/>
    <cellStyle name="Normal 2 3 12 3 2 2" xfId="8361"/>
    <cellStyle name="Normal 2 3 12 3 2 2 2" xfId="38445"/>
    <cellStyle name="Normal 2 3 12 3 2 3" xfId="38446"/>
    <cellStyle name="Normal 2 3 12 3 3" xfId="8362"/>
    <cellStyle name="Normal 2 3 12 3 3 2" xfId="38447"/>
    <cellStyle name="Normal 2 3 12 3 4" xfId="38448"/>
    <cellStyle name="Normal 2 3 12 4" xfId="8363"/>
    <cellStyle name="Normal 2 3 12 4 2" xfId="8364"/>
    <cellStyle name="Normal 2 3 12 4 2 2" xfId="8365"/>
    <cellStyle name="Normal 2 3 12 4 2 2 2" xfId="38449"/>
    <cellStyle name="Normal 2 3 12 4 2 3" xfId="38450"/>
    <cellStyle name="Normal 2 3 12 4 3" xfId="8366"/>
    <cellStyle name="Normal 2 3 12 4 3 2" xfId="38451"/>
    <cellStyle name="Normal 2 3 12 4 4" xfId="38452"/>
    <cellStyle name="Normal 2 3 12 5" xfId="8367"/>
    <cellStyle name="Normal 2 3 12 5 2" xfId="8368"/>
    <cellStyle name="Normal 2 3 12 5 2 2" xfId="38453"/>
    <cellStyle name="Normal 2 3 12 5 3" xfId="38454"/>
    <cellStyle name="Normal 2 3 12 6" xfId="8369"/>
    <cellStyle name="Normal 2 3 12 6 2" xfId="38455"/>
    <cellStyle name="Normal 2 3 12 7" xfId="8370"/>
    <cellStyle name="Normal 2 3 12 7 2" xfId="38456"/>
    <cellStyle name="Normal 2 3 12 8" xfId="38457"/>
    <cellStyle name="Normal 2 3 13" xfId="8371"/>
    <cellStyle name="Normal 2 3 13 2" xfId="8372"/>
    <cellStyle name="Normal 2 3 13 2 2" xfId="8373"/>
    <cellStyle name="Normal 2 3 13 2 2 2" xfId="8374"/>
    <cellStyle name="Normal 2 3 13 2 2 2 2" xfId="38458"/>
    <cellStyle name="Normal 2 3 13 2 2 3" xfId="38459"/>
    <cellStyle name="Normal 2 3 13 2 3" xfId="8375"/>
    <cellStyle name="Normal 2 3 13 2 3 2" xfId="38460"/>
    <cellStyle name="Normal 2 3 13 2 4" xfId="38461"/>
    <cellStyle name="Normal 2 3 13 3" xfId="8376"/>
    <cellStyle name="Normal 2 3 13 3 2" xfId="8377"/>
    <cellStyle name="Normal 2 3 13 3 2 2" xfId="8378"/>
    <cellStyle name="Normal 2 3 13 3 2 2 2" xfId="38462"/>
    <cellStyle name="Normal 2 3 13 3 2 3" xfId="38463"/>
    <cellStyle name="Normal 2 3 13 3 3" xfId="8379"/>
    <cellStyle name="Normal 2 3 13 3 3 2" xfId="38464"/>
    <cellStyle name="Normal 2 3 13 3 4" xfId="38465"/>
    <cellStyle name="Normal 2 3 13 4" xfId="8380"/>
    <cellStyle name="Normal 2 3 13 4 2" xfId="8381"/>
    <cellStyle name="Normal 2 3 13 4 2 2" xfId="8382"/>
    <cellStyle name="Normal 2 3 13 4 2 2 2" xfId="38466"/>
    <cellStyle name="Normal 2 3 13 4 2 3" xfId="38467"/>
    <cellStyle name="Normal 2 3 13 4 3" xfId="8383"/>
    <cellStyle name="Normal 2 3 13 4 3 2" xfId="38468"/>
    <cellStyle name="Normal 2 3 13 4 4" xfId="38469"/>
    <cellStyle name="Normal 2 3 13 5" xfId="8384"/>
    <cellStyle name="Normal 2 3 13 5 2" xfId="8385"/>
    <cellStyle name="Normal 2 3 13 5 2 2" xfId="38470"/>
    <cellStyle name="Normal 2 3 13 5 3" xfId="38471"/>
    <cellStyle name="Normal 2 3 13 6" xfId="8386"/>
    <cellStyle name="Normal 2 3 13 6 2" xfId="38472"/>
    <cellStyle name="Normal 2 3 13 7" xfId="8387"/>
    <cellStyle name="Normal 2 3 13 7 2" xfId="38473"/>
    <cellStyle name="Normal 2 3 13 8" xfId="38474"/>
    <cellStyle name="Normal 2 3 14" xfId="8388"/>
    <cellStyle name="Normal 2 3 14 2" xfId="8389"/>
    <cellStyle name="Normal 2 3 14 2 2" xfId="8390"/>
    <cellStyle name="Normal 2 3 14 2 2 2" xfId="8391"/>
    <cellStyle name="Normal 2 3 14 2 2 2 2" xfId="38475"/>
    <cellStyle name="Normal 2 3 14 2 2 3" xfId="38476"/>
    <cellStyle name="Normal 2 3 14 2 3" xfId="8392"/>
    <cellStyle name="Normal 2 3 14 2 3 2" xfId="38477"/>
    <cellStyle name="Normal 2 3 14 2 4" xfId="38478"/>
    <cellStyle name="Normal 2 3 14 3" xfId="8393"/>
    <cellStyle name="Normal 2 3 14 3 2" xfId="8394"/>
    <cellStyle name="Normal 2 3 14 3 2 2" xfId="8395"/>
    <cellStyle name="Normal 2 3 14 3 2 2 2" xfId="38479"/>
    <cellStyle name="Normal 2 3 14 3 2 3" xfId="38480"/>
    <cellStyle name="Normal 2 3 14 3 3" xfId="8396"/>
    <cellStyle name="Normal 2 3 14 3 3 2" xfId="38481"/>
    <cellStyle name="Normal 2 3 14 3 4" xfId="38482"/>
    <cellStyle name="Normal 2 3 14 4" xfId="8397"/>
    <cellStyle name="Normal 2 3 14 4 2" xfId="8398"/>
    <cellStyle name="Normal 2 3 14 4 2 2" xfId="8399"/>
    <cellStyle name="Normal 2 3 14 4 2 2 2" xfId="38483"/>
    <cellStyle name="Normal 2 3 14 4 2 3" xfId="38484"/>
    <cellStyle name="Normal 2 3 14 4 3" xfId="8400"/>
    <cellStyle name="Normal 2 3 14 4 3 2" xfId="38485"/>
    <cellStyle name="Normal 2 3 14 4 4" xfId="38486"/>
    <cellStyle name="Normal 2 3 14 5" xfId="8401"/>
    <cellStyle name="Normal 2 3 14 5 2" xfId="8402"/>
    <cellStyle name="Normal 2 3 14 5 2 2" xfId="38487"/>
    <cellStyle name="Normal 2 3 14 5 3" xfId="38488"/>
    <cellStyle name="Normal 2 3 14 6" xfId="8403"/>
    <cellStyle name="Normal 2 3 14 6 2" xfId="38489"/>
    <cellStyle name="Normal 2 3 14 7" xfId="8404"/>
    <cellStyle name="Normal 2 3 14 7 2" xfId="38490"/>
    <cellStyle name="Normal 2 3 14 8" xfId="38491"/>
    <cellStyle name="Normal 2 3 15" xfId="8405"/>
    <cellStyle name="Normal 2 3 15 2" xfId="8406"/>
    <cellStyle name="Normal 2 3 15 2 2" xfId="8407"/>
    <cellStyle name="Normal 2 3 15 2 2 2" xfId="8408"/>
    <cellStyle name="Normal 2 3 15 2 2 2 2" xfId="38492"/>
    <cellStyle name="Normal 2 3 15 2 2 3" xfId="38493"/>
    <cellStyle name="Normal 2 3 15 2 3" xfId="8409"/>
    <cellStyle name="Normal 2 3 15 2 3 2" xfId="38494"/>
    <cellStyle name="Normal 2 3 15 2 4" xfId="38495"/>
    <cellStyle name="Normal 2 3 15 3" xfId="8410"/>
    <cellStyle name="Normal 2 3 15 3 2" xfId="8411"/>
    <cellStyle name="Normal 2 3 15 3 2 2" xfId="8412"/>
    <cellStyle name="Normal 2 3 15 3 2 2 2" xfId="38496"/>
    <cellStyle name="Normal 2 3 15 3 2 3" xfId="38497"/>
    <cellStyle name="Normal 2 3 15 3 3" xfId="8413"/>
    <cellStyle name="Normal 2 3 15 3 3 2" xfId="38498"/>
    <cellStyle name="Normal 2 3 15 3 4" xfId="38499"/>
    <cellStyle name="Normal 2 3 15 4" xfId="8414"/>
    <cellStyle name="Normal 2 3 15 4 2" xfId="8415"/>
    <cellStyle name="Normal 2 3 15 4 2 2" xfId="8416"/>
    <cellStyle name="Normal 2 3 15 4 2 2 2" xfId="38500"/>
    <cellStyle name="Normal 2 3 15 4 2 3" xfId="38501"/>
    <cellStyle name="Normal 2 3 15 4 3" xfId="8417"/>
    <cellStyle name="Normal 2 3 15 4 3 2" xfId="38502"/>
    <cellStyle name="Normal 2 3 15 4 4" xfId="38503"/>
    <cellStyle name="Normal 2 3 15 5" xfId="8418"/>
    <cellStyle name="Normal 2 3 15 5 2" xfId="8419"/>
    <cellStyle name="Normal 2 3 15 5 2 2" xfId="38504"/>
    <cellStyle name="Normal 2 3 15 5 3" xfId="38505"/>
    <cellStyle name="Normal 2 3 15 6" xfId="8420"/>
    <cellStyle name="Normal 2 3 15 6 2" xfId="38506"/>
    <cellStyle name="Normal 2 3 15 7" xfId="8421"/>
    <cellStyle name="Normal 2 3 15 7 2" xfId="38507"/>
    <cellStyle name="Normal 2 3 15 8" xfId="38508"/>
    <cellStyle name="Normal 2 3 16" xfId="8422"/>
    <cellStyle name="Normal 2 3 16 2" xfId="8423"/>
    <cellStyle name="Normal 2 3 16 2 2" xfId="8424"/>
    <cellStyle name="Normal 2 3 16 2 2 2" xfId="8425"/>
    <cellStyle name="Normal 2 3 16 2 2 2 2" xfId="38509"/>
    <cellStyle name="Normal 2 3 16 2 2 3" xfId="38510"/>
    <cellStyle name="Normal 2 3 16 2 3" xfId="8426"/>
    <cellStyle name="Normal 2 3 16 2 3 2" xfId="38511"/>
    <cellStyle name="Normal 2 3 16 2 4" xfId="38512"/>
    <cellStyle name="Normal 2 3 16 3" xfId="8427"/>
    <cellStyle name="Normal 2 3 16 3 2" xfId="8428"/>
    <cellStyle name="Normal 2 3 16 3 2 2" xfId="8429"/>
    <cellStyle name="Normal 2 3 16 3 2 2 2" xfId="38513"/>
    <cellStyle name="Normal 2 3 16 3 2 3" xfId="38514"/>
    <cellStyle name="Normal 2 3 16 3 3" xfId="8430"/>
    <cellStyle name="Normal 2 3 16 3 3 2" xfId="38515"/>
    <cellStyle name="Normal 2 3 16 3 4" xfId="38516"/>
    <cellStyle name="Normal 2 3 16 4" xfId="8431"/>
    <cellStyle name="Normal 2 3 16 4 2" xfId="8432"/>
    <cellStyle name="Normal 2 3 16 4 2 2" xfId="8433"/>
    <cellStyle name="Normal 2 3 16 4 2 2 2" xfId="38517"/>
    <cellStyle name="Normal 2 3 16 4 2 3" xfId="38518"/>
    <cellStyle name="Normal 2 3 16 4 3" xfId="8434"/>
    <cellStyle name="Normal 2 3 16 4 3 2" xfId="38519"/>
    <cellStyle name="Normal 2 3 16 4 4" xfId="38520"/>
    <cellStyle name="Normal 2 3 16 5" xfId="8435"/>
    <cellStyle name="Normal 2 3 16 5 2" xfId="8436"/>
    <cellStyle name="Normal 2 3 16 5 2 2" xfId="38521"/>
    <cellStyle name="Normal 2 3 16 5 3" xfId="38522"/>
    <cellStyle name="Normal 2 3 16 6" xfId="8437"/>
    <cellStyle name="Normal 2 3 16 6 2" xfId="38523"/>
    <cellStyle name="Normal 2 3 16 7" xfId="8438"/>
    <cellStyle name="Normal 2 3 16 7 2" xfId="38524"/>
    <cellStyle name="Normal 2 3 16 8" xfId="38525"/>
    <cellStyle name="Normal 2 3 17" xfId="8439"/>
    <cellStyle name="Normal 2 3 17 2" xfId="8440"/>
    <cellStyle name="Normal 2 3 17 2 2" xfId="8441"/>
    <cellStyle name="Normal 2 3 17 2 2 2" xfId="8442"/>
    <cellStyle name="Normal 2 3 17 2 2 2 2" xfId="38526"/>
    <cellStyle name="Normal 2 3 17 2 2 3" xfId="38527"/>
    <cellStyle name="Normal 2 3 17 2 3" xfId="8443"/>
    <cellStyle name="Normal 2 3 17 2 3 2" xfId="38528"/>
    <cellStyle name="Normal 2 3 17 2 4" xfId="38529"/>
    <cellStyle name="Normal 2 3 17 3" xfId="8444"/>
    <cellStyle name="Normal 2 3 17 3 2" xfId="8445"/>
    <cellStyle name="Normal 2 3 17 3 2 2" xfId="8446"/>
    <cellStyle name="Normal 2 3 17 3 2 2 2" xfId="38530"/>
    <cellStyle name="Normal 2 3 17 3 2 3" xfId="38531"/>
    <cellStyle name="Normal 2 3 17 3 3" xfId="8447"/>
    <cellStyle name="Normal 2 3 17 3 3 2" xfId="38532"/>
    <cellStyle name="Normal 2 3 17 3 4" xfId="38533"/>
    <cellStyle name="Normal 2 3 17 4" xfId="8448"/>
    <cellStyle name="Normal 2 3 17 4 2" xfId="8449"/>
    <cellStyle name="Normal 2 3 17 4 2 2" xfId="8450"/>
    <cellStyle name="Normal 2 3 17 4 2 2 2" xfId="38534"/>
    <cellStyle name="Normal 2 3 17 4 2 3" xfId="38535"/>
    <cellStyle name="Normal 2 3 17 4 3" xfId="8451"/>
    <cellStyle name="Normal 2 3 17 4 3 2" xfId="38536"/>
    <cellStyle name="Normal 2 3 17 4 4" xfId="38537"/>
    <cellStyle name="Normal 2 3 17 5" xfId="8452"/>
    <cellStyle name="Normal 2 3 17 5 2" xfId="8453"/>
    <cellStyle name="Normal 2 3 17 5 2 2" xfId="38538"/>
    <cellStyle name="Normal 2 3 17 5 3" xfId="38539"/>
    <cellStyle name="Normal 2 3 17 6" xfId="8454"/>
    <cellStyle name="Normal 2 3 17 6 2" xfId="38540"/>
    <cellStyle name="Normal 2 3 17 7" xfId="8455"/>
    <cellStyle name="Normal 2 3 17 7 2" xfId="38541"/>
    <cellStyle name="Normal 2 3 17 8" xfId="38542"/>
    <cellStyle name="Normal 2 3 18" xfId="8456"/>
    <cellStyle name="Normal 2 3 18 2" xfId="8457"/>
    <cellStyle name="Normal 2 3 18 2 2" xfId="8458"/>
    <cellStyle name="Normal 2 3 18 2 2 2" xfId="8459"/>
    <cellStyle name="Normal 2 3 18 2 2 2 2" xfId="38543"/>
    <cellStyle name="Normal 2 3 18 2 2 3" xfId="38544"/>
    <cellStyle name="Normal 2 3 18 2 3" xfId="8460"/>
    <cellStyle name="Normal 2 3 18 2 3 2" xfId="38545"/>
    <cellStyle name="Normal 2 3 18 2 4" xfId="38546"/>
    <cellStyle name="Normal 2 3 18 3" xfId="8461"/>
    <cellStyle name="Normal 2 3 18 3 2" xfId="8462"/>
    <cellStyle name="Normal 2 3 18 3 2 2" xfId="8463"/>
    <cellStyle name="Normal 2 3 18 3 2 2 2" xfId="38547"/>
    <cellStyle name="Normal 2 3 18 3 2 3" xfId="38548"/>
    <cellStyle name="Normal 2 3 18 3 3" xfId="8464"/>
    <cellStyle name="Normal 2 3 18 3 3 2" xfId="38549"/>
    <cellStyle name="Normal 2 3 18 3 4" xfId="38550"/>
    <cellStyle name="Normal 2 3 18 4" xfId="8465"/>
    <cellStyle name="Normal 2 3 18 4 2" xfId="8466"/>
    <cellStyle name="Normal 2 3 18 4 2 2" xfId="8467"/>
    <cellStyle name="Normal 2 3 18 4 2 2 2" xfId="38551"/>
    <cellStyle name="Normal 2 3 18 4 2 3" xfId="38552"/>
    <cellStyle name="Normal 2 3 18 4 3" xfId="8468"/>
    <cellStyle name="Normal 2 3 18 4 3 2" xfId="38553"/>
    <cellStyle name="Normal 2 3 18 4 4" xfId="38554"/>
    <cellStyle name="Normal 2 3 18 5" xfId="8469"/>
    <cellStyle name="Normal 2 3 18 5 2" xfId="8470"/>
    <cellStyle name="Normal 2 3 18 5 2 2" xfId="38555"/>
    <cellStyle name="Normal 2 3 18 5 3" xfId="38556"/>
    <cellStyle name="Normal 2 3 18 6" xfId="8471"/>
    <cellStyle name="Normal 2 3 18 6 2" xfId="38557"/>
    <cellStyle name="Normal 2 3 18 7" xfId="8472"/>
    <cellStyle name="Normal 2 3 18 7 2" xfId="38558"/>
    <cellStyle name="Normal 2 3 18 8" xfId="38559"/>
    <cellStyle name="Normal 2 3 19" xfId="8473"/>
    <cellStyle name="Normal 2 3 19 2" xfId="8474"/>
    <cellStyle name="Normal 2 3 19 2 2" xfId="8475"/>
    <cellStyle name="Normal 2 3 19 2 2 2" xfId="8476"/>
    <cellStyle name="Normal 2 3 19 2 2 2 2" xfId="38560"/>
    <cellStyle name="Normal 2 3 19 2 2 3" xfId="38561"/>
    <cellStyle name="Normal 2 3 19 2 3" xfId="8477"/>
    <cellStyle name="Normal 2 3 19 2 3 2" xfId="38562"/>
    <cellStyle name="Normal 2 3 19 2 4" xfId="38563"/>
    <cellStyle name="Normal 2 3 19 3" xfId="8478"/>
    <cellStyle name="Normal 2 3 19 3 2" xfId="8479"/>
    <cellStyle name="Normal 2 3 19 3 2 2" xfId="8480"/>
    <cellStyle name="Normal 2 3 19 3 2 2 2" xfId="38564"/>
    <cellStyle name="Normal 2 3 19 3 2 3" xfId="38565"/>
    <cellStyle name="Normal 2 3 19 3 3" xfId="8481"/>
    <cellStyle name="Normal 2 3 19 3 3 2" xfId="38566"/>
    <cellStyle name="Normal 2 3 19 3 4" xfId="38567"/>
    <cellStyle name="Normal 2 3 19 4" xfId="8482"/>
    <cellStyle name="Normal 2 3 19 4 2" xfId="8483"/>
    <cellStyle name="Normal 2 3 19 4 2 2" xfId="8484"/>
    <cellStyle name="Normal 2 3 19 4 2 2 2" xfId="38568"/>
    <cellStyle name="Normal 2 3 19 4 2 3" xfId="38569"/>
    <cellStyle name="Normal 2 3 19 4 3" xfId="8485"/>
    <cellStyle name="Normal 2 3 19 4 3 2" xfId="38570"/>
    <cellStyle name="Normal 2 3 19 4 4" xfId="38571"/>
    <cellStyle name="Normal 2 3 19 5" xfId="8486"/>
    <cellStyle name="Normal 2 3 19 5 2" xfId="8487"/>
    <cellStyle name="Normal 2 3 19 5 2 2" xfId="38572"/>
    <cellStyle name="Normal 2 3 19 5 3" xfId="38573"/>
    <cellStyle name="Normal 2 3 19 6" xfId="8488"/>
    <cellStyle name="Normal 2 3 19 6 2" xfId="38574"/>
    <cellStyle name="Normal 2 3 19 7" xfId="8489"/>
    <cellStyle name="Normal 2 3 19 7 2" xfId="38575"/>
    <cellStyle name="Normal 2 3 19 8" xfId="38576"/>
    <cellStyle name="Normal 2 3 2" xfId="8490"/>
    <cellStyle name="Normal 2 3 2 2" xfId="8491"/>
    <cellStyle name="Normal 2 3 2 2 2" xfId="8492"/>
    <cellStyle name="Normal 2 3 2 2 2 2" xfId="8493"/>
    <cellStyle name="Normal 2 3 2 2 2 2 2" xfId="38577"/>
    <cellStyle name="Normal 2 3 2 2 2 3" xfId="38578"/>
    <cellStyle name="Normal 2 3 2 2 3" xfId="8494"/>
    <cellStyle name="Normal 2 3 2 2 3 2" xfId="38579"/>
    <cellStyle name="Normal 2 3 2 2 4" xfId="38580"/>
    <cellStyle name="Normal 2 3 2 3" xfId="8495"/>
    <cellStyle name="Normal 2 3 2 3 2" xfId="8496"/>
    <cellStyle name="Normal 2 3 2 3 2 2" xfId="8497"/>
    <cellStyle name="Normal 2 3 2 3 2 2 2" xfId="38581"/>
    <cellStyle name="Normal 2 3 2 3 2 3" xfId="38582"/>
    <cellStyle name="Normal 2 3 2 3 3" xfId="8498"/>
    <cellStyle name="Normal 2 3 2 3 3 2" xfId="38583"/>
    <cellStyle name="Normal 2 3 2 3 4" xfId="38584"/>
    <cellStyle name="Normal 2 3 2 4" xfId="8499"/>
    <cellStyle name="Normal 2 3 2 4 2" xfId="8500"/>
    <cellStyle name="Normal 2 3 2 4 2 2" xfId="8501"/>
    <cellStyle name="Normal 2 3 2 4 2 2 2" xfId="38585"/>
    <cellStyle name="Normal 2 3 2 4 2 3" xfId="38586"/>
    <cellStyle name="Normal 2 3 2 4 3" xfId="8502"/>
    <cellStyle name="Normal 2 3 2 4 3 2" xfId="38587"/>
    <cellStyle name="Normal 2 3 2 4 4" xfId="38588"/>
    <cellStyle name="Normal 2 3 2 5" xfId="8503"/>
    <cellStyle name="Normal 2 3 2 5 2" xfId="8504"/>
    <cellStyle name="Normal 2 3 2 5 2 2" xfId="38589"/>
    <cellStyle name="Normal 2 3 2 5 3" xfId="38590"/>
    <cellStyle name="Normal 2 3 2 6" xfId="8505"/>
    <cellStyle name="Normal 2 3 2 6 2" xfId="38591"/>
    <cellStyle name="Normal 2 3 2 7" xfId="8506"/>
    <cellStyle name="Normal 2 3 2 7 2" xfId="38592"/>
    <cellStyle name="Normal 2 3 2 8" xfId="38593"/>
    <cellStyle name="Normal 2 3 20" xfId="8507"/>
    <cellStyle name="Normal 2 3 20 2" xfId="8508"/>
    <cellStyle name="Normal 2 3 20 2 2" xfId="8509"/>
    <cellStyle name="Normal 2 3 20 2 2 2" xfId="8510"/>
    <cellStyle name="Normal 2 3 20 2 2 2 2" xfId="38594"/>
    <cellStyle name="Normal 2 3 20 2 2 3" xfId="38595"/>
    <cellStyle name="Normal 2 3 20 2 3" xfId="8511"/>
    <cellStyle name="Normal 2 3 20 2 3 2" xfId="38596"/>
    <cellStyle name="Normal 2 3 20 2 4" xfId="38597"/>
    <cellStyle name="Normal 2 3 20 3" xfId="8512"/>
    <cellStyle name="Normal 2 3 20 3 2" xfId="8513"/>
    <cellStyle name="Normal 2 3 20 3 2 2" xfId="8514"/>
    <cellStyle name="Normal 2 3 20 3 2 2 2" xfId="38598"/>
    <cellStyle name="Normal 2 3 20 3 2 3" xfId="38599"/>
    <cellStyle name="Normal 2 3 20 3 3" xfId="8515"/>
    <cellStyle name="Normal 2 3 20 3 3 2" xfId="38600"/>
    <cellStyle name="Normal 2 3 20 3 4" xfId="38601"/>
    <cellStyle name="Normal 2 3 20 4" xfId="8516"/>
    <cellStyle name="Normal 2 3 20 4 2" xfId="8517"/>
    <cellStyle name="Normal 2 3 20 4 2 2" xfId="8518"/>
    <cellStyle name="Normal 2 3 20 4 2 2 2" xfId="38602"/>
    <cellStyle name="Normal 2 3 20 4 2 3" xfId="38603"/>
    <cellStyle name="Normal 2 3 20 4 3" xfId="8519"/>
    <cellStyle name="Normal 2 3 20 4 3 2" xfId="38604"/>
    <cellStyle name="Normal 2 3 20 4 4" xfId="38605"/>
    <cellStyle name="Normal 2 3 20 5" xfId="8520"/>
    <cellStyle name="Normal 2 3 20 5 2" xfId="8521"/>
    <cellStyle name="Normal 2 3 20 5 2 2" xfId="38606"/>
    <cellStyle name="Normal 2 3 20 5 3" xfId="38607"/>
    <cellStyle name="Normal 2 3 20 6" xfId="8522"/>
    <cellStyle name="Normal 2 3 20 6 2" xfId="38608"/>
    <cellStyle name="Normal 2 3 20 7" xfId="8523"/>
    <cellStyle name="Normal 2 3 20 7 2" xfId="38609"/>
    <cellStyle name="Normal 2 3 20 8" xfId="38610"/>
    <cellStyle name="Normal 2 3 21" xfId="8524"/>
    <cellStyle name="Normal 2 3 21 2" xfId="8525"/>
    <cellStyle name="Normal 2 3 21 2 2" xfId="8526"/>
    <cellStyle name="Normal 2 3 21 2 2 2" xfId="8527"/>
    <cellStyle name="Normal 2 3 21 2 2 2 2" xfId="38611"/>
    <cellStyle name="Normal 2 3 21 2 2 3" xfId="38612"/>
    <cellStyle name="Normal 2 3 21 2 3" xfId="8528"/>
    <cellStyle name="Normal 2 3 21 2 3 2" xfId="38613"/>
    <cellStyle name="Normal 2 3 21 2 4" xfId="38614"/>
    <cellStyle name="Normal 2 3 21 3" xfId="8529"/>
    <cellStyle name="Normal 2 3 21 3 2" xfId="8530"/>
    <cellStyle name="Normal 2 3 21 3 2 2" xfId="8531"/>
    <cellStyle name="Normal 2 3 21 3 2 2 2" xfId="38615"/>
    <cellStyle name="Normal 2 3 21 3 2 3" xfId="38616"/>
    <cellStyle name="Normal 2 3 21 3 3" xfId="8532"/>
    <cellStyle name="Normal 2 3 21 3 3 2" xfId="38617"/>
    <cellStyle name="Normal 2 3 21 3 4" xfId="38618"/>
    <cellStyle name="Normal 2 3 21 4" xfId="8533"/>
    <cellStyle name="Normal 2 3 21 4 2" xfId="8534"/>
    <cellStyle name="Normal 2 3 21 4 2 2" xfId="8535"/>
    <cellStyle name="Normal 2 3 21 4 2 2 2" xfId="38619"/>
    <cellStyle name="Normal 2 3 21 4 2 3" xfId="38620"/>
    <cellStyle name="Normal 2 3 21 4 3" xfId="8536"/>
    <cellStyle name="Normal 2 3 21 4 3 2" xfId="38621"/>
    <cellStyle name="Normal 2 3 21 4 4" xfId="38622"/>
    <cellStyle name="Normal 2 3 21 5" xfId="8537"/>
    <cellStyle name="Normal 2 3 21 5 2" xfId="8538"/>
    <cellStyle name="Normal 2 3 21 5 2 2" xfId="38623"/>
    <cellStyle name="Normal 2 3 21 5 3" xfId="38624"/>
    <cellStyle name="Normal 2 3 21 6" xfId="8539"/>
    <cellStyle name="Normal 2 3 21 6 2" xfId="38625"/>
    <cellStyle name="Normal 2 3 21 7" xfId="8540"/>
    <cellStyle name="Normal 2 3 21 7 2" xfId="38626"/>
    <cellStyle name="Normal 2 3 21 8" xfId="38627"/>
    <cellStyle name="Normal 2 3 22" xfId="8541"/>
    <cellStyle name="Normal 2 3 22 2" xfId="8542"/>
    <cellStyle name="Normal 2 3 22 2 2" xfId="8543"/>
    <cellStyle name="Normal 2 3 22 2 2 2" xfId="8544"/>
    <cellStyle name="Normal 2 3 22 2 2 2 2" xfId="38628"/>
    <cellStyle name="Normal 2 3 22 2 2 3" xfId="38629"/>
    <cellStyle name="Normal 2 3 22 2 3" xfId="8545"/>
    <cellStyle name="Normal 2 3 22 2 3 2" xfId="38630"/>
    <cellStyle name="Normal 2 3 22 2 4" xfId="38631"/>
    <cellStyle name="Normal 2 3 22 3" xfId="8546"/>
    <cellStyle name="Normal 2 3 22 3 2" xfId="8547"/>
    <cellStyle name="Normal 2 3 22 3 2 2" xfId="8548"/>
    <cellStyle name="Normal 2 3 22 3 2 2 2" xfId="38632"/>
    <cellStyle name="Normal 2 3 22 3 2 3" xfId="38633"/>
    <cellStyle name="Normal 2 3 22 3 3" xfId="8549"/>
    <cellStyle name="Normal 2 3 22 3 3 2" xfId="38634"/>
    <cellStyle name="Normal 2 3 22 3 4" xfId="38635"/>
    <cellStyle name="Normal 2 3 22 4" xfId="8550"/>
    <cellStyle name="Normal 2 3 22 4 2" xfId="8551"/>
    <cellStyle name="Normal 2 3 22 4 2 2" xfId="8552"/>
    <cellStyle name="Normal 2 3 22 4 2 2 2" xfId="38636"/>
    <cellStyle name="Normal 2 3 22 4 2 3" xfId="38637"/>
    <cellStyle name="Normal 2 3 22 4 3" xfId="8553"/>
    <cellStyle name="Normal 2 3 22 4 3 2" xfId="38638"/>
    <cellStyle name="Normal 2 3 22 4 4" xfId="38639"/>
    <cellStyle name="Normal 2 3 22 5" xfId="8554"/>
    <cellStyle name="Normal 2 3 22 5 2" xfId="8555"/>
    <cellStyle name="Normal 2 3 22 5 2 2" xfId="38640"/>
    <cellStyle name="Normal 2 3 22 5 3" xfId="38641"/>
    <cellStyle name="Normal 2 3 22 6" xfId="8556"/>
    <cellStyle name="Normal 2 3 22 6 2" xfId="38642"/>
    <cellStyle name="Normal 2 3 22 7" xfId="8557"/>
    <cellStyle name="Normal 2 3 22 7 2" xfId="38643"/>
    <cellStyle name="Normal 2 3 22 8" xfId="38644"/>
    <cellStyle name="Normal 2 3 23" xfId="8558"/>
    <cellStyle name="Normal 2 3 23 2" xfId="8559"/>
    <cellStyle name="Normal 2 3 23 2 2" xfId="8560"/>
    <cellStyle name="Normal 2 3 23 2 2 2" xfId="8561"/>
    <cellStyle name="Normal 2 3 23 2 2 2 2" xfId="38645"/>
    <cellStyle name="Normal 2 3 23 2 2 3" xfId="38646"/>
    <cellStyle name="Normal 2 3 23 2 3" xfId="8562"/>
    <cellStyle name="Normal 2 3 23 2 3 2" xfId="38647"/>
    <cellStyle name="Normal 2 3 23 2 4" xfId="38648"/>
    <cellStyle name="Normal 2 3 23 3" xfId="8563"/>
    <cellStyle name="Normal 2 3 23 3 2" xfId="8564"/>
    <cellStyle name="Normal 2 3 23 3 2 2" xfId="8565"/>
    <cellStyle name="Normal 2 3 23 3 2 2 2" xfId="38649"/>
    <cellStyle name="Normal 2 3 23 3 2 3" xfId="38650"/>
    <cellStyle name="Normal 2 3 23 3 3" xfId="8566"/>
    <cellStyle name="Normal 2 3 23 3 3 2" xfId="38651"/>
    <cellStyle name="Normal 2 3 23 3 4" xfId="38652"/>
    <cellStyle name="Normal 2 3 23 4" xfId="8567"/>
    <cellStyle name="Normal 2 3 23 4 2" xfId="8568"/>
    <cellStyle name="Normal 2 3 23 4 2 2" xfId="8569"/>
    <cellStyle name="Normal 2 3 23 4 2 2 2" xfId="38653"/>
    <cellStyle name="Normal 2 3 23 4 2 3" xfId="38654"/>
    <cellStyle name="Normal 2 3 23 4 3" xfId="8570"/>
    <cellStyle name="Normal 2 3 23 4 3 2" xfId="38655"/>
    <cellStyle name="Normal 2 3 23 4 4" xfId="38656"/>
    <cellStyle name="Normal 2 3 23 5" xfId="8571"/>
    <cellStyle name="Normal 2 3 23 5 2" xfId="8572"/>
    <cellStyle name="Normal 2 3 23 5 2 2" xfId="38657"/>
    <cellStyle name="Normal 2 3 23 5 3" xfId="38658"/>
    <cellStyle name="Normal 2 3 23 6" xfId="8573"/>
    <cellStyle name="Normal 2 3 23 6 2" xfId="38659"/>
    <cellStyle name="Normal 2 3 23 7" xfId="8574"/>
    <cellStyle name="Normal 2 3 23 7 2" xfId="38660"/>
    <cellStyle name="Normal 2 3 23 8" xfId="38661"/>
    <cellStyle name="Normal 2 3 24" xfId="8575"/>
    <cellStyle name="Normal 2 3 24 2" xfId="8576"/>
    <cellStyle name="Normal 2 3 24 2 2" xfId="8577"/>
    <cellStyle name="Normal 2 3 24 2 2 2" xfId="8578"/>
    <cellStyle name="Normal 2 3 24 2 2 2 2" xfId="38662"/>
    <cellStyle name="Normal 2 3 24 2 2 3" xfId="38663"/>
    <cellStyle name="Normal 2 3 24 2 3" xfId="8579"/>
    <cellStyle name="Normal 2 3 24 2 3 2" xfId="38664"/>
    <cellStyle name="Normal 2 3 24 2 4" xfId="38665"/>
    <cellStyle name="Normal 2 3 24 3" xfId="8580"/>
    <cellStyle name="Normal 2 3 24 3 2" xfId="8581"/>
    <cellStyle name="Normal 2 3 24 3 2 2" xfId="8582"/>
    <cellStyle name="Normal 2 3 24 3 2 2 2" xfId="38666"/>
    <cellStyle name="Normal 2 3 24 3 2 3" xfId="38667"/>
    <cellStyle name="Normal 2 3 24 3 3" xfId="8583"/>
    <cellStyle name="Normal 2 3 24 3 3 2" xfId="38668"/>
    <cellStyle name="Normal 2 3 24 3 4" xfId="38669"/>
    <cellStyle name="Normal 2 3 24 4" xfId="8584"/>
    <cellStyle name="Normal 2 3 24 4 2" xfId="8585"/>
    <cellStyle name="Normal 2 3 24 4 2 2" xfId="8586"/>
    <cellStyle name="Normal 2 3 24 4 2 2 2" xfId="38670"/>
    <cellStyle name="Normal 2 3 24 4 2 3" xfId="38671"/>
    <cellStyle name="Normal 2 3 24 4 3" xfId="8587"/>
    <cellStyle name="Normal 2 3 24 4 3 2" xfId="38672"/>
    <cellStyle name="Normal 2 3 24 4 4" xfId="38673"/>
    <cellStyle name="Normal 2 3 24 5" xfId="8588"/>
    <cellStyle name="Normal 2 3 24 5 2" xfId="8589"/>
    <cellStyle name="Normal 2 3 24 5 2 2" xfId="38674"/>
    <cellStyle name="Normal 2 3 24 5 3" xfId="38675"/>
    <cellStyle name="Normal 2 3 24 6" xfId="8590"/>
    <cellStyle name="Normal 2 3 24 6 2" xfId="38676"/>
    <cellStyle name="Normal 2 3 24 7" xfId="8591"/>
    <cellStyle name="Normal 2 3 24 7 2" xfId="38677"/>
    <cellStyle name="Normal 2 3 24 8" xfId="38678"/>
    <cellStyle name="Normal 2 3 25" xfId="8592"/>
    <cellStyle name="Normal 2 3 25 2" xfId="8593"/>
    <cellStyle name="Normal 2 3 25 2 2" xfId="8594"/>
    <cellStyle name="Normal 2 3 25 2 2 2" xfId="8595"/>
    <cellStyle name="Normal 2 3 25 2 2 2 2" xfId="38679"/>
    <cellStyle name="Normal 2 3 25 2 2 3" xfId="38680"/>
    <cellStyle name="Normal 2 3 25 2 3" xfId="8596"/>
    <cellStyle name="Normal 2 3 25 2 3 2" xfId="38681"/>
    <cellStyle name="Normal 2 3 25 2 4" xfId="38682"/>
    <cellStyle name="Normal 2 3 25 3" xfId="8597"/>
    <cellStyle name="Normal 2 3 25 3 2" xfId="8598"/>
    <cellStyle name="Normal 2 3 25 3 2 2" xfId="8599"/>
    <cellStyle name="Normal 2 3 25 3 2 2 2" xfId="38683"/>
    <cellStyle name="Normal 2 3 25 3 2 3" xfId="38684"/>
    <cellStyle name="Normal 2 3 25 3 3" xfId="8600"/>
    <cellStyle name="Normal 2 3 25 3 3 2" xfId="38685"/>
    <cellStyle name="Normal 2 3 25 3 4" xfId="38686"/>
    <cellStyle name="Normal 2 3 25 4" xfId="8601"/>
    <cellStyle name="Normal 2 3 25 4 2" xfId="8602"/>
    <cellStyle name="Normal 2 3 25 4 2 2" xfId="8603"/>
    <cellStyle name="Normal 2 3 25 4 2 2 2" xfId="38687"/>
    <cellStyle name="Normal 2 3 25 4 2 3" xfId="38688"/>
    <cellStyle name="Normal 2 3 25 4 3" xfId="8604"/>
    <cellStyle name="Normal 2 3 25 4 3 2" xfId="38689"/>
    <cellStyle name="Normal 2 3 25 4 4" xfId="38690"/>
    <cellStyle name="Normal 2 3 25 5" xfId="8605"/>
    <cellStyle name="Normal 2 3 25 5 2" xfId="8606"/>
    <cellStyle name="Normal 2 3 25 5 2 2" xfId="38691"/>
    <cellStyle name="Normal 2 3 25 5 3" xfId="38692"/>
    <cellStyle name="Normal 2 3 25 6" xfId="8607"/>
    <cellStyle name="Normal 2 3 25 6 2" xfId="38693"/>
    <cellStyle name="Normal 2 3 25 7" xfId="8608"/>
    <cellStyle name="Normal 2 3 25 7 2" xfId="38694"/>
    <cellStyle name="Normal 2 3 25 8" xfId="38695"/>
    <cellStyle name="Normal 2 3 26" xfId="8609"/>
    <cellStyle name="Normal 2 3 26 2" xfId="8610"/>
    <cellStyle name="Normal 2 3 26 2 2" xfId="8611"/>
    <cellStyle name="Normal 2 3 26 2 2 2" xfId="8612"/>
    <cellStyle name="Normal 2 3 26 2 2 2 2" xfId="38696"/>
    <cellStyle name="Normal 2 3 26 2 2 3" xfId="38697"/>
    <cellStyle name="Normal 2 3 26 2 3" xfId="8613"/>
    <cellStyle name="Normal 2 3 26 2 3 2" xfId="38698"/>
    <cellStyle name="Normal 2 3 26 2 4" xfId="38699"/>
    <cellStyle name="Normal 2 3 26 3" xfId="8614"/>
    <cellStyle name="Normal 2 3 26 3 2" xfId="8615"/>
    <cellStyle name="Normal 2 3 26 3 2 2" xfId="8616"/>
    <cellStyle name="Normal 2 3 26 3 2 2 2" xfId="38700"/>
    <cellStyle name="Normal 2 3 26 3 2 3" xfId="38701"/>
    <cellStyle name="Normal 2 3 26 3 3" xfId="8617"/>
    <cellStyle name="Normal 2 3 26 3 3 2" xfId="38702"/>
    <cellStyle name="Normal 2 3 26 3 4" xfId="38703"/>
    <cellStyle name="Normal 2 3 26 4" xfId="8618"/>
    <cellStyle name="Normal 2 3 26 4 2" xfId="8619"/>
    <cellStyle name="Normal 2 3 26 4 2 2" xfId="8620"/>
    <cellStyle name="Normal 2 3 26 4 2 2 2" xfId="38704"/>
    <cellStyle name="Normal 2 3 26 4 2 3" xfId="38705"/>
    <cellStyle name="Normal 2 3 26 4 3" xfId="8621"/>
    <cellStyle name="Normal 2 3 26 4 3 2" xfId="38706"/>
    <cellStyle name="Normal 2 3 26 4 4" xfId="38707"/>
    <cellStyle name="Normal 2 3 26 5" xfId="8622"/>
    <cellStyle name="Normal 2 3 26 5 2" xfId="8623"/>
    <cellStyle name="Normal 2 3 26 5 2 2" xfId="38708"/>
    <cellStyle name="Normal 2 3 26 5 3" xfId="38709"/>
    <cellStyle name="Normal 2 3 26 6" xfId="8624"/>
    <cellStyle name="Normal 2 3 26 6 2" xfId="38710"/>
    <cellStyle name="Normal 2 3 26 7" xfId="8625"/>
    <cellStyle name="Normal 2 3 26 7 2" xfId="38711"/>
    <cellStyle name="Normal 2 3 26 8" xfId="38712"/>
    <cellStyle name="Normal 2 3 27" xfId="8626"/>
    <cellStyle name="Normal 2 3 27 2" xfId="8627"/>
    <cellStyle name="Normal 2 3 27 2 2" xfId="8628"/>
    <cellStyle name="Normal 2 3 27 2 2 2" xfId="8629"/>
    <cellStyle name="Normal 2 3 27 2 2 2 2" xfId="38713"/>
    <cellStyle name="Normal 2 3 27 2 2 3" xfId="38714"/>
    <cellStyle name="Normal 2 3 27 2 3" xfId="8630"/>
    <cellStyle name="Normal 2 3 27 2 3 2" xfId="38715"/>
    <cellStyle name="Normal 2 3 27 2 4" xfId="38716"/>
    <cellStyle name="Normal 2 3 27 3" xfId="8631"/>
    <cellStyle name="Normal 2 3 27 3 2" xfId="8632"/>
    <cellStyle name="Normal 2 3 27 3 2 2" xfId="8633"/>
    <cellStyle name="Normal 2 3 27 3 2 2 2" xfId="38717"/>
    <cellStyle name="Normal 2 3 27 3 2 3" xfId="38718"/>
    <cellStyle name="Normal 2 3 27 3 3" xfId="8634"/>
    <cellStyle name="Normal 2 3 27 3 3 2" xfId="38719"/>
    <cellStyle name="Normal 2 3 27 3 4" xfId="38720"/>
    <cellStyle name="Normal 2 3 27 4" xfId="8635"/>
    <cellStyle name="Normal 2 3 27 4 2" xfId="8636"/>
    <cellStyle name="Normal 2 3 27 4 2 2" xfId="8637"/>
    <cellStyle name="Normal 2 3 27 4 2 2 2" xfId="38721"/>
    <cellStyle name="Normal 2 3 27 4 2 3" xfId="38722"/>
    <cellStyle name="Normal 2 3 27 4 3" xfId="8638"/>
    <cellStyle name="Normal 2 3 27 4 3 2" xfId="38723"/>
    <cellStyle name="Normal 2 3 27 4 4" xfId="38724"/>
    <cellStyle name="Normal 2 3 27 5" xfId="8639"/>
    <cellStyle name="Normal 2 3 27 5 2" xfId="8640"/>
    <cellStyle name="Normal 2 3 27 5 2 2" xfId="38725"/>
    <cellStyle name="Normal 2 3 27 5 3" xfId="38726"/>
    <cellStyle name="Normal 2 3 27 6" xfId="8641"/>
    <cellStyle name="Normal 2 3 27 6 2" xfId="38727"/>
    <cellStyle name="Normal 2 3 27 7" xfId="8642"/>
    <cellStyle name="Normal 2 3 27 7 2" xfId="38728"/>
    <cellStyle name="Normal 2 3 27 8" xfId="38729"/>
    <cellStyle name="Normal 2 3 28" xfId="8643"/>
    <cellStyle name="Normal 2 3 28 2" xfId="8644"/>
    <cellStyle name="Normal 2 3 28 2 2" xfId="8645"/>
    <cellStyle name="Normal 2 3 28 2 2 2" xfId="8646"/>
    <cellStyle name="Normal 2 3 28 2 2 2 2" xfId="38730"/>
    <cellStyle name="Normal 2 3 28 2 2 3" xfId="38731"/>
    <cellStyle name="Normal 2 3 28 2 3" xfId="8647"/>
    <cellStyle name="Normal 2 3 28 2 3 2" xfId="38732"/>
    <cellStyle name="Normal 2 3 28 2 4" xfId="38733"/>
    <cellStyle name="Normal 2 3 28 3" xfId="8648"/>
    <cellStyle name="Normal 2 3 28 3 2" xfId="8649"/>
    <cellStyle name="Normal 2 3 28 3 2 2" xfId="8650"/>
    <cellStyle name="Normal 2 3 28 3 2 2 2" xfId="38734"/>
    <cellStyle name="Normal 2 3 28 3 2 3" xfId="38735"/>
    <cellStyle name="Normal 2 3 28 3 3" xfId="8651"/>
    <cellStyle name="Normal 2 3 28 3 3 2" xfId="38736"/>
    <cellStyle name="Normal 2 3 28 3 4" xfId="38737"/>
    <cellStyle name="Normal 2 3 28 4" xfId="8652"/>
    <cellStyle name="Normal 2 3 28 4 2" xfId="8653"/>
    <cellStyle name="Normal 2 3 28 4 2 2" xfId="8654"/>
    <cellStyle name="Normal 2 3 28 4 2 2 2" xfId="38738"/>
    <cellStyle name="Normal 2 3 28 4 2 3" xfId="38739"/>
    <cellStyle name="Normal 2 3 28 4 3" xfId="8655"/>
    <cellStyle name="Normal 2 3 28 4 3 2" xfId="38740"/>
    <cellStyle name="Normal 2 3 28 4 4" xfId="38741"/>
    <cellStyle name="Normal 2 3 28 5" xfId="8656"/>
    <cellStyle name="Normal 2 3 28 5 2" xfId="8657"/>
    <cellStyle name="Normal 2 3 28 5 2 2" xfId="38742"/>
    <cellStyle name="Normal 2 3 28 5 3" xfId="38743"/>
    <cellStyle name="Normal 2 3 28 6" xfId="8658"/>
    <cellStyle name="Normal 2 3 28 6 2" xfId="38744"/>
    <cellStyle name="Normal 2 3 28 7" xfId="8659"/>
    <cellStyle name="Normal 2 3 28 7 2" xfId="38745"/>
    <cellStyle name="Normal 2 3 28 8" xfId="38746"/>
    <cellStyle name="Normal 2 3 29" xfId="8660"/>
    <cellStyle name="Normal 2 3 29 2" xfId="8661"/>
    <cellStyle name="Normal 2 3 29 2 2" xfId="8662"/>
    <cellStyle name="Normal 2 3 29 2 2 2" xfId="8663"/>
    <cellStyle name="Normal 2 3 29 2 2 2 2" xfId="38747"/>
    <cellStyle name="Normal 2 3 29 2 2 3" xfId="38748"/>
    <cellStyle name="Normal 2 3 29 2 3" xfId="8664"/>
    <cellStyle name="Normal 2 3 29 2 3 2" xfId="38749"/>
    <cellStyle name="Normal 2 3 29 2 4" xfId="38750"/>
    <cellStyle name="Normal 2 3 29 3" xfId="8665"/>
    <cellStyle name="Normal 2 3 29 3 2" xfId="8666"/>
    <cellStyle name="Normal 2 3 29 3 2 2" xfId="8667"/>
    <cellStyle name="Normal 2 3 29 3 2 2 2" xfId="38751"/>
    <cellStyle name="Normal 2 3 29 3 2 3" xfId="38752"/>
    <cellStyle name="Normal 2 3 29 3 3" xfId="8668"/>
    <cellStyle name="Normal 2 3 29 3 3 2" xfId="38753"/>
    <cellStyle name="Normal 2 3 29 3 4" xfId="38754"/>
    <cellStyle name="Normal 2 3 29 4" xfId="8669"/>
    <cellStyle name="Normal 2 3 29 4 2" xfId="8670"/>
    <cellStyle name="Normal 2 3 29 4 2 2" xfId="8671"/>
    <cellStyle name="Normal 2 3 29 4 2 2 2" xfId="38755"/>
    <cellStyle name="Normal 2 3 29 4 2 3" xfId="38756"/>
    <cellStyle name="Normal 2 3 29 4 3" xfId="8672"/>
    <cellStyle name="Normal 2 3 29 4 3 2" xfId="38757"/>
    <cellStyle name="Normal 2 3 29 4 4" xfId="38758"/>
    <cellStyle name="Normal 2 3 29 5" xfId="8673"/>
    <cellStyle name="Normal 2 3 29 5 2" xfId="8674"/>
    <cellStyle name="Normal 2 3 29 5 2 2" xfId="38759"/>
    <cellStyle name="Normal 2 3 29 5 3" xfId="38760"/>
    <cellStyle name="Normal 2 3 29 6" xfId="8675"/>
    <cellStyle name="Normal 2 3 29 6 2" xfId="38761"/>
    <cellStyle name="Normal 2 3 29 7" xfId="8676"/>
    <cellStyle name="Normal 2 3 29 7 2" xfId="38762"/>
    <cellStyle name="Normal 2 3 29 8" xfId="38763"/>
    <cellStyle name="Normal 2 3 3" xfId="8677"/>
    <cellStyle name="Normal 2 3 3 2" xfId="8678"/>
    <cellStyle name="Normal 2 3 3 2 2" xfId="8679"/>
    <cellStyle name="Normal 2 3 3 2 2 2" xfId="8680"/>
    <cellStyle name="Normal 2 3 3 2 2 2 2" xfId="38764"/>
    <cellStyle name="Normal 2 3 3 2 2 3" xfId="38765"/>
    <cellStyle name="Normal 2 3 3 2 3" xfId="8681"/>
    <cellStyle name="Normal 2 3 3 2 3 2" xfId="38766"/>
    <cellStyle name="Normal 2 3 3 2 4" xfId="38767"/>
    <cellStyle name="Normal 2 3 3 3" xfId="8682"/>
    <cellStyle name="Normal 2 3 3 3 2" xfId="8683"/>
    <cellStyle name="Normal 2 3 3 3 2 2" xfId="8684"/>
    <cellStyle name="Normal 2 3 3 3 2 2 2" xfId="38768"/>
    <cellStyle name="Normal 2 3 3 3 2 3" xfId="38769"/>
    <cellStyle name="Normal 2 3 3 3 3" xfId="8685"/>
    <cellStyle name="Normal 2 3 3 3 3 2" xfId="38770"/>
    <cellStyle name="Normal 2 3 3 3 4" xfId="38771"/>
    <cellStyle name="Normal 2 3 3 4" xfId="8686"/>
    <cellStyle name="Normal 2 3 3 4 2" xfId="8687"/>
    <cellStyle name="Normal 2 3 3 4 2 2" xfId="8688"/>
    <cellStyle name="Normal 2 3 3 4 2 2 2" xfId="38772"/>
    <cellStyle name="Normal 2 3 3 4 2 3" xfId="38773"/>
    <cellStyle name="Normal 2 3 3 4 3" xfId="8689"/>
    <cellStyle name="Normal 2 3 3 4 3 2" xfId="38774"/>
    <cellStyle name="Normal 2 3 3 4 4" xfId="38775"/>
    <cellStyle name="Normal 2 3 3 5" xfId="8690"/>
    <cellStyle name="Normal 2 3 3 5 2" xfId="8691"/>
    <cellStyle name="Normal 2 3 3 5 2 2" xfId="38776"/>
    <cellStyle name="Normal 2 3 3 5 3" xfId="38777"/>
    <cellStyle name="Normal 2 3 3 6" xfId="8692"/>
    <cellStyle name="Normal 2 3 3 6 2" xfId="38778"/>
    <cellStyle name="Normal 2 3 3 7" xfId="8693"/>
    <cellStyle name="Normal 2 3 3 7 2" xfId="38779"/>
    <cellStyle name="Normal 2 3 3 8" xfId="38780"/>
    <cellStyle name="Normal 2 3 30" xfId="8694"/>
    <cellStyle name="Normal 2 3 30 2" xfId="8695"/>
    <cellStyle name="Normal 2 3 30 2 2" xfId="8696"/>
    <cellStyle name="Normal 2 3 30 2 2 2" xfId="38781"/>
    <cellStyle name="Normal 2 3 30 2 3" xfId="38782"/>
    <cellStyle name="Normal 2 3 30 3" xfId="8697"/>
    <cellStyle name="Normal 2 3 30 3 2" xfId="38783"/>
    <cellStyle name="Normal 2 3 30 4" xfId="38784"/>
    <cellStyle name="Normal 2 3 31" xfId="8698"/>
    <cellStyle name="Normal 2 3 31 2" xfId="8699"/>
    <cellStyle name="Normal 2 3 31 2 2" xfId="8700"/>
    <cellStyle name="Normal 2 3 31 2 2 2" xfId="38785"/>
    <cellStyle name="Normal 2 3 31 2 3" xfId="38786"/>
    <cellStyle name="Normal 2 3 31 3" xfId="8701"/>
    <cellStyle name="Normal 2 3 31 3 2" xfId="38787"/>
    <cellStyle name="Normal 2 3 31 4" xfId="38788"/>
    <cellStyle name="Normal 2 3 32" xfId="8702"/>
    <cellStyle name="Normal 2 3 32 2" xfId="8703"/>
    <cellStyle name="Normal 2 3 32 2 2" xfId="8704"/>
    <cellStyle name="Normal 2 3 32 2 2 2" xfId="38789"/>
    <cellStyle name="Normal 2 3 32 2 3" xfId="38790"/>
    <cellStyle name="Normal 2 3 32 3" xfId="8705"/>
    <cellStyle name="Normal 2 3 32 3 2" xfId="38791"/>
    <cellStyle name="Normal 2 3 32 4" xfId="38792"/>
    <cellStyle name="Normal 2 3 33" xfId="8706"/>
    <cellStyle name="Normal 2 3 33 2" xfId="8707"/>
    <cellStyle name="Normal 2 3 33 2 2" xfId="38793"/>
    <cellStyle name="Normal 2 3 33 3" xfId="38794"/>
    <cellStyle name="Normal 2 3 34" xfId="8708"/>
    <cellStyle name="Normal 2 3 34 2" xfId="38795"/>
    <cellStyle name="Normal 2 3 35" xfId="8709"/>
    <cellStyle name="Normal 2 3 35 2" xfId="38796"/>
    <cellStyle name="Normal 2 3 36" xfId="38797"/>
    <cellStyle name="Normal 2 3 4" xfId="8710"/>
    <cellStyle name="Normal 2 3 4 2" xfId="8711"/>
    <cellStyle name="Normal 2 3 4 2 2" xfId="8712"/>
    <cellStyle name="Normal 2 3 4 2 2 2" xfId="8713"/>
    <cellStyle name="Normal 2 3 4 2 2 2 2" xfId="38798"/>
    <cellStyle name="Normal 2 3 4 2 2 3" xfId="38799"/>
    <cellStyle name="Normal 2 3 4 2 3" xfId="8714"/>
    <cellStyle name="Normal 2 3 4 2 3 2" xfId="38800"/>
    <cellStyle name="Normal 2 3 4 2 4" xfId="38801"/>
    <cellStyle name="Normal 2 3 4 3" xfId="8715"/>
    <cellStyle name="Normal 2 3 4 3 2" xfId="8716"/>
    <cellStyle name="Normal 2 3 4 3 2 2" xfId="8717"/>
    <cellStyle name="Normal 2 3 4 3 2 2 2" xfId="38802"/>
    <cellStyle name="Normal 2 3 4 3 2 3" xfId="38803"/>
    <cellStyle name="Normal 2 3 4 3 3" xfId="8718"/>
    <cellStyle name="Normal 2 3 4 3 3 2" xfId="38804"/>
    <cellStyle name="Normal 2 3 4 3 4" xfId="38805"/>
    <cellStyle name="Normal 2 3 4 4" xfId="8719"/>
    <cellStyle name="Normal 2 3 4 4 2" xfId="8720"/>
    <cellStyle name="Normal 2 3 4 4 2 2" xfId="8721"/>
    <cellStyle name="Normal 2 3 4 4 2 2 2" xfId="38806"/>
    <cellStyle name="Normal 2 3 4 4 2 3" xfId="38807"/>
    <cellStyle name="Normal 2 3 4 4 3" xfId="8722"/>
    <cellStyle name="Normal 2 3 4 4 3 2" xfId="38808"/>
    <cellStyle name="Normal 2 3 4 4 4" xfId="38809"/>
    <cellStyle name="Normal 2 3 4 5" xfId="8723"/>
    <cellStyle name="Normal 2 3 4 5 2" xfId="8724"/>
    <cellStyle name="Normal 2 3 4 5 2 2" xfId="38810"/>
    <cellStyle name="Normal 2 3 4 5 3" xfId="38811"/>
    <cellStyle name="Normal 2 3 4 6" xfId="8725"/>
    <cellStyle name="Normal 2 3 4 6 2" xfId="38812"/>
    <cellStyle name="Normal 2 3 4 7" xfId="8726"/>
    <cellStyle name="Normal 2 3 4 7 2" xfId="38813"/>
    <cellStyle name="Normal 2 3 4 8" xfId="38814"/>
    <cellStyle name="Normal 2 3 5" xfId="8727"/>
    <cellStyle name="Normal 2 3 5 2" xfId="8728"/>
    <cellStyle name="Normal 2 3 5 2 2" xfId="8729"/>
    <cellStyle name="Normal 2 3 5 2 2 2" xfId="8730"/>
    <cellStyle name="Normal 2 3 5 2 2 2 2" xfId="38815"/>
    <cellStyle name="Normal 2 3 5 2 2 3" xfId="38816"/>
    <cellStyle name="Normal 2 3 5 2 3" xfId="8731"/>
    <cellStyle name="Normal 2 3 5 2 3 2" xfId="38817"/>
    <cellStyle name="Normal 2 3 5 2 4" xfId="38818"/>
    <cellStyle name="Normal 2 3 5 3" xfId="8732"/>
    <cellStyle name="Normal 2 3 5 3 2" xfId="8733"/>
    <cellStyle name="Normal 2 3 5 3 2 2" xfId="8734"/>
    <cellStyle name="Normal 2 3 5 3 2 2 2" xfId="38819"/>
    <cellStyle name="Normal 2 3 5 3 2 3" xfId="38820"/>
    <cellStyle name="Normal 2 3 5 3 3" xfId="8735"/>
    <cellStyle name="Normal 2 3 5 3 3 2" xfId="38821"/>
    <cellStyle name="Normal 2 3 5 3 4" xfId="38822"/>
    <cellStyle name="Normal 2 3 5 4" xfId="8736"/>
    <cellStyle name="Normal 2 3 5 4 2" xfId="8737"/>
    <cellStyle name="Normal 2 3 5 4 2 2" xfId="8738"/>
    <cellStyle name="Normal 2 3 5 4 2 2 2" xfId="38823"/>
    <cellStyle name="Normal 2 3 5 4 2 3" xfId="38824"/>
    <cellStyle name="Normal 2 3 5 4 3" xfId="8739"/>
    <cellStyle name="Normal 2 3 5 4 3 2" xfId="38825"/>
    <cellStyle name="Normal 2 3 5 4 4" xfId="38826"/>
    <cellStyle name="Normal 2 3 5 5" xfId="8740"/>
    <cellStyle name="Normal 2 3 5 5 2" xfId="8741"/>
    <cellStyle name="Normal 2 3 5 5 2 2" xfId="38827"/>
    <cellStyle name="Normal 2 3 5 5 3" xfId="38828"/>
    <cellStyle name="Normal 2 3 5 6" xfId="8742"/>
    <cellStyle name="Normal 2 3 5 6 2" xfId="38829"/>
    <cellStyle name="Normal 2 3 5 7" xfId="8743"/>
    <cellStyle name="Normal 2 3 5 7 2" xfId="38830"/>
    <cellStyle name="Normal 2 3 5 8" xfId="38831"/>
    <cellStyle name="Normal 2 3 6" xfId="8744"/>
    <cellStyle name="Normal 2 3 6 2" xfId="8745"/>
    <cellStyle name="Normal 2 3 6 2 2" xfId="8746"/>
    <cellStyle name="Normal 2 3 6 2 2 2" xfId="8747"/>
    <cellStyle name="Normal 2 3 6 2 2 2 2" xfId="38832"/>
    <cellStyle name="Normal 2 3 6 2 2 3" xfId="38833"/>
    <cellStyle name="Normal 2 3 6 2 3" xfId="8748"/>
    <cellStyle name="Normal 2 3 6 2 3 2" xfId="38834"/>
    <cellStyle name="Normal 2 3 6 2 4" xfId="38835"/>
    <cellStyle name="Normal 2 3 6 3" xfId="8749"/>
    <cellStyle name="Normal 2 3 6 3 2" xfId="8750"/>
    <cellStyle name="Normal 2 3 6 3 2 2" xfId="8751"/>
    <cellStyle name="Normal 2 3 6 3 2 2 2" xfId="38836"/>
    <cellStyle name="Normal 2 3 6 3 2 3" xfId="38837"/>
    <cellStyle name="Normal 2 3 6 3 3" xfId="8752"/>
    <cellStyle name="Normal 2 3 6 3 3 2" xfId="38838"/>
    <cellStyle name="Normal 2 3 6 3 4" xfId="38839"/>
    <cellStyle name="Normal 2 3 6 4" xfId="8753"/>
    <cellStyle name="Normal 2 3 6 4 2" xfId="8754"/>
    <cellStyle name="Normal 2 3 6 4 2 2" xfId="8755"/>
    <cellStyle name="Normal 2 3 6 4 2 2 2" xfId="38840"/>
    <cellStyle name="Normal 2 3 6 4 2 3" xfId="38841"/>
    <cellStyle name="Normal 2 3 6 4 3" xfId="8756"/>
    <cellStyle name="Normal 2 3 6 4 3 2" xfId="38842"/>
    <cellStyle name="Normal 2 3 6 4 4" xfId="38843"/>
    <cellStyle name="Normal 2 3 6 5" xfId="8757"/>
    <cellStyle name="Normal 2 3 6 5 2" xfId="8758"/>
    <cellStyle name="Normal 2 3 6 5 2 2" xfId="38844"/>
    <cellStyle name="Normal 2 3 6 5 3" xfId="38845"/>
    <cellStyle name="Normal 2 3 6 6" xfId="8759"/>
    <cellStyle name="Normal 2 3 6 6 2" xfId="38846"/>
    <cellStyle name="Normal 2 3 6 7" xfId="8760"/>
    <cellStyle name="Normal 2 3 6 7 2" xfId="38847"/>
    <cellStyle name="Normal 2 3 6 8" xfId="38848"/>
    <cellStyle name="Normal 2 3 7" xfId="8761"/>
    <cellStyle name="Normal 2 3 7 2" xfId="8762"/>
    <cellStyle name="Normal 2 3 7 2 2" xfId="8763"/>
    <cellStyle name="Normal 2 3 7 2 2 2" xfId="8764"/>
    <cellStyle name="Normal 2 3 7 2 2 2 2" xfId="38849"/>
    <cellStyle name="Normal 2 3 7 2 2 3" xfId="38850"/>
    <cellStyle name="Normal 2 3 7 2 3" xfId="8765"/>
    <cellStyle name="Normal 2 3 7 2 3 2" xfId="38851"/>
    <cellStyle name="Normal 2 3 7 2 4" xfId="38852"/>
    <cellStyle name="Normal 2 3 7 3" xfId="8766"/>
    <cellStyle name="Normal 2 3 7 3 2" xfId="8767"/>
    <cellStyle name="Normal 2 3 7 3 2 2" xfId="8768"/>
    <cellStyle name="Normal 2 3 7 3 2 2 2" xfId="38853"/>
    <cellStyle name="Normal 2 3 7 3 2 3" xfId="38854"/>
    <cellStyle name="Normal 2 3 7 3 3" xfId="8769"/>
    <cellStyle name="Normal 2 3 7 3 3 2" xfId="38855"/>
    <cellStyle name="Normal 2 3 7 3 4" xfId="38856"/>
    <cellStyle name="Normal 2 3 7 4" xfId="8770"/>
    <cellStyle name="Normal 2 3 7 4 2" xfId="8771"/>
    <cellStyle name="Normal 2 3 7 4 2 2" xfId="8772"/>
    <cellStyle name="Normal 2 3 7 4 2 2 2" xfId="38857"/>
    <cellStyle name="Normal 2 3 7 4 2 3" xfId="38858"/>
    <cellStyle name="Normal 2 3 7 4 3" xfId="8773"/>
    <cellStyle name="Normal 2 3 7 4 3 2" xfId="38859"/>
    <cellStyle name="Normal 2 3 7 4 4" xfId="38860"/>
    <cellStyle name="Normal 2 3 7 5" xfId="8774"/>
    <cellStyle name="Normal 2 3 7 5 2" xfId="8775"/>
    <cellStyle name="Normal 2 3 7 5 2 2" xfId="38861"/>
    <cellStyle name="Normal 2 3 7 5 3" xfId="38862"/>
    <cellStyle name="Normal 2 3 7 6" xfId="8776"/>
    <cellStyle name="Normal 2 3 7 6 2" xfId="38863"/>
    <cellStyle name="Normal 2 3 7 7" xfId="8777"/>
    <cellStyle name="Normal 2 3 7 7 2" xfId="38864"/>
    <cellStyle name="Normal 2 3 7 8" xfId="38865"/>
    <cellStyle name="Normal 2 3 8" xfId="8778"/>
    <cellStyle name="Normal 2 3 8 2" xfId="8779"/>
    <cellStyle name="Normal 2 3 8 2 2" xfId="8780"/>
    <cellStyle name="Normal 2 3 8 2 2 2" xfId="8781"/>
    <cellStyle name="Normal 2 3 8 2 2 2 2" xfId="38866"/>
    <cellStyle name="Normal 2 3 8 2 2 3" xfId="38867"/>
    <cellStyle name="Normal 2 3 8 2 3" xfId="8782"/>
    <cellStyle name="Normal 2 3 8 2 3 2" xfId="38868"/>
    <cellStyle name="Normal 2 3 8 2 4" xfId="38869"/>
    <cellStyle name="Normal 2 3 8 3" xfId="8783"/>
    <cellStyle name="Normal 2 3 8 3 2" xfId="8784"/>
    <cellStyle name="Normal 2 3 8 3 2 2" xfId="8785"/>
    <cellStyle name="Normal 2 3 8 3 2 2 2" xfId="38870"/>
    <cellStyle name="Normal 2 3 8 3 2 3" xfId="38871"/>
    <cellStyle name="Normal 2 3 8 3 3" xfId="8786"/>
    <cellStyle name="Normal 2 3 8 3 3 2" xfId="38872"/>
    <cellStyle name="Normal 2 3 8 3 4" xfId="38873"/>
    <cellStyle name="Normal 2 3 8 4" xfId="8787"/>
    <cellStyle name="Normal 2 3 8 4 2" xfId="8788"/>
    <cellStyle name="Normal 2 3 8 4 2 2" xfId="8789"/>
    <cellStyle name="Normal 2 3 8 4 2 2 2" xfId="38874"/>
    <cellStyle name="Normal 2 3 8 4 2 3" xfId="38875"/>
    <cellStyle name="Normal 2 3 8 4 3" xfId="8790"/>
    <cellStyle name="Normal 2 3 8 4 3 2" xfId="38876"/>
    <cellStyle name="Normal 2 3 8 4 4" xfId="38877"/>
    <cellStyle name="Normal 2 3 8 5" xfId="8791"/>
    <cellStyle name="Normal 2 3 8 5 2" xfId="8792"/>
    <cellStyle name="Normal 2 3 8 5 2 2" xfId="38878"/>
    <cellStyle name="Normal 2 3 8 5 3" xfId="38879"/>
    <cellStyle name="Normal 2 3 8 6" xfId="8793"/>
    <cellStyle name="Normal 2 3 8 6 2" xfId="38880"/>
    <cellStyle name="Normal 2 3 8 7" xfId="8794"/>
    <cellStyle name="Normal 2 3 8 7 2" xfId="38881"/>
    <cellStyle name="Normal 2 3 8 8" xfId="38882"/>
    <cellStyle name="Normal 2 3 9" xfId="8795"/>
    <cellStyle name="Normal 2 3 9 2" xfId="8796"/>
    <cellStyle name="Normal 2 3 9 2 2" xfId="8797"/>
    <cellStyle name="Normal 2 3 9 2 2 2" xfId="8798"/>
    <cellStyle name="Normal 2 3 9 2 2 2 2" xfId="38883"/>
    <cellStyle name="Normal 2 3 9 2 2 3" xfId="38884"/>
    <cellStyle name="Normal 2 3 9 2 3" xfId="8799"/>
    <cellStyle name="Normal 2 3 9 2 3 2" xfId="38885"/>
    <cellStyle name="Normal 2 3 9 2 4" xfId="38886"/>
    <cellStyle name="Normal 2 3 9 3" xfId="8800"/>
    <cellStyle name="Normal 2 3 9 3 2" xfId="8801"/>
    <cellStyle name="Normal 2 3 9 3 2 2" xfId="8802"/>
    <cellStyle name="Normal 2 3 9 3 2 2 2" xfId="38887"/>
    <cellStyle name="Normal 2 3 9 3 2 3" xfId="38888"/>
    <cellStyle name="Normal 2 3 9 3 3" xfId="8803"/>
    <cellStyle name="Normal 2 3 9 3 3 2" xfId="38889"/>
    <cellStyle name="Normal 2 3 9 3 4" xfId="38890"/>
    <cellStyle name="Normal 2 3 9 4" xfId="8804"/>
    <cellStyle name="Normal 2 3 9 4 2" xfId="8805"/>
    <cellStyle name="Normal 2 3 9 4 2 2" xfId="8806"/>
    <cellStyle name="Normal 2 3 9 4 2 2 2" xfId="38891"/>
    <cellStyle name="Normal 2 3 9 4 2 3" xfId="38892"/>
    <cellStyle name="Normal 2 3 9 4 3" xfId="8807"/>
    <cellStyle name="Normal 2 3 9 4 3 2" xfId="38893"/>
    <cellStyle name="Normal 2 3 9 4 4" xfId="38894"/>
    <cellStyle name="Normal 2 3 9 5" xfId="8808"/>
    <cellStyle name="Normal 2 3 9 5 2" xfId="8809"/>
    <cellStyle name="Normal 2 3 9 5 2 2" xfId="38895"/>
    <cellStyle name="Normal 2 3 9 5 3" xfId="38896"/>
    <cellStyle name="Normal 2 3 9 6" xfId="8810"/>
    <cellStyle name="Normal 2 3 9 6 2" xfId="38897"/>
    <cellStyle name="Normal 2 3 9 7" xfId="8811"/>
    <cellStyle name="Normal 2 3 9 7 2" xfId="38898"/>
    <cellStyle name="Normal 2 3 9 8" xfId="38899"/>
    <cellStyle name="Normal 2 30" xfId="8812"/>
    <cellStyle name="Normal 2 30 2" xfId="8813"/>
    <cellStyle name="Normal 2 30 2 2" xfId="8814"/>
    <cellStyle name="Normal 2 30 2 2 2" xfId="8815"/>
    <cellStyle name="Normal 2 30 2 2 2 2" xfId="38900"/>
    <cellStyle name="Normal 2 30 2 2 3" xfId="38901"/>
    <cellStyle name="Normal 2 30 2 3" xfId="8816"/>
    <cellStyle name="Normal 2 30 2 3 2" xfId="38902"/>
    <cellStyle name="Normal 2 30 2 4" xfId="38903"/>
    <cellStyle name="Normal 2 30 3" xfId="8817"/>
    <cellStyle name="Normal 2 30 3 2" xfId="8818"/>
    <cellStyle name="Normal 2 30 3 2 2" xfId="8819"/>
    <cellStyle name="Normal 2 30 3 2 2 2" xfId="38904"/>
    <cellStyle name="Normal 2 30 3 2 3" xfId="38905"/>
    <cellStyle name="Normal 2 30 3 3" xfId="8820"/>
    <cellStyle name="Normal 2 30 3 3 2" xfId="38906"/>
    <cellStyle name="Normal 2 30 3 4" xfId="38907"/>
    <cellStyle name="Normal 2 30 4" xfId="8821"/>
    <cellStyle name="Normal 2 30 4 2" xfId="8822"/>
    <cellStyle name="Normal 2 30 4 2 2" xfId="8823"/>
    <cellStyle name="Normal 2 30 4 2 2 2" xfId="38908"/>
    <cellStyle name="Normal 2 30 4 2 3" xfId="38909"/>
    <cellStyle name="Normal 2 30 4 3" xfId="8824"/>
    <cellStyle name="Normal 2 30 4 3 2" xfId="38910"/>
    <cellStyle name="Normal 2 30 4 4" xfId="38911"/>
    <cellStyle name="Normal 2 30 5" xfId="8825"/>
    <cellStyle name="Normal 2 30 5 2" xfId="8826"/>
    <cellStyle name="Normal 2 30 5 2 2" xfId="38912"/>
    <cellStyle name="Normal 2 30 5 3" xfId="38913"/>
    <cellStyle name="Normal 2 30 6" xfId="8827"/>
    <cellStyle name="Normal 2 30 6 2" xfId="38914"/>
    <cellStyle name="Normal 2 30 7" xfId="8828"/>
    <cellStyle name="Normal 2 30 7 2" xfId="38915"/>
    <cellStyle name="Normal 2 30 8" xfId="38916"/>
    <cellStyle name="Normal 2 31" xfId="8829"/>
    <cellStyle name="Normal 2 31 2" xfId="8830"/>
    <cellStyle name="Normal 2 31 2 2" xfId="8831"/>
    <cellStyle name="Normal 2 31 2 2 2" xfId="8832"/>
    <cellStyle name="Normal 2 31 2 2 2 2" xfId="38917"/>
    <cellStyle name="Normal 2 31 2 2 3" xfId="38918"/>
    <cellStyle name="Normal 2 31 2 3" xfId="8833"/>
    <cellStyle name="Normal 2 31 2 3 2" xfId="38919"/>
    <cellStyle name="Normal 2 31 2 4" xfId="38920"/>
    <cellStyle name="Normal 2 31 3" xfId="8834"/>
    <cellStyle name="Normal 2 31 3 2" xfId="8835"/>
    <cellStyle name="Normal 2 31 3 2 2" xfId="8836"/>
    <cellStyle name="Normal 2 31 3 2 2 2" xfId="38921"/>
    <cellStyle name="Normal 2 31 3 2 3" xfId="38922"/>
    <cellStyle name="Normal 2 31 3 3" xfId="8837"/>
    <cellStyle name="Normal 2 31 3 3 2" xfId="38923"/>
    <cellStyle name="Normal 2 31 3 4" xfId="38924"/>
    <cellStyle name="Normal 2 31 4" xfId="8838"/>
    <cellStyle name="Normal 2 31 4 2" xfId="8839"/>
    <cellStyle name="Normal 2 31 4 2 2" xfId="8840"/>
    <cellStyle name="Normal 2 31 4 2 2 2" xfId="38925"/>
    <cellStyle name="Normal 2 31 4 2 3" xfId="38926"/>
    <cellStyle name="Normal 2 31 4 3" xfId="8841"/>
    <cellStyle name="Normal 2 31 4 3 2" xfId="38927"/>
    <cellStyle name="Normal 2 31 4 4" xfId="38928"/>
    <cellStyle name="Normal 2 31 5" xfId="8842"/>
    <cellStyle name="Normal 2 31 5 2" xfId="8843"/>
    <cellStyle name="Normal 2 31 5 2 2" xfId="38929"/>
    <cellStyle name="Normal 2 31 5 3" xfId="38930"/>
    <cellStyle name="Normal 2 31 6" xfId="8844"/>
    <cellStyle name="Normal 2 31 6 2" xfId="38931"/>
    <cellStyle name="Normal 2 31 7" xfId="8845"/>
    <cellStyle name="Normal 2 31 7 2" xfId="38932"/>
    <cellStyle name="Normal 2 31 8" xfId="38933"/>
    <cellStyle name="Normal 2 32" xfId="8846"/>
    <cellStyle name="Normal 2 32 2" xfId="8847"/>
    <cellStyle name="Normal 2 32 2 2" xfId="8848"/>
    <cellStyle name="Normal 2 32 2 2 2" xfId="8849"/>
    <cellStyle name="Normal 2 32 2 2 2 2" xfId="38934"/>
    <cellStyle name="Normal 2 32 2 2 3" xfId="38935"/>
    <cellStyle name="Normal 2 32 2 3" xfId="8850"/>
    <cellStyle name="Normal 2 32 2 3 2" xfId="38936"/>
    <cellStyle name="Normal 2 32 2 4" xfId="38937"/>
    <cellStyle name="Normal 2 32 3" xfId="8851"/>
    <cellStyle name="Normal 2 32 3 2" xfId="8852"/>
    <cellStyle name="Normal 2 32 3 2 2" xfId="8853"/>
    <cellStyle name="Normal 2 32 3 2 2 2" xfId="38938"/>
    <cellStyle name="Normal 2 32 3 2 3" xfId="38939"/>
    <cellStyle name="Normal 2 32 3 3" xfId="8854"/>
    <cellStyle name="Normal 2 32 3 3 2" xfId="38940"/>
    <cellStyle name="Normal 2 32 3 4" xfId="38941"/>
    <cellStyle name="Normal 2 32 4" xfId="8855"/>
    <cellStyle name="Normal 2 32 4 2" xfId="8856"/>
    <cellStyle name="Normal 2 32 4 2 2" xfId="8857"/>
    <cellStyle name="Normal 2 32 4 2 2 2" xfId="38942"/>
    <cellStyle name="Normal 2 32 4 2 3" xfId="38943"/>
    <cellStyle name="Normal 2 32 4 3" xfId="8858"/>
    <cellStyle name="Normal 2 32 4 3 2" xfId="38944"/>
    <cellStyle name="Normal 2 32 4 4" xfId="38945"/>
    <cellStyle name="Normal 2 32 5" xfId="8859"/>
    <cellStyle name="Normal 2 32 5 2" xfId="8860"/>
    <cellStyle name="Normal 2 32 5 2 2" xfId="38946"/>
    <cellStyle name="Normal 2 32 5 3" xfId="38947"/>
    <cellStyle name="Normal 2 32 6" xfId="8861"/>
    <cellStyle name="Normal 2 32 6 2" xfId="38948"/>
    <cellStyle name="Normal 2 32 7" xfId="8862"/>
    <cellStyle name="Normal 2 32 7 2" xfId="38949"/>
    <cellStyle name="Normal 2 32 8" xfId="38950"/>
    <cellStyle name="Normal 2 33" xfId="8863"/>
    <cellStyle name="Normal 2 33 2" xfId="8864"/>
    <cellStyle name="Normal 2 33 2 2" xfId="8865"/>
    <cellStyle name="Normal 2 33 2 2 2" xfId="8866"/>
    <cellStyle name="Normal 2 33 2 2 2 2" xfId="38951"/>
    <cellStyle name="Normal 2 33 2 2 3" xfId="38952"/>
    <cellStyle name="Normal 2 33 2 3" xfId="8867"/>
    <cellStyle name="Normal 2 33 2 3 2" xfId="38953"/>
    <cellStyle name="Normal 2 33 2 4" xfId="38954"/>
    <cellStyle name="Normal 2 33 3" xfId="8868"/>
    <cellStyle name="Normal 2 33 3 2" xfId="8869"/>
    <cellStyle name="Normal 2 33 3 2 2" xfId="8870"/>
    <cellStyle name="Normal 2 33 3 2 2 2" xfId="38955"/>
    <cellStyle name="Normal 2 33 3 2 3" xfId="38956"/>
    <cellStyle name="Normal 2 33 3 3" xfId="8871"/>
    <cellStyle name="Normal 2 33 3 3 2" xfId="38957"/>
    <cellStyle name="Normal 2 33 3 4" xfId="38958"/>
    <cellStyle name="Normal 2 33 4" xfId="8872"/>
    <cellStyle name="Normal 2 33 4 2" xfId="8873"/>
    <cellStyle name="Normal 2 33 4 2 2" xfId="8874"/>
    <cellStyle name="Normal 2 33 4 2 2 2" xfId="38959"/>
    <cellStyle name="Normal 2 33 4 2 3" xfId="38960"/>
    <cellStyle name="Normal 2 33 4 3" xfId="8875"/>
    <cellStyle name="Normal 2 33 4 3 2" xfId="38961"/>
    <cellStyle name="Normal 2 33 4 4" xfId="38962"/>
    <cellStyle name="Normal 2 33 5" xfId="8876"/>
    <cellStyle name="Normal 2 33 5 2" xfId="8877"/>
    <cellStyle name="Normal 2 33 5 2 2" xfId="38963"/>
    <cellStyle name="Normal 2 33 5 3" xfId="38964"/>
    <cellStyle name="Normal 2 33 6" xfId="8878"/>
    <cellStyle name="Normal 2 33 6 2" xfId="38965"/>
    <cellStyle name="Normal 2 33 7" xfId="8879"/>
    <cellStyle name="Normal 2 33 7 2" xfId="38966"/>
    <cellStyle name="Normal 2 33 8" xfId="38967"/>
    <cellStyle name="Normal 2 34" xfId="8880"/>
    <cellStyle name="Normal 2 34 2" xfId="8881"/>
    <cellStyle name="Normal 2 34 2 2" xfId="8882"/>
    <cellStyle name="Normal 2 34 2 2 2" xfId="8883"/>
    <cellStyle name="Normal 2 34 2 2 2 2" xfId="38968"/>
    <cellStyle name="Normal 2 34 2 2 3" xfId="38969"/>
    <cellStyle name="Normal 2 34 2 3" xfId="8884"/>
    <cellStyle name="Normal 2 34 2 3 2" xfId="38970"/>
    <cellStyle name="Normal 2 34 2 4" xfId="38971"/>
    <cellStyle name="Normal 2 34 3" xfId="8885"/>
    <cellStyle name="Normal 2 34 3 2" xfId="8886"/>
    <cellStyle name="Normal 2 34 3 2 2" xfId="8887"/>
    <cellStyle name="Normal 2 34 3 2 2 2" xfId="38972"/>
    <cellStyle name="Normal 2 34 3 2 3" xfId="38973"/>
    <cellStyle name="Normal 2 34 3 3" xfId="8888"/>
    <cellStyle name="Normal 2 34 3 3 2" xfId="38974"/>
    <cellStyle name="Normal 2 34 3 4" xfId="38975"/>
    <cellStyle name="Normal 2 34 4" xfId="8889"/>
    <cellStyle name="Normal 2 34 4 2" xfId="8890"/>
    <cellStyle name="Normal 2 34 4 2 2" xfId="8891"/>
    <cellStyle name="Normal 2 34 4 2 2 2" xfId="38976"/>
    <cellStyle name="Normal 2 34 4 2 3" xfId="38977"/>
    <cellStyle name="Normal 2 34 4 3" xfId="8892"/>
    <cellStyle name="Normal 2 34 4 3 2" xfId="38978"/>
    <cellStyle name="Normal 2 34 4 4" xfId="38979"/>
    <cellStyle name="Normal 2 34 5" xfId="8893"/>
    <cellStyle name="Normal 2 34 5 2" xfId="8894"/>
    <cellStyle name="Normal 2 34 5 2 2" xfId="38980"/>
    <cellStyle name="Normal 2 34 5 3" xfId="38981"/>
    <cellStyle name="Normal 2 34 6" xfId="8895"/>
    <cellStyle name="Normal 2 34 6 2" xfId="38982"/>
    <cellStyle name="Normal 2 34 7" xfId="8896"/>
    <cellStyle name="Normal 2 34 7 2" xfId="38983"/>
    <cellStyle name="Normal 2 34 8" xfId="38984"/>
    <cellStyle name="Normal 2 35" xfId="8897"/>
    <cellStyle name="Normal 2 35 2" xfId="8898"/>
    <cellStyle name="Normal 2 35 2 2" xfId="8899"/>
    <cellStyle name="Normal 2 35 2 2 2" xfId="8900"/>
    <cellStyle name="Normal 2 35 2 2 2 2" xfId="38985"/>
    <cellStyle name="Normal 2 35 2 2 3" xfId="38986"/>
    <cellStyle name="Normal 2 35 2 3" xfId="8901"/>
    <cellStyle name="Normal 2 35 2 3 2" xfId="38987"/>
    <cellStyle name="Normal 2 35 2 4" xfId="38988"/>
    <cellStyle name="Normal 2 35 3" xfId="8902"/>
    <cellStyle name="Normal 2 35 3 2" xfId="8903"/>
    <cellStyle name="Normal 2 35 3 2 2" xfId="8904"/>
    <cellStyle name="Normal 2 35 3 2 2 2" xfId="38989"/>
    <cellStyle name="Normal 2 35 3 2 3" xfId="38990"/>
    <cellStyle name="Normal 2 35 3 3" xfId="8905"/>
    <cellStyle name="Normal 2 35 3 3 2" xfId="38991"/>
    <cellStyle name="Normal 2 35 3 4" xfId="38992"/>
    <cellStyle name="Normal 2 35 4" xfId="8906"/>
    <cellStyle name="Normal 2 35 4 2" xfId="8907"/>
    <cellStyle name="Normal 2 35 4 2 2" xfId="8908"/>
    <cellStyle name="Normal 2 35 4 2 2 2" xfId="38993"/>
    <cellStyle name="Normal 2 35 4 2 3" xfId="38994"/>
    <cellStyle name="Normal 2 35 4 3" xfId="8909"/>
    <cellStyle name="Normal 2 35 4 3 2" xfId="38995"/>
    <cellStyle name="Normal 2 35 4 4" xfId="38996"/>
    <cellStyle name="Normal 2 35 5" xfId="8910"/>
    <cellStyle name="Normal 2 35 5 2" xfId="8911"/>
    <cellStyle name="Normal 2 35 5 2 2" xfId="38997"/>
    <cellStyle name="Normal 2 35 5 3" xfId="38998"/>
    <cellStyle name="Normal 2 35 6" xfId="8912"/>
    <cellStyle name="Normal 2 35 6 2" xfId="38999"/>
    <cellStyle name="Normal 2 35 7" xfId="8913"/>
    <cellStyle name="Normal 2 35 7 2" xfId="39000"/>
    <cellStyle name="Normal 2 35 8" xfId="39001"/>
    <cellStyle name="Normal 2 36" xfId="8914"/>
    <cellStyle name="Normal 2 36 2" xfId="8915"/>
    <cellStyle name="Normal 2 36 2 2" xfId="8916"/>
    <cellStyle name="Normal 2 36 2 2 2" xfId="8917"/>
    <cellStyle name="Normal 2 36 2 2 2 2" xfId="39002"/>
    <cellStyle name="Normal 2 36 2 2 3" xfId="39003"/>
    <cellStyle name="Normal 2 36 2 3" xfId="8918"/>
    <cellStyle name="Normal 2 36 2 3 2" xfId="39004"/>
    <cellStyle name="Normal 2 36 2 4" xfId="39005"/>
    <cellStyle name="Normal 2 36 3" xfId="8919"/>
    <cellStyle name="Normal 2 36 3 2" xfId="8920"/>
    <cellStyle name="Normal 2 36 3 2 2" xfId="8921"/>
    <cellStyle name="Normal 2 36 3 2 2 2" xfId="39006"/>
    <cellStyle name="Normal 2 36 3 2 3" xfId="39007"/>
    <cellStyle name="Normal 2 36 3 3" xfId="8922"/>
    <cellStyle name="Normal 2 36 3 3 2" xfId="39008"/>
    <cellStyle name="Normal 2 36 3 4" xfId="39009"/>
    <cellStyle name="Normal 2 36 4" xfId="8923"/>
    <cellStyle name="Normal 2 36 4 2" xfId="8924"/>
    <cellStyle name="Normal 2 36 4 2 2" xfId="8925"/>
    <cellStyle name="Normal 2 36 4 2 2 2" xfId="39010"/>
    <cellStyle name="Normal 2 36 4 2 3" xfId="39011"/>
    <cellStyle name="Normal 2 36 4 3" xfId="8926"/>
    <cellStyle name="Normal 2 36 4 3 2" xfId="39012"/>
    <cellStyle name="Normal 2 36 4 4" xfId="39013"/>
    <cellStyle name="Normal 2 36 5" xfId="8927"/>
    <cellStyle name="Normal 2 36 5 2" xfId="8928"/>
    <cellStyle name="Normal 2 36 5 2 2" xfId="39014"/>
    <cellStyle name="Normal 2 36 5 3" xfId="39015"/>
    <cellStyle name="Normal 2 36 6" xfId="8929"/>
    <cellStyle name="Normal 2 36 6 2" xfId="39016"/>
    <cellStyle name="Normal 2 36 7" xfId="8930"/>
    <cellStyle name="Normal 2 36 7 2" xfId="39017"/>
    <cellStyle name="Normal 2 36 8" xfId="39018"/>
    <cellStyle name="Normal 2 37" xfId="8931"/>
    <cellStyle name="Normal 2 37 2" xfId="8932"/>
    <cellStyle name="Normal 2 37 2 2" xfId="8933"/>
    <cellStyle name="Normal 2 37 2 2 2" xfId="39019"/>
    <cellStyle name="Normal 2 37 2 3" xfId="39020"/>
    <cellStyle name="Normal 2 37 3" xfId="8934"/>
    <cellStyle name="Normal 2 37 3 2" xfId="39021"/>
    <cellStyle name="Normal 2 37 4" xfId="39022"/>
    <cellStyle name="Normal 2 38" xfId="8935"/>
    <cellStyle name="Normal 2 38 2" xfId="8936"/>
    <cellStyle name="Normal 2 38 2 2" xfId="8937"/>
    <cellStyle name="Normal 2 38 2 2 2" xfId="39023"/>
    <cellStyle name="Normal 2 38 2 3" xfId="39024"/>
    <cellStyle name="Normal 2 38 3" xfId="8938"/>
    <cellStyle name="Normal 2 38 3 2" xfId="39025"/>
    <cellStyle name="Normal 2 38 4" xfId="39026"/>
    <cellStyle name="Normal 2 39" xfId="8939"/>
    <cellStyle name="Normal 2 39 2" xfId="8940"/>
    <cellStyle name="Normal 2 39 2 2" xfId="8941"/>
    <cellStyle name="Normal 2 39 2 2 2" xfId="39027"/>
    <cellStyle name="Normal 2 39 2 3" xfId="39028"/>
    <cellStyle name="Normal 2 39 3" xfId="8942"/>
    <cellStyle name="Normal 2 39 3 2" xfId="39029"/>
    <cellStyle name="Normal 2 39 4" xfId="39030"/>
    <cellStyle name="Normal 2 4" xfId="8943"/>
    <cellStyle name="Normal 2 4 10" xfId="8944"/>
    <cellStyle name="Normal 2 4 10 2" xfId="8945"/>
    <cellStyle name="Normal 2 4 10 2 2" xfId="8946"/>
    <cellStyle name="Normal 2 4 10 2 2 2" xfId="8947"/>
    <cellStyle name="Normal 2 4 10 2 2 2 2" xfId="39031"/>
    <cellStyle name="Normal 2 4 10 2 2 3" xfId="39032"/>
    <cellStyle name="Normal 2 4 10 2 3" xfId="8948"/>
    <cellStyle name="Normal 2 4 10 2 3 2" xfId="39033"/>
    <cellStyle name="Normal 2 4 10 2 4" xfId="39034"/>
    <cellStyle name="Normal 2 4 10 3" xfId="8949"/>
    <cellStyle name="Normal 2 4 10 3 2" xfId="8950"/>
    <cellStyle name="Normal 2 4 10 3 2 2" xfId="8951"/>
    <cellStyle name="Normal 2 4 10 3 2 2 2" xfId="39035"/>
    <cellStyle name="Normal 2 4 10 3 2 3" xfId="39036"/>
    <cellStyle name="Normal 2 4 10 3 3" xfId="8952"/>
    <cellStyle name="Normal 2 4 10 3 3 2" xfId="39037"/>
    <cellStyle name="Normal 2 4 10 3 4" xfId="39038"/>
    <cellStyle name="Normal 2 4 10 4" xfId="8953"/>
    <cellStyle name="Normal 2 4 10 4 2" xfId="8954"/>
    <cellStyle name="Normal 2 4 10 4 2 2" xfId="8955"/>
    <cellStyle name="Normal 2 4 10 4 2 2 2" xfId="39039"/>
    <cellStyle name="Normal 2 4 10 4 2 3" xfId="39040"/>
    <cellStyle name="Normal 2 4 10 4 3" xfId="8956"/>
    <cellStyle name="Normal 2 4 10 4 3 2" xfId="39041"/>
    <cellStyle name="Normal 2 4 10 4 4" xfId="39042"/>
    <cellStyle name="Normal 2 4 10 5" xfId="8957"/>
    <cellStyle name="Normal 2 4 10 5 2" xfId="8958"/>
    <cellStyle name="Normal 2 4 10 5 2 2" xfId="39043"/>
    <cellStyle name="Normal 2 4 10 5 3" xfId="39044"/>
    <cellStyle name="Normal 2 4 10 6" xfId="8959"/>
    <cellStyle name="Normal 2 4 10 6 2" xfId="39045"/>
    <cellStyle name="Normal 2 4 10 7" xfId="8960"/>
    <cellStyle name="Normal 2 4 10 7 2" xfId="39046"/>
    <cellStyle name="Normal 2 4 10 8" xfId="39047"/>
    <cellStyle name="Normal 2 4 11" xfId="8961"/>
    <cellStyle name="Normal 2 4 11 2" xfId="8962"/>
    <cellStyle name="Normal 2 4 11 2 2" xfId="8963"/>
    <cellStyle name="Normal 2 4 11 2 2 2" xfId="8964"/>
    <cellStyle name="Normal 2 4 11 2 2 2 2" xfId="39048"/>
    <cellStyle name="Normal 2 4 11 2 2 3" xfId="39049"/>
    <cellStyle name="Normal 2 4 11 2 3" xfId="8965"/>
    <cellStyle name="Normal 2 4 11 2 3 2" xfId="39050"/>
    <cellStyle name="Normal 2 4 11 2 4" xfId="39051"/>
    <cellStyle name="Normal 2 4 11 3" xfId="8966"/>
    <cellStyle name="Normal 2 4 11 3 2" xfId="8967"/>
    <cellStyle name="Normal 2 4 11 3 2 2" xfId="8968"/>
    <cellStyle name="Normal 2 4 11 3 2 2 2" xfId="39052"/>
    <cellStyle name="Normal 2 4 11 3 2 3" xfId="39053"/>
    <cellStyle name="Normal 2 4 11 3 3" xfId="8969"/>
    <cellStyle name="Normal 2 4 11 3 3 2" xfId="39054"/>
    <cellStyle name="Normal 2 4 11 3 4" xfId="39055"/>
    <cellStyle name="Normal 2 4 11 4" xfId="8970"/>
    <cellStyle name="Normal 2 4 11 4 2" xfId="8971"/>
    <cellStyle name="Normal 2 4 11 4 2 2" xfId="8972"/>
    <cellStyle name="Normal 2 4 11 4 2 2 2" xfId="39056"/>
    <cellStyle name="Normal 2 4 11 4 2 3" xfId="39057"/>
    <cellStyle name="Normal 2 4 11 4 3" xfId="8973"/>
    <cellStyle name="Normal 2 4 11 4 3 2" xfId="39058"/>
    <cellStyle name="Normal 2 4 11 4 4" xfId="39059"/>
    <cellStyle name="Normal 2 4 11 5" xfId="8974"/>
    <cellStyle name="Normal 2 4 11 5 2" xfId="8975"/>
    <cellStyle name="Normal 2 4 11 5 2 2" xfId="39060"/>
    <cellStyle name="Normal 2 4 11 5 3" xfId="39061"/>
    <cellStyle name="Normal 2 4 11 6" xfId="8976"/>
    <cellStyle name="Normal 2 4 11 6 2" xfId="39062"/>
    <cellStyle name="Normal 2 4 11 7" xfId="8977"/>
    <cellStyle name="Normal 2 4 11 7 2" xfId="39063"/>
    <cellStyle name="Normal 2 4 11 8" xfId="39064"/>
    <cellStyle name="Normal 2 4 12" xfId="8978"/>
    <cellStyle name="Normal 2 4 12 2" xfId="8979"/>
    <cellStyle name="Normal 2 4 12 2 2" xfId="8980"/>
    <cellStyle name="Normal 2 4 12 2 2 2" xfId="8981"/>
    <cellStyle name="Normal 2 4 12 2 2 2 2" xfId="39065"/>
    <cellStyle name="Normal 2 4 12 2 2 3" xfId="39066"/>
    <cellStyle name="Normal 2 4 12 2 3" xfId="8982"/>
    <cellStyle name="Normal 2 4 12 2 3 2" xfId="39067"/>
    <cellStyle name="Normal 2 4 12 2 4" xfId="39068"/>
    <cellStyle name="Normal 2 4 12 3" xfId="8983"/>
    <cellStyle name="Normal 2 4 12 3 2" xfId="8984"/>
    <cellStyle name="Normal 2 4 12 3 2 2" xfId="8985"/>
    <cellStyle name="Normal 2 4 12 3 2 2 2" xfId="39069"/>
    <cellStyle name="Normal 2 4 12 3 2 3" xfId="39070"/>
    <cellStyle name="Normal 2 4 12 3 3" xfId="8986"/>
    <cellStyle name="Normal 2 4 12 3 3 2" xfId="39071"/>
    <cellStyle name="Normal 2 4 12 3 4" xfId="39072"/>
    <cellStyle name="Normal 2 4 12 4" xfId="8987"/>
    <cellStyle name="Normal 2 4 12 4 2" xfId="8988"/>
    <cellStyle name="Normal 2 4 12 4 2 2" xfId="8989"/>
    <cellStyle name="Normal 2 4 12 4 2 2 2" xfId="39073"/>
    <cellStyle name="Normal 2 4 12 4 2 3" xfId="39074"/>
    <cellStyle name="Normal 2 4 12 4 3" xfId="8990"/>
    <cellStyle name="Normal 2 4 12 4 3 2" xfId="39075"/>
    <cellStyle name="Normal 2 4 12 4 4" xfId="39076"/>
    <cellStyle name="Normal 2 4 12 5" xfId="8991"/>
    <cellStyle name="Normal 2 4 12 5 2" xfId="8992"/>
    <cellStyle name="Normal 2 4 12 5 2 2" xfId="39077"/>
    <cellStyle name="Normal 2 4 12 5 3" xfId="39078"/>
    <cellStyle name="Normal 2 4 12 6" xfId="8993"/>
    <cellStyle name="Normal 2 4 12 6 2" xfId="39079"/>
    <cellStyle name="Normal 2 4 12 7" xfId="8994"/>
    <cellStyle name="Normal 2 4 12 7 2" xfId="39080"/>
    <cellStyle name="Normal 2 4 12 8" xfId="39081"/>
    <cellStyle name="Normal 2 4 13" xfId="8995"/>
    <cellStyle name="Normal 2 4 13 2" xfId="8996"/>
    <cellStyle name="Normal 2 4 13 2 2" xfId="8997"/>
    <cellStyle name="Normal 2 4 13 2 2 2" xfId="8998"/>
    <cellStyle name="Normal 2 4 13 2 2 2 2" xfId="39082"/>
    <cellStyle name="Normal 2 4 13 2 2 3" xfId="39083"/>
    <cellStyle name="Normal 2 4 13 2 3" xfId="8999"/>
    <cellStyle name="Normal 2 4 13 2 3 2" xfId="39084"/>
    <cellStyle name="Normal 2 4 13 2 4" xfId="39085"/>
    <cellStyle name="Normal 2 4 13 3" xfId="9000"/>
    <cellStyle name="Normal 2 4 13 3 2" xfId="9001"/>
    <cellStyle name="Normal 2 4 13 3 2 2" xfId="9002"/>
    <cellStyle name="Normal 2 4 13 3 2 2 2" xfId="39086"/>
    <cellStyle name="Normal 2 4 13 3 2 3" xfId="39087"/>
    <cellStyle name="Normal 2 4 13 3 3" xfId="9003"/>
    <cellStyle name="Normal 2 4 13 3 3 2" xfId="39088"/>
    <cellStyle name="Normal 2 4 13 3 4" xfId="39089"/>
    <cellStyle name="Normal 2 4 13 4" xfId="9004"/>
    <cellStyle name="Normal 2 4 13 4 2" xfId="9005"/>
    <cellStyle name="Normal 2 4 13 4 2 2" xfId="9006"/>
    <cellStyle name="Normal 2 4 13 4 2 2 2" xfId="39090"/>
    <cellStyle name="Normal 2 4 13 4 2 3" xfId="39091"/>
    <cellStyle name="Normal 2 4 13 4 3" xfId="9007"/>
    <cellStyle name="Normal 2 4 13 4 3 2" xfId="39092"/>
    <cellStyle name="Normal 2 4 13 4 4" xfId="39093"/>
    <cellStyle name="Normal 2 4 13 5" xfId="9008"/>
    <cellStyle name="Normal 2 4 13 5 2" xfId="9009"/>
    <cellStyle name="Normal 2 4 13 5 2 2" xfId="39094"/>
    <cellStyle name="Normal 2 4 13 5 3" xfId="39095"/>
    <cellStyle name="Normal 2 4 13 6" xfId="9010"/>
    <cellStyle name="Normal 2 4 13 6 2" xfId="39096"/>
    <cellStyle name="Normal 2 4 13 7" xfId="9011"/>
    <cellStyle name="Normal 2 4 13 7 2" xfId="39097"/>
    <cellStyle name="Normal 2 4 13 8" xfId="39098"/>
    <cellStyle name="Normal 2 4 14" xfId="9012"/>
    <cellStyle name="Normal 2 4 14 2" xfId="9013"/>
    <cellStyle name="Normal 2 4 14 2 2" xfId="9014"/>
    <cellStyle name="Normal 2 4 14 2 2 2" xfId="9015"/>
    <cellStyle name="Normal 2 4 14 2 2 2 2" xfId="39099"/>
    <cellStyle name="Normal 2 4 14 2 2 3" xfId="39100"/>
    <cellStyle name="Normal 2 4 14 2 3" xfId="9016"/>
    <cellStyle name="Normal 2 4 14 2 3 2" xfId="39101"/>
    <cellStyle name="Normal 2 4 14 2 4" xfId="39102"/>
    <cellStyle name="Normal 2 4 14 3" xfId="9017"/>
    <cellStyle name="Normal 2 4 14 3 2" xfId="9018"/>
    <cellStyle name="Normal 2 4 14 3 2 2" xfId="9019"/>
    <cellStyle name="Normal 2 4 14 3 2 2 2" xfId="39103"/>
    <cellStyle name="Normal 2 4 14 3 2 3" xfId="39104"/>
    <cellStyle name="Normal 2 4 14 3 3" xfId="9020"/>
    <cellStyle name="Normal 2 4 14 3 3 2" xfId="39105"/>
    <cellStyle name="Normal 2 4 14 3 4" xfId="39106"/>
    <cellStyle name="Normal 2 4 14 4" xfId="9021"/>
    <cellStyle name="Normal 2 4 14 4 2" xfId="9022"/>
    <cellStyle name="Normal 2 4 14 4 2 2" xfId="9023"/>
    <cellStyle name="Normal 2 4 14 4 2 2 2" xfId="39107"/>
    <cellStyle name="Normal 2 4 14 4 2 3" xfId="39108"/>
    <cellStyle name="Normal 2 4 14 4 3" xfId="9024"/>
    <cellStyle name="Normal 2 4 14 4 3 2" xfId="39109"/>
    <cellStyle name="Normal 2 4 14 4 4" xfId="39110"/>
    <cellStyle name="Normal 2 4 14 5" xfId="9025"/>
    <cellStyle name="Normal 2 4 14 5 2" xfId="9026"/>
    <cellStyle name="Normal 2 4 14 5 2 2" xfId="39111"/>
    <cellStyle name="Normal 2 4 14 5 3" xfId="39112"/>
    <cellStyle name="Normal 2 4 14 6" xfId="9027"/>
    <cellStyle name="Normal 2 4 14 6 2" xfId="39113"/>
    <cellStyle name="Normal 2 4 14 7" xfId="9028"/>
    <cellStyle name="Normal 2 4 14 7 2" xfId="39114"/>
    <cellStyle name="Normal 2 4 14 8" xfId="39115"/>
    <cellStyle name="Normal 2 4 15" xfId="9029"/>
    <cellStyle name="Normal 2 4 15 2" xfId="9030"/>
    <cellStyle name="Normal 2 4 15 2 2" xfId="9031"/>
    <cellStyle name="Normal 2 4 15 2 2 2" xfId="9032"/>
    <cellStyle name="Normal 2 4 15 2 2 2 2" xfId="39116"/>
    <cellStyle name="Normal 2 4 15 2 2 3" xfId="39117"/>
    <cellStyle name="Normal 2 4 15 2 3" xfId="9033"/>
    <cellStyle name="Normal 2 4 15 2 3 2" xfId="39118"/>
    <cellStyle name="Normal 2 4 15 2 4" xfId="39119"/>
    <cellStyle name="Normal 2 4 15 3" xfId="9034"/>
    <cellStyle name="Normal 2 4 15 3 2" xfId="9035"/>
    <cellStyle name="Normal 2 4 15 3 2 2" xfId="9036"/>
    <cellStyle name="Normal 2 4 15 3 2 2 2" xfId="39120"/>
    <cellStyle name="Normal 2 4 15 3 2 3" xfId="39121"/>
    <cellStyle name="Normal 2 4 15 3 3" xfId="9037"/>
    <cellStyle name="Normal 2 4 15 3 3 2" xfId="39122"/>
    <cellStyle name="Normal 2 4 15 3 4" xfId="39123"/>
    <cellStyle name="Normal 2 4 15 4" xfId="9038"/>
    <cellStyle name="Normal 2 4 15 4 2" xfId="9039"/>
    <cellStyle name="Normal 2 4 15 4 2 2" xfId="9040"/>
    <cellStyle name="Normal 2 4 15 4 2 2 2" xfId="39124"/>
    <cellStyle name="Normal 2 4 15 4 2 3" xfId="39125"/>
    <cellStyle name="Normal 2 4 15 4 3" xfId="9041"/>
    <cellStyle name="Normal 2 4 15 4 3 2" xfId="39126"/>
    <cellStyle name="Normal 2 4 15 4 4" xfId="39127"/>
    <cellStyle name="Normal 2 4 15 5" xfId="9042"/>
    <cellStyle name="Normal 2 4 15 5 2" xfId="9043"/>
    <cellStyle name="Normal 2 4 15 5 2 2" xfId="39128"/>
    <cellStyle name="Normal 2 4 15 5 3" xfId="39129"/>
    <cellStyle name="Normal 2 4 15 6" xfId="9044"/>
    <cellStyle name="Normal 2 4 15 6 2" xfId="39130"/>
    <cellStyle name="Normal 2 4 15 7" xfId="9045"/>
    <cellStyle name="Normal 2 4 15 7 2" xfId="39131"/>
    <cellStyle name="Normal 2 4 15 8" xfId="39132"/>
    <cellStyle name="Normal 2 4 16" xfId="9046"/>
    <cellStyle name="Normal 2 4 16 2" xfId="9047"/>
    <cellStyle name="Normal 2 4 16 2 2" xfId="9048"/>
    <cellStyle name="Normal 2 4 16 2 2 2" xfId="9049"/>
    <cellStyle name="Normal 2 4 16 2 2 2 2" xfId="39133"/>
    <cellStyle name="Normal 2 4 16 2 2 3" xfId="39134"/>
    <cellStyle name="Normal 2 4 16 2 3" xfId="9050"/>
    <cellStyle name="Normal 2 4 16 2 3 2" xfId="39135"/>
    <cellStyle name="Normal 2 4 16 2 4" xfId="39136"/>
    <cellStyle name="Normal 2 4 16 3" xfId="9051"/>
    <cellStyle name="Normal 2 4 16 3 2" xfId="9052"/>
    <cellStyle name="Normal 2 4 16 3 2 2" xfId="9053"/>
    <cellStyle name="Normal 2 4 16 3 2 2 2" xfId="39137"/>
    <cellStyle name="Normal 2 4 16 3 2 3" xfId="39138"/>
    <cellStyle name="Normal 2 4 16 3 3" xfId="9054"/>
    <cellStyle name="Normal 2 4 16 3 3 2" xfId="39139"/>
    <cellStyle name="Normal 2 4 16 3 4" xfId="39140"/>
    <cellStyle name="Normal 2 4 16 4" xfId="9055"/>
    <cellStyle name="Normal 2 4 16 4 2" xfId="9056"/>
    <cellStyle name="Normal 2 4 16 4 2 2" xfId="9057"/>
    <cellStyle name="Normal 2 4 16 4 2 2 2" xfId="39141"/>
    <cellStyle name="Normal 2 4 16 4 2 3" xfId="39142"/>
    <cellStyle name="Normal 2 4 16 4 3" xfId="9058"/>
    <cellStyle name="Normal 2 4 16 4 3 2" xfId="39143"/>
    <cellStyle name="Normal 2 4 16 4 4" xfId="39144"/>
    <cellStyle name="Normal 2 4 16 5" xfId="9059"/>
    <cellStyle name="Normal 2 4 16 5 2" xfId="9060"/>
    <cellStyle name="Normal 2 4 16 5 2 2" xfId="39145"/>
    <cellStyle name="Normal 2 4 16 5 3" xfId="39146"/>
    <cellStyle name="Normal 2 4 16 6" xfId="9061"/>
    <cellStyle name="Normal 2 4 16 6 2" xfId="39147"/>
    <cellStyle name="Normal 2 4 16 7" xfId="9062"/>
    <cellStyle name="Normal 2 4 16 7 2" xfId="39148"/>
    <cellStyle name="Normal 2 4 16 8" xfId="39149"/>
    <cellStyle name="Normal 2 4 17" xfId="9063"/>
    <cellStyle name="Normal 2 4 17 2" xfId="9064"/>
    <cellStyle name="Normal 2 4 17 2 2" xfId="9065"/>
    <cellStyle name="Normal 2 4 17 2 2 2" xfId="9066"/>
    <cellStyle name="Normal 2 4 17 2 2 2 2" xfId="39150"/>
    <cellStyle name="Normal 2 4 17 2 2 3" xfId="39151"/>
    <cellStyle name="Normal 2 4 17 2 3" xfId="9067"/>
    <cellStyle name="Normal 2 4 17 2 3 2" xfId="39152"/>
    <cellStyle name="Normal 2 4 17 2 4" xfId="39153"/>
    <cellStyle name="Normal 2 4 17 3" xfId="9068"/>
    <cellStyle name="Normal 2 4 17 3 2" xfId="9069"/>
    <cellStyle name="Normal 2 4 17 3 2 2" xfId="9070"/>
    <cellStyle name="Normal 2 4 17 3 2 2 2" xfId="39154"/>
    <cellStyle name="Normal 2 4 17 3 2 3" xfId="39155"/>
    <cellStyle name="Normal 2 4 17 3 3" xfId="9071"/>
    <cellStyle name="Normal 2 4 17 3 3 2" xfId="39156"/>
    <cellStyle name="Normal 2 4 17 3 4" xfId="39157"/>
    <cellStyle name="Normal 2 4 17 4" xfId="9072"/>
    <cellStyle name="Normal 2 4 17 4 2" xfId="9073"/>
    <cellStyle name="Normal 2 4 17 4 2 2" xfId="9074"/>
    <cellStyle name="Normal 2 4 17 4 2 2 2" xfId="39158"/>
    <cellStyle name="Normal 2 4 17 4 2 3" xfId="39159"/>
    <cellStyle name="Normal 2 4 17 4 3" xfId="9075"/>
    <cellStyle name="Normal 2 4 17 4 3 2" xfId="39160"/>
    <cellStyle name="Normal 2 4 17 4 4" xfId="39161"/>
    <cellStyle name="Normal 2 4 17 5" xfId="9076"/>
    <cellStyle name="Normal 2 4 17 5 2" xfId="9077"/>
    <cellStyle name="Normal 2 4 17 5 2 2" xfId="39162"/>
    <cellStyle name="Normal 2 4 17 5 3" xfId="39163"/>
    <cellStyle name="Normal 2 4 17 6" xfId="9078"/>
    <cellStyle name="Normal 2 4 17 6 2" xfId="39164"/>
    <cellStyle name="Normal 2 4 17 7" xfId="9079"/>
    <cellStyle name="Normal 2 4 17 7 2" xfId="39165"/>
    <cellStyle name="Normal 2 4 17 8" xfId="39166"/>
    <cellStyle name="Normal 2 4 18" xfId="9080"/>
    <cellStyle name="Normal 2 4 18 2" xfId="9081"/>
    <cellStyle name="Normal 2 4 18 2 2" xfId="9082"/>
    <cellStyle name="Normal 2 4 18 2 2 2" xfId="9083"/>
    <cellStyle name="Normal 2 4 18 2 2 2 2" xfId="39167"/>
    <cellStyle name="Normal 2 4 18 2 2 3" xfId="39168"/>
    <cellStyle name="Normal 2 4 18 2 3" xfId="9084"/>
    <cellStyle name="Normal 2 4 18 2 3 2" xfId="39169"/>
    <cellStyle name="Normal 2 4 18 2 4" xfId="39170"/>
    <cellStyle name="Normal 2 4 18 3" xfId="9085"/>
    <cellStyle name="Normal 2 4 18 3 2" xfId="9086"/>
    <cellStyle name="Normal 2 4 18 3 2 2" xfId="9087"/>
    <cellStyle name="Normal 2 4 18 3 2 2 2" xfId="39171"/>
    <cellStyle name="Normal 2 4 18 3 2 3" xfId="39172"/>
    <cellStyle name="Normal 2 4 18 3 3" xfId="9088"/>
    <cellStyle name="Normal 2 4 18 3 3 2" xfId="39173"/>
    <cellStyle name="Normal 2 4 18 3 4" xfId="39174"/>
    <cellStyle name="Normal 2 4 18 4" xfId="9089"/>
    <cellStyle name="Normal 2 4 18 4 2" xfId="9090"/>
    <cellStyle name="Normal 2 4 18 4 2 2" xfId="9091"/>
    <cellStyle name="Normal 2 4 18 4 2 2 2" xfId="39175"/>
    <cellStyle name="Normal 2 4 18 4 2 3" xfId="39176"/>
    <cellStyle name="Normal 2 4 18 4 3" xfId="9092"/>
    <cellStyle name="Normal 2 4 18 4 3 2" xfId="39177"/>
    <cellStyle name="Normal 2 4 18 4 4" xfId="39178"/>
    <cellStyle name="Normal 2 4 18 5" xfId="9093"/>
    <cellStyle name="Normal 2 4 18 5 2" xfId="9094"/>
    <cellStyle name="Normal 2 4 18 5 2 2" xfId="39179"/>
    <cellStyle name="Normal 2 4 18 5 3" xfId="39180"/>
    <cellStyle name="Normal 2 4 18 6" xfId="9095"/>
    <cellStyle name="Normal 2 4 18 6 2" xfId="39181"/>
    <cellStyle name="Normal 2 4 18 7" xfId="9096"/>
    <cellStyle name="Normal 2 4 18 7 2" xfId="39182"/>
    <cellStyle name="Normal 2 4 18 8" xfId="39183"/>
    <cellStyle name="Normal 2 4 19" xfId="9097"/>
    <cellStyle name="Normal 2 4 19 2" xfId="9098"/>
    <cellStyle name="Normal 2 4 19 2 2" xfId="9099"/>
    <cellStyle name="Normal 2 4 19 2 2 2" xfId="9100"/>
    <cellStyle name="Normal 2 4 19 2 2 2 2" xfId="39184"/>
    <cellStyle name="Normal 2 4 19 2 2 3" xfId="39185"/>
    <cellStyle name="Normal 2 4 19 2 3" xfId="9101"/>
    <cellStyle name="Normal 2 4 19 2 3 2" xfId="39186"/>
    <cellStyle name="Normal 2 4 19 2 4" xfId="39187"/>
    <cellStyle name="Normal 2 4 19 3" xfId="9102"/>
    <cellStyle name="Normal 2 4 19 3 2" xfId="9103"/>
    <cellStyle name="Normal 2 4 19 3 2 2" xfId="9104"/>
    <cellStyle name="Normal 2 4 19 3 2 2 2" xfId="39188"/>
    <cellStyle name="Normal 2 4 19 3 2 3" xfId="39189"/>
    <cellStyle name="Normal 2 4 19 3 3" xfId="9105"/>
    <cellStyle name="Normal 2 4 19 3 3 2" xfId="39190"/>
    <cellStyle name="Normal 2 4 19 3 4" xfId="39191"/>
    <cellStyle name="Normal 2 4 19 4" xfId="9106"/>
    <cellStyle name="Normal 2 4 19 4 2" xfId="9107"/>
    <cellStyle name="Normal 2 4 19 4 2 2" xfId="9108"/>
    <cellStyle name="Normal 2 4 19 4 2 2 2" xfId="39192"/>
    <cellStyle name="Normal 2 4 19 4 2 3" xfId="39193"/>
    <cellStyle name="Normal 2 4 19 4 3" xfId="9109"/>
    <cellStyle name="Normal 2 4 19 4 3 2" xfId="39194"/>
    <cellStyle name="Normal 2 4 19 4 4" xfId="39195"/>
    <cellStyle name="Normal 2 4 19 5" xfId="9110"/>
    <cellStyle name="Normal 2 4 19 5 2" xfId="9111"/>
    <cellStyle name="Normal 2 4 19 5 2 2" xfId="39196"/>
    <cellStyle name="Normal 2 4 19 5 3" xfId="39197"/>
    <cellStyle name="Normal 2 4 19 6" xfId="9112"/>
    <cellStyle name="Normal 2 4 19 6 2" xfId="39198"/>
    <cellStyle name="Normal 2 4 19 7" xfId="9113"/>
    <cellStyle name="Normal 2 4 19 7 2" xfId="39199"/>
    <cellStyle name="Normal 2 4 19 8" xfId="39200"/>
    <cellStyle name="Normal 2 4 2" xfId="9114"/>
    <cellStyle name="Normal 2 4 2 2" xfId="9115"/>
    <cellStyle name="Normal 2 4 2 2 2" xfId="9116"/>
    <cellStyle name="Normal 2 4 2 2 2 2" xfId="9117"/>
    <cellStyle name="Normal 2 4 2 2 2 2 2" xfId="39201"/>
    <cellStyle name="Normal 2 4 2 2 2 3" xfId="39202"/>
    <cellStyle name="Normal 2 4 2 2 3" xfId="9118"/>
    <cellStyle name="Normal 2 4 2 2 3 2" xfId="39203"/>
    <cellStyle name="Normal 2 4 2 2 4" xfId="39204"/>
    <cellStyle name="Normal 2 4 2 3" xfId="9119"/>
    <cellStyle name="Normal 2 4 2 3 2" xfId="9120"/>
    <cellStyle name="Normal 2 4 2 3 2 2" xfId="9121"/>
    <cellStyle name="Normal 2 4 2 3 2 2 2" xfId="39205"/>
    <cellStyle name="Normal 2 4 2 3 2 3" xfId="39206"/>
    <cellStyle name="Normal 2 4 2 3 3" xfId="9122"/>
    <cellStyle name="Normal 2 4 2 3 3 2" xfId="39207"/>
    <cellStyle name="Normal 2 4 2 3 4" xfId="39208"/>
    <cellStyle name="Normal 2 4 2 4" xfId="9123"/>
    <cellStyle name="Normal 2 4 2 4 2" xfId="9124"/>
    <cellStyle name="Normal 2 4 2 4 2 2" xfId="9125"/>
    <cellStyle name="Normal 2 4 2 4 2 2 2" xfId="39209"/>
    <cellStyle name="Normal 2 4 2 4 2 3" xfId="39210"/>
    <cellStyle name="Normal 2 4 2 4 3" xfId="9126"/>
    <cellStyle name="Normal 2 4 2 4 3 2" xfId="39211"/>
    <cellStyle name="Normal 2 4 2 4 4" xfId="39212"/>
    <cellStyle name="Normal 2 4 2 5" xfId="9127"/>
    <cellStyle name="Normal 2 4 2 5 2" xfId="9128"/>
    <cellStyle name="Normal 2 4 2 5 2 2" xfId="39213"/>
    <cellStyle name="Normal 2 4 2 5 3" xfId="39214"/>
    <cellStyle name="Normal 2 4 2 6" xfId="9129"/>
    <cellStyle name="Normal 2 4 2 6 2" xfId="39215"/>
    <cellStyle name="Normal 2 4 2 7" xfId="9130"/>
    <cellStyle name="Normal 2 4 2 7 2" xfId="39216"/>
    <cellStyle name="Normal 2 4 2 8" xfId="39217"/>
    <cellStyle name="Normal 2 4 20" xfId="9131"/>
    <cellStyle name="Normal 2 4 20 2" xfId="9132"/>
    <cellStyle name="Normal 2 4 20 2 2" xfId="9133"/>
    <cellStyle name="Normal 2 4 20 2 2 2" xfId="9134"/>
    <cellStyle name="Normal 2 4 20 2 2 2 2" xfId="39218"/>
    <cellStyle name="Normal 2 4 20 2 2 3" xfId="39219"/>
    <cellStyle name="Normal 2 4 20 2 3" xfId="9135"/>
    <cellStyle name="Normal 2 4 20 2 3 2" xfId="39220"/>
    <cellStyle name="Normal 2 4 20 2 4" xfId="39221"/>
    <cellStyle name="Normal 2 4 20 3" xfId="9136"/>
    <cellStyle name="Normal 2 4 20 3 2" xfId="9137"/>
    <cellStyle name="Normal 2 4 20 3 2 2" xfId="9138"/>
    <cellStyle name="Normal 2 4 20 3 2 2 2" xfId="39222"/>
    <cellStyle name="Normal 2 4 20 3 2 3" xfId="39223"/>
    <cellStyle name="Normal 2 4 20 3 3" xfId="9139"/>
    <cellStyle name="Normal 2 4 20 3 3 2" xfId="39224"/>
    <cellStyle name="Normal 2 4 20 3 4" xfId="39225"/>
    <cellStyle name="Normal 2 4 20 4" xfId="9140"/>
    <cellStyle name="Normal 2 4 20 4 2" xfId="9141"/>
    <cellStyle name="Normal 2 4 20 4 2 2" xfId="9142"/>
    <cellStyle name="Normal 2 4 20 4 2 2 2" xfId="39226"/>
    <cellStyle name="Normal 2 4 20 4 2 3" xfId="39227"/>
    <cellStyle name="Normal 2 4 20 4 3" xfId="9143"/>
    <cellStyle name="Normal 2 4 20 4 3 2" xfId="39228"/>
    <cellStyle name="Normal 2 4 20 4 4" xfId="39229"/>
    <cellStyle name="Normal 2 4 20 5" xfId="9144"/>
    <cellStyle name="Normal 2 4 20 5 2" xfId="9145"/>
    <cellStyle name="Normal 2 4 20 5 2 2" xfId="39230"/>
    <cellStyle name="Normal 2 4 20 5 3" xfId="39231"/>
    <cellStyle name="Normal 2 4 20 6" xfId="9146"/>
    <cellStyle name="Normal 2 4 20 6 2" xfId="39232"/>
    <cellStyle name="Normal 2 4 20 7" xfId="9147"/>
    <cellStyle name="Normal 2 4 20 7 2" xfId="39233"/>
    <cellStyle name="Normal 2 4 20 8" xfId="39234"/>
    <cellStyle name="Normal 2 4 21" xfId="9148"/>
    <cellStyle name="Normal 2 4 21 2" xfId="9149"/>
    <cellStyle name="Normal 2 4 21 2 2" xfId="9150"/>
    <cellStyle name="Normal 2 4 21 2 2 2" xfId="9151"/>
    <cellStyle name="Normal 2 4 21 2 2 2 2" xfId="39235"/>
    <cellStyle name="Normal 2 4 21 2 2 3" xfId="39236"/>
    <cellStyle name="Normal 2 4 21 2 3" xfId="9152"/>
    <cellStyle name="Normal 2 4 21 2 3 2" xfId="39237"/>
    <cellStyle name="Normal 2 4 21 2 4" xfId="39238"/>
    <cellStyle name="Normal 2 4 21 3" xfId="9153"/>
    <cellStyle name="Normal 2 4 21 3 2" xfId="9154"/>
    <cellStyle name="Normal 2 4 21 3 2 2" xfId="9155"/>
    <cellStyle name="Normal 2 4 21 3 2 2 2" xfId="39239"/>
    <cellStyle name="Normal 2 4 21 3 2 3" xfId="39240"/>
    <cellStyle name="Normal 2 4 21 3 3" xfId="9156"/>
    <cellStyle name="Normal 2 4 21 3 3 2" xfId="39241"/>
    <cellStyle name="Normal 2 4 21 3 4" xfId="39242"/>
    <cellStyle name="Normal 2 4 21 4" xfId="9157"/>
    <cellStyle name="Normal 2 4 21 4 2" xfId="9158"/>
    <cellStyle name="Normal 2 4 21 4 2 2" xfId="9159"/>
    <cellStyle name="Normal 2 4 21 4 2 2 2" xfId="39243"/>
    <cellStyle name="Normal 2 4 21 4 2 3" xfId="39244"/>
    <cellStyle name="Normal 2 4 21 4 3" xfId="9160"/>
    <cellStyle name="Normal 2 4 21 4 3 2" xfId="39245"/>
    <cellStyle name="Normal 2 4 21 4 4" xfId="39246"/>
    <cellStyle name="Normal 2 4 21 5" xfId="9161"/>
    <cellStyle name="Normal 2 4 21 5 2" xfId="9162"/>
    <cellStyle name="Normal 2 4 21 5 2 2" xfId="39247"/>
    <cellStyle name="Normal 2 4 21 5 3" xfId="39248"/>
    <cellStyle name="Normal 2 4 21 6" xfId="9163"/>
    <cellStyle name="Normal 2 4 21 6 2" xfId="39249"/>
    <cellStyle name="Normal 2 4 21 7" xfId="9164"/>
    <cellStyle name="Normal 2 4 21 7 2" xfId="39250"/>
    <cellStyle name="Normal 2 4 21 8" xfId="39251"/>
    <cellStyle name="Normal 2 4 22" xfId="9165"/>
    <cellStyle name="Normal 2 4 22 2" xfId="9166"/>
    <cellStyle name="Normal 2 4 22 2 2" xfId="9167"/>
    <cellStyle name="Normal 2 4 22 2 2 2" xfId="9168"/>
    <cellStyle name="Normal 2 4 22 2 2 2 2" xfId="39252"/>
    <cellStyle name="Normal 2 4 22 2 2 3" xfId="39253"/>
    <cellStyle name="Normal 2 4 22 2 3" xfId="9169"/>
    <cellStyle name="Normal 2 4 22 2 3 2" xfId="39254"/>
    <cellStyle name="Normal 2 4 22 2 4" xfId="39255"/>
    <cellStyle name="Normal 2 4 22 3" xfId="9170"/>
    <cellStyle name="Normal 2 4 22 3 2" xfId="9171"/>
    <cellStyle name="Normal 2 4 22 3 2 2" xfId="9172"/>
    <cellStyle name="Normal 2 4 22 3 2 2 2" xfId="39256"/>
    <cellStyle name="Normal 2 4 22 3 2 3" xfId="39257"/>
    <cellStyle name="Normal 2 4 22 3 3" xfId="9173"/>
    <cellStyle name="Normal 2 4 22 3 3 2" xfId="39258"/>
    <cellStyle name="Normal 2 4 22 3 4" xfId="39259"/>
    <cellStyle name="Normal 2 4 22 4" xfId="9174"/>
    <cellStyle name="Normal 2 4 22 4 2" xfId="9175"/>
    <cellStyle name="Normal 2 4 22 4 2 2" xfId="9176"/>
    <cellStyle name="Normal 2 4 22 4 2 2 2" xfId="39260"/>
    <cellStyle name="Normal 2 4 22 4 2 3" xfId="39261"/>
    <cellStyle name="Normal 2 4 22 4 3" xfId="9177"/>
    <cellStyle name="Normal 2 4 22 4 3 2" xfId="39262"/>
    <cellStyle name="Normal 2 4 22 4 4" xfId="39263"/>
    <cellStyle name="Normal 2 4 22 5" xfId="9178"/>
    <cellStyle name="Normal 2 4 22 5 2" xfId="9179"/>
    <cellStyle name="Normal 2 4 22 5 2 2" xfId="39264"/>
    <cellStyle name="Normal 2 4 22 5 3" xfId="39265"/>
    <cellStyle name="Normal 2 4 22 6" xfId="9180"/>
    <cellStyle name="Normal 2 4 22 6 2" xfId="39266"/>
    <cellStyle name="Normal 2 4 22 7" xfId="9181"/>
    <cellStyle name="Normal 2 4 22 7 2" xfId="39267"/>
    <cellStyle name="Normal 2 4 22 8" xfId="39268"/>
    <cellStyle name="Normal 2 4 23" xfId="9182"/>
    <cellStyle name="Normal 2 4 23 2" xfId="9183"/>
    <cellStyle name="Normal 2 4 23 2 2" xfId="9184"/>
    <cellStyle name="Normal 2 4 23 2 2 2" xfId="9185"/>
    <cellStyle name="Normal 2 4 23 2 2 2 2" xfId="39269"/>
    <cellStyle name="Normal 2 4 23 2 2 3" xfId="39270"/>
    <cellStyle name="Normal 2 4 23 2 3" xfId="9186"/>
    <cellStyle name="Normal 2 4 23 2 3 2" xfId="39271"/>
    <cellStyle name="Normal 2 4 23 2 4" xfId="39272"/>
    <cellStyle name="Normal 2 4 23 3" xfId="9187"/>
    <cellStyle name="Normal 2 4 23 3 2" xfId="9188"/>
    <cellStyle name="Normal 2 4 23 3 2 2" xfId="9189"/>
    <cellStyle name="Normal 2 4 23 3 2 2 2" xfId="39273"/>
    <cellStyle name="Normal 2 4 23 3 2 3" xfId="39274"/>
    <cellStyle name="Normal 2 4 23 3 3" xfId="9190"/>
    <cellStyle name="Normal 2 4 23 3 3 2" xfId="39275"/>
    <cellStyle name="Normal 2 4 23 3 4" xfId="39276"/>
    <cellStyle name="Normal 2 4 23 4" xfId="9191"/>
    <cellStyle name="Normal 2 4 23 4 2" xfId="9192"/>
    <cellStyle name="Normal 2 4 23 4 2 2" xfId="9193"/>
    <cellStyle name="Normal 2 4 23 4 2 2 2" xfId="39277"/>
    <cellStyle name="Normal 2 4 23 4 2 3" xfId="39278"/>
    <cellStyle name="Normal 2 4 23 4 3" xfId="9194"/>
    <cellStyle name="Normal 2 4 23 4 3 2" xfId="39279"/>
    <cellStyle name="Normal 2 4 23 4 4" xfId="39280"/>
    <cellStyle name="Normal 2 4 23 5" xfId="9195"/>
    <cellStyle name="Normal 2 4 23 5 2" xfId="9196"/>
    <cellStyle name="Normal 2 4 23 5 2 2" xfId="39281"/>
    <cellStyle name="Normal 2 4 23 5 3" xfId="39282"/>
    <cellStyle name="Normal 2 4 23 6" xfId="9197"/>
    <cellStyle name="Normal 2 4 23 6 2" xfId="39283"/>
    <cellStyle name="Normal 2 4 23 7" xfId="9198"/>
    <cellStyle name="Normal 2 4 23 7 2" xfId="39284"/>
    <cellStyle name="Normal 2 4 23 8" xfId="39285"/>
    <cellStyle name="Normal 2 4 24" xfId="9199"/>
    <cellStyle name="Normal 2 4 24 2" xfId="9200"/>
    <cellStyle name="Normal 2 4 24 2 2" xfId="9201"/>
    <cellStyle name="Normal 2 4 24 2 2 2" xfId="9202"/>
    <cellStyle name="Normal 2 4 24 2 2 2 2" xfId="39286"/>
    <cellStyle name="Normal 2 4 24 2 2 3" xfId="39287"/>
    <cellStyle name="Normal 2 4 24 2 3" xfId="9203"/>
    <cellStyle name="Normal 2 4 24 2 3 2" xfId="39288"/>
    <cellStyle name="Normal 2 4 24 2 4" xfId="39289"/>
    <cellStyle name="Normal 2 4 24 3" xfId="9204"/>
    <cellStyle name="Normal 2 4 24 3 2" xfId="9205"/>
    <cellStyle name="Normal 2 4 24 3 2 2" xfId="9206"/>
    <cellStyle name="Normal 2 4 24 3 2 2 2" xfId="39290"/>
    <cellStyle name="Normal 2 4 24 3 2 3" xfId="39291"/>
    <cellStyle name="Normal 2 4 24 3 3" xfId="9207"/>
    <cellStyle name="Normal 2 4 24 3 3 2" xfId="39292"/>
    <cellStyle name="Normal 2 4 24 3 4" xfId="39293"/>
    <cellStyle name="Normal 2 4 24 4" xfId="9208"/>
    <cellStyle name="Normal 2 4 24 4 2" xfId="9209"/>
    <cellStyle name="Normal 2 4 24 4 2 2" xfId="9210"/>
    <cellStyle name="Normal 2 4 24 4 2 2 2" xfId="39294"/>
    <cellStyle name="Normal 2 4 24 4 2 3" xfId="39295"/>
    <cellStyle name="Normal 2 4 24 4 3" xfId="9211"/>
    <cellStyle name="Normal 2 4 24 4 3 2" xfId="39296"/>
    <cellStyle name="Normal 2 4 24 4 4" xfId="39297"/>
    <cellStyle name="Normal 2 4 24 5" xfId="9212"/>
    <cellStyle name="Normal 2 4 24 5 2" xfId="9213"/>
    <cellStyle name="Normal 2 4 24 5 2 2" xfId="39298"/>
    <cellStyle name="Normal 2 4 24 5 3" xfId="39299"/>
    <cellStyle name="Normal 2 4 24 6" xfId="9214"/>
    <cellStyle name="Normal 2 4 24 6 2" xfId="39300"/>
    <cellStyle name="Normal 2 4 24 7" xfId="9215"/>
    <cellStyle name="Normal 2 4 24 7 2" xfId="39301"/>
    <cellStyle name="Normal 2 4 24 8" xfId="39302"/>
    <cellStyle name="Normal 2 4 25" xfId="9216"/>
    <cellStyle name="Normal 2 4 25 2" xfId="9217"/>
    <cellStyle name="Normal 2 4 25 2 2" xfId="9218"/>
    <cellStyle name="Normal 2 4 25 2 2 2" xfId="9219"/>
    <cellStyle name="Normal 2 4 25 2 2 2 2" xfId="39303"/>
    <cellStyle name="Normal 2 4 25 2 2 3" xfId="39304"/>
    <cellStyle name="Normal 2 4 25 2 3" xfId="9220"/>
    <cellStyle name="Normal 2 4 25 2 3 2" xfId="39305"/>
    <cellStyle name="Normal 2 4 25 2 4" xfId="39306"/>
    <cellStyle name="Normal 2 4 25 3" xfId="9221"/>
    <cellStyle name="Normal 2 4 25 3 2" xfId="9222"/>
    <cellStyle name="Normal 2 4 25 3 2 2" xfId="9223"/>
    <cellStyle name="Normal 2 4 25 3 2 2 2" xfId="39307"/>
    <cellStyle name="Normal 2 4 25 3 2 3" xfId="39308"/>
    <cellStyle name="Normal 2 4 25 3 3" xfId="9224"/>
    <cellStyle name="Normal 2 4 25 3 3 2" xfId="39309"/>
    <cellStyle name="Normal 2 4 25 3 4" xfId="39310"/>
    <cellStyle name="Normal 2 4 25 4" xfId="9225"/>
    <cellStyle name="Normal 2 4 25 4 2" xfId="9226"/>
    <cellStyle name="Normal 2 4 25 4 2 2" xfId="9227"/>
    <cellStyle name="Normal 2 4 25 4 2 2 2" xfId="39311"/>
    <cellStyle name="Normal 2 4 25 4 2 3" xfId="39312"/>
    <cellStyle name="Normal 2 4 25 4 3" xfId="9228"/>
    <cellStyle name="Normal 2 4 25 4 3 2" xfId="39313"/>
    <cellStyle name="Normal 2 4 25 4 4" xfId="39314"/>
    <cellStyle name="Normal 2 4 25 5" xfId="9229"/>
    <cellStyle name="Normal 2 4 25 5 2" xfId="9230"/>
    <cellStyle name="Normal 2 4 25 5 2 2" xfId="39315"/>
    <cellStyle name="Normal 2 4 25 5 3" xfId="39316"/>
    <cellStyle name="Normal 2 4 25 6" xfId="9231"/>
    <cellStyle name="Normal 2 4 25 6 2" xfId="39317"/>
    <cellStyle name="Normal 2 4 25 7" xfId="9232"/>
    <cellStyle name="Normal 2 4 25 7 2" xfId="39318"/>
    <cellStyle name="Normal 2 4 25 8" xfId="39319"/>
    <cellStyle name="Normal 2 4 26" xfId="9233"/>
    <cellStyle name="Normal 2 4 26 2" xfId="9234"/>
    <cellStyle name="Normal 2 4 26 2 2" xfId="9235"/>
    <cellStyle name="Normal 2 4 26 2 2 2" xfId="9236"/>
    <cellStyle name="Normal 2 4 26 2 2 2 2" xfId="39320"/>
    <cellStyle name="Normal 2 4 26 2 2 3" xfId="39321"/>
    <cellStyle name="Normal 2 4 26 2 3" xfId="9237"/>
    <cellStyle name="Normal 2 4 26 2 3 2" xfId="39322"/>
    <cellStyle name="Normal 2 4 26 2 4" xfId="39323"/>
    <cellStyle name="Normal 2 4 26 3" xfId="9238"/>
    <cellStyle name="Normal 2 4 26 3 2" xfId="9239"/>
    <cellStyle name="Normal 2 4 26 3 2 2" xfId="9240"/>
    <cellStyle name="Normal 2 4 26 3 2 2 2" xfId="39324"/>
    <cellStyle name="Normal 2 4 26 3 2 3" xfId="39325"/>
    <cellStyle name="Normal 2 4 26 3 3" xfId="9241"/>
    <cellStyle name="Normal 2 4 26 3 3 2" xfId="39326"/>
    <cellStyle name="Normal 2 4 26 3 4" xfId="39327"/>
    <cellStyle name="Normal 2 4 26 4" xfId="9242"/>
    <cellStyle name="Normal 2 4 26 4 2" xfId="9243"/>
    <cellStyle name="Normal 2 4 26 4 2 2" xfId="9244"/>
    <cellStyle name="Normal 2 4 26 4 2 2 2" xfId="39328"/>
    <cellStyle name="Normal 2 4 26 4 2 3" xfId="39329"/>
    <cellStyle name="Normal 2 4 26 4 3" xfId="9245"/>
    <cellStyle name="Normal 2 4 26 4 3 2" xfId="39330"/>
    <cellStyle name="Normal 2 4 26 4 4" xfId="39331"/>
    <cellStyle name="Normal 2 4 26 5" xfId="9246"/>
    <cellStyle name="Normal 2 4 26 5 2" xfId="9247"/>
    <cellStyle name="Normal 2 4 26 5 2 2" xfId="39332"/>
    <cellStyle name="Normal 2 4 26 5 3" xfId="39333"/>
    <cellStyle name="Normal 2 4 26 6" xfId="9248"/>
    <cellStyle name="Normal 2 4 26 6 2" xfId="39334"/>
    <cellStyle name="Normal 2 4 26 7" xfId="9249"/>
    <cellStyle name="Normal 2 4 26 7 2" xfId="39335"/>
    <cellStyle name="Normal 2 4 26 8" xfId="39336"/>
    <cellStyle name="Normal 2 4 27" xfId="9250"/>
    <cellStyle name="Normal 2 4 27 2" xfId="9251"/>
    <cellStyle name="Normal 2 4 27 2 2" xfId="9252"/>
    <cellStyle name="Normal 2 4 27 2 2 2" xfId="9253"/>
    <cellStyle name="Normal 2 4 27 2 2 2 2" xfId="39337"/>
    <cellStyle name="Normal 2 4 27 2 2 3" xfId="39338"/>
    <cellStyle name="Normal 2 4 27 2 3" xfId="9254"/>
    <cellStyle name="Normal 2 4 27 2 3 2" xfId="39339"/>
    <cellStyle name="Normal 2 4 27 2 4" xfId="39340"/>
    <cellStyle name="Normal 2 4 27 3" xfId="9255"/>
    <cellStyle name="Normal 2 4 27 3 2" xfId="9256"/>
    <cellStyle name="Normal 2 4 27 3 2 2" xfId="9257"/>
    <cellStyle name="Normal 2 4 27 3 2 2 2" xfId="39341"/>
    <cellStyle name="Normal 2 4 27 3 2 3" xfId="39342"/>
    <cellStyle name="Normal 2 4 27 3 3" xfId="9258"/>
    <cellStyle name="Normal 2 4 27 3 3 2" xfId="39343"/>
    <cellStyle name="Normal 2 4 27 3 4" xfId="39344"/>
    <cellStyle name="Normal 2 4 27 4" xfId="9259"/>
    <cellStyle name="Normal 2 4 27 4 2" xfId="9260"/>
    <cellStyle name="Normal 2 4 27 4 2 2" xfId="9261"/>
    <cellStyle name="Normal 2 4 27 4 2 2 2" xfId="39345"/>
    <cellStyle name="Normal 2 4 27 4 2 3" xfId="39346"/>
    <cellStyle name="Normal 2 4 27 4 3" xfId="9262"/>
    <cellStyle name="Normal 2 4 27 4 3 2" xfId="39347"/>
    <cellStyle name="Normal 2 4 27 4 4" xfId="39348"/>
    <cellStyle name="Normal 2 4 27 5" xfId="9263"/>
    <cellStyle name="Normal 2 4 27 5 2" xfId="9264"/>
    <cellStyle name="Normal 2 4 27 5 2 2" xfId="39349"/>
    <cellStyle name="Normal 2 4 27 5 3" xfId="39350"/>
    <cellStyle name="Normal 2 4 27 6" xfId="9265"/>
    <cellStyle name="Normal 2 4 27 6 2" xfId="39351"/>
    <cellStyle name="Normal 2 4 27 7" xfId="9266"/>
    <cellStyle name="Normal 2 4 27 7 2" xfId="39352"/>
    <cellStyle name="Normal 2 4 27 8" xfId="39353"/>
    <cellStyle name="Normal 2 4 28" xfId="9267"/>
    <cellStyle name="Normal 2 4 28 2" xfId="9268"/>
    <cellStyle name="Normal 2 4 28 2 2" xfId="9269"/>
    <cellStyle name="Normal 2 4 28 2 2 2" xfId="9270"/>
    <cellStyle name="Normal 2 4 28 2 2 2 2" xfId="39354"/>
    <cellStyle name="Normal 2 4 28 2 2 3" xfId="39355"/>
    <cellStyle name="Normal 2 4 28 2 3" xfId="9271"/>
    <cellStyle name="Normal 2 4 28 2 3 2" xfId="39356"/>
    <cellStyle name="Normal 2 4 28 2 4" xfId="39357"/>
    <cellStyle name="Normal 2 4 28 3" xfId="9272"/>
    <cellStyle name="Normal 2 4 28 3 2" xfId="9273"/>
    <cellStyle name="Normal 2 4 28 3 2 2" xfId="9274"/>
    <cellStyle name="Normal 2 4 28 3 2 2 2" xfId="39358"/>
    <cellStyle name="Normal 2 4 28 3 2 3" xfId="39359"/>
    <cellStyle name="Normal 2 4 28 3 3" xfId="9275"/>
    <cellStyle name="Normal 2 4 28 3 3 2" xfId="39360"/>
    <cellStyle name="Normal 2 4 28 3 4" xfId="39361"/>
    <cellStyle name="Normal 2 4 28 4" xfId="9276"/>
    <cellStyle name="Normal 2 4 28 4 2" xfId="9277"/>
    <cellStyle name="Normal 2 4 28 4 2 2" xfId="9278"/>
    <cellStyle name="Normal 2 4 28 4 2 2 2" xfId="39362"/>
    <cellStyle name="Normal 2 4 28 4 2 3" xfId="39363"/>
    <cellStyle name="Normal 2 4 28 4 3" xfId="9279"/>
    <cellStyle name="Normal 2 4 28 4 3 2" xfId="39364"/>
    <cellStyle name="Normal 2 4 28 4 4" xfId="39365"/>
    <cellStyle name="Normal 2 4 28 5" xfId="9280"/>
    <cellStyle name="Normal 2 4 28 5 2" xfId="9281"/>
    <cellStyle name="Normal 2 4 28 5 2 2" xfId="39366"/>
    <cellStyle name="Normal 2 4 28 5 3" xfId="39367"/>
    <cellStyle name="Normal 2 4 28 6" xfId="9282"/>
    <cellStyle name="Normal 2 4 28 6 2" xfId="39368"/>
    <cellStyle name="Normal 2 4 28 7" xfId="9283"/>
    <cellStyle name="Normal 2 4 28 7 2" xfId="39369"/>
    <cellStyle name="Normal 2 4 28 8" xfId="39370"/>
    <cellStyle name="Normal 2 4 29" xfId="9284"/>
    <cellStyle name="Normal 2 4 29 2" xfId="9285"/>
    <cellStyle name="Normal 2 4 29 2 2" xfId="9286"/>
    <cellStyle name="Normal 2 4 29 2 2 2" xfId="9287"/>
    <cellStyle name="Normal 2 4 29 2 2 2 2" xfId="39371"/>
    <cellStyle name="Normal 2 4 29 2 2 3" xfId="39372"/>
    <cellStyle name="Normal 2 4 29 2 3" xfId="9288"/>
    <cellStyle name="Normal 2 4 29 2 3 2" xfId="39373"/>
    <cellStyle name="Normal 2 4 29 2 4" xfId="39374"/>
    <cellStyle name="Normal 2 4 29 3" xfId="9289"/>
    <cellStyle name="Normal 2 4 29 3 2" xfId="9290"/>
    <cellStyle name="Normal 2 4 29 3 2 2" xfId="9291"/>
    <cellStyle name="Normal 2 4 29 3 2 2 2" xfId="39375"/>
    <cellStyle name="Normal 2 4 29 3 2 3" xfId="39376"/>
    <cellStyle name="Normal 2 4 29 3 3" xfId="9292"/>
    <cellStyle name="Normal 2 4 29 3 3 2" xfId="39377"/>
    <cellStyle name="Normal 2 4 29 3 4" xfId="39378"/>
    <cellStyle name="Normal 2 4 29 4" xfId="9293"/>
    <cellStyle name="Normal 2 4 29 4 2" xfId="9294"/>
    <cellStyle name="Normal 2 4 29 4 2 2" xfId="9295"/>
    <cellStyle name="Normal 2 4 29 4 2 2 2" xfId="39379"/>
    <cellStyle name="Normal 2 4 29 4 2 3" xfId="39380"/>
    <cellStyle name="Normal 2 4 29 4 3" xfId="9296"/>
    <cellStyle name="Normal 2 4 29 4 3 2" xfId="39381"/>
    <cellStyle name="Normal 2 4 29 4 4" xfId="39382"/>
    <cellStyle name="Normal 2 4 29 5" xfId="9297"/>
    <cellStyle name="Normal 2 4 29 5 2" xfId="9298"/>
    <cellStyle name="Normal 2 4 29 5 2 2" xfId="39383"/>
    <cellStyle name="Normal 2 4 29 5 3" xfId="39384"/>
    <cellStyle name="Normal 2 4 29 6" xfId="9299"/>
    <cellStyle name="Normal 2 4 29 6 2" xfId="39385"/>
    <cellStyle name="Normal 2 4 29 7" xfId="9300"/>
    <cellStyle name="Normal 2 4 29 7 2" xfId="39386"/>
    <cellStyle name="Normal 2 4 29 8" xfId="39387"/>
    <cellStyle name="Normal 2 4 3" xfId="9301"/>
    <cellStyle name="Normal 2 4 3 2" xfId="9302"/>
    <cellStyle name="Normal 2 4 3 2 2" xfId="9303"/>
    <cellStyle name="Normal 2 4 3 2 2 2" xfId="9304"/>
    <cellStyle name="Normal 2 4 3 2 2 2 2" xfId="39388"/>
    <cellStyle name="Normal 2 4 3 2 2 3" xfId="39389"/>
    <cellStyle name="Normal 2 4 3 2 3" xfId="9305"/>
    <cellStyle name="Normal 2 4 3 2 3 2" xfId="39390"/>
    <cellStyle name="Normal 2 4 3 2 4" xfId="39391"/>
    <cellStyle name="Normal 2 4 3 3" xfId="9306"/>
    <cellStyle name="Normal 2 4 3 3 2" xfId="9307"/>
    <cellStyle name="Normal 2 4 3 3 2 2" xfId="9308"/>
    <cellStyle name="Normal 2 4 3 3 2 2 2" xfId="39392"/>
    <cellStyle name="Normal 2 4 3 3 2 3" xfId="39393"/>
    <cellStyle name="Normal 2 4 3 3 3" xfId="9309"/>
    <cellStyle name="Normal 2 4 3 3 3 2" xfId="39394"/>
    <cellStyle name="Normal 2 4 3 3 4" xfId="39395"/>
    <cellStyle name="Normal 2 4 3 4" xfId="9310"/>
    <cellStyle name="Normal 2 4 3 4 2" xfId="9311"/>
    <cellStyle name="Normal 2 4 3 4 2 2" xfId="9312"/>
    <cellStyle name="Normal 2 4 3 4 2 2 2" xfId="39396"/>
    <cellStyle name="Normal 2 4 3 4 2 3" xfId="39397"/>
    <cellStyle name="Normal 2 4 3 4 3" xfId="9313"/>
    <cellStyle name="Normal 2 4 3 4 3 2" xfId="39398"/>
    <cellStyle name="Normal 2 4 3 4 4" xfId="39399"/>
    <cellStyle name="Normal 2 4 3 5" xfId="9314"/>
    <cellStyle name="Normal 2 4 3 5 2" xfId="9315"/>
    <cellStyle name="Normal 2 4 3 5 2 2" xfId="39400"/>
    <cellStyle name="Normal 2 4 3 5 3" xfId="39401"/>
    <cellStyle name="Normal 2 4 3 6" xfId="9316"/>
    <cellStyle name="Normal 2 4 3 6 2" xfId="39402"/>
    <cellStyle name="Normal 2 4 3 7" xfId="9317"/>
    <cellStyle name="Normal 2 4 3 7 2" xfId="39403"/>
    <cellStyle name="Normal 2 4 3 8" xfId="39404"/>
    <cellStyle name="Normal 2 4 30" xfId="9318"/>
    <cellStyle name="Normal 2 4 30 2" xfId="9319"/>
    <cellStyle name="Normal 2 4 30 2 2" xfId="9320"/>
    <cellStyle name="Normal 2 4 30 2 2 2" xfId="39405"/>
    <cellStyle name="Normal 2 4 30 2 3" xfId="39406"/>
    <cellStyle name="Normal 2 4 30 3" xfId="9321"/>
    <cellStyle name="Normal 2 4 30 3 2" xfId="39407"/>
    <cellStyle name="Normal 2 4 30 4" xfId="39408"/>
    <cellStyle name="Normal 2 4 31" xfId="9322"/>
    <cellStyle name="Normal 2 4 31 2" xfId="9323"/>
    <cellStyle name="Normal 2 4 31 2 2" xfId="9324"/>
    <cellStyle name="Normal 2 4 31 2 2 2" xfId="39409"/>
    <cellStyle name="Normal 2 4 31 2 3" xfId="39410"/>
    <cellStyle name="Normal 2 4 31 3" xfId="9325"/>
    <cellStyle name="Normal 2 4 31 3 2" xfId="39411"/>
    <cellStyle name="Normal 2 4 31 4" xfId="39412"/>
    <cellStyle name="Normal 2 4 32" xfId="9326"/>
    <cellStyle name="Normal 2 4 32 2" xfId="9327"/>
    <cellStyle name="Normal 2 4 32 2 2" xfId="9328"/>
    <cellStyle name="Normal 2 4 32 2 2 2" xfId="39413"/>
    <cellStyle name="Normal 2 4 32 2 3" xfId="39414"/>
    <cellStyle name="Normal 2 4 32 3" xfId="9329"/>
    <cellStyle name="Normal 2 4 32 3 2" xfId="39415"/>
    <cellStyle name="Normal 2 4 32 4" xfId="39416"/>
    <cellStyle name="Normal 2 4 33" xfId="9330"/>
    <cellStyle name="Normal 2 4 33 2" xfId="9331"/>
    <cellStyle name="Normal 2 4 33 2 2" xfId="39417"/>
    <cellStyle name="Normal 2 4 33 3" xfId="39418"/>
    <cellStyle name="Normal 2 4 34" xfId="9332"/>
    <cellStyle name="Normal 2 4 34 2" xfId="39419"/>
    <cellStyle name="Normal 2 4 35" xfId="9333"/>
    <cellStyle name="Normal 2 4 35 2" xfId="39420"/>
    <cellStyle name="Normal 2 4 36" xfId="39421"/>
    <cellStyle name="Normal 2 4 4" xfId="9334"/>
    <cellStyle name="Normal 2 4 4 2" xfId="9335"/>
    <cellStyle name="Normal 2 4 4 2 2" xfId="9336"/>
    <cellStyle name="Normal 2 4 4 2 2 2" xfId="9337"/>
    <cellStyle name="Normal 2 4 4 2 2 2 2" xfId="39422"/>
    <cellStyle name="Normal 2 4 4 2 2 3" xfId="39423"/>
    <cellStyle name="Normal 2 4 4 2 3" xfId="9338"/>
    <cellStyle name="Normal 2 4 4 2 3 2" xfId="39424"/>
    <cellStyle name="Normal 2 4 4 2 4" xfId="39425"/>
    <cellStyle name="Normal 2 4 4 3" xfId="9339"/>
    <cellStyle name="Normal 2 4 4 3 2" xfId="9340"/>
    <cellStyle name="Normal 2 4 4 3 2 2" xfId="9341"/>
    <cellStyle name="Normal 2 4 4 3 2 2 2" xfId="39426"/>
    <cellStyle name="Normal 2 4 4 3 2 3" xfId="39427"/>
    <cellStyle name="Normal 2 4 4 3 3" xfId="9342"/>
    <cellStyle name="Normal 2 4 4 3 3 2" xfId="39428"/>
    <cellStyle name="Normal 2 4 4 3 4" xfId="39429"/>
    <cellStyle name="Normal 2 4 4 4" xfId="9343"/>
    <cellStyle name="Normal 2 4 4 4 2" xfId="9344"/>
    <cellStyle name="Normal 2 4 4 4 2 2" xfId="9345"/>
    <cellStyle name="Normal 2 4 4 4 2 2 2" xfId="39430"/>
    <cellStyle name="Normal 2 4 4 4 2 3" xfId="39431"/>
    <cellStyle name="Normal 2 4 4 4 3" xfId="9346"/>
    <cellStyle name="Normal 2 4 4 4 3 2" xfId="39432"/>
    <cellStyle name="Normal 2 4 4 4 4" xfId="39433"/>
    <cellStyle name="Normal 2 4 4 5" xfId="9347"/>
    <cellStyle name="Normal 2 4 4 5 2" xfId="9348"/>
    <cellStyle name="Normal 2 4 4 5 2 2" xfId="39434"/>
    <cellStyle name="Normal 2 4 4 5 3" xfId="39435"/>
    <cellStyle name="Normal 2 4 4 6" xfId="9349"/>
    <cellStyle name="Normal 2 4 4 6 2" xfId="39436"/>
    <cellStyle name="Normal 2 4 4 7" xfId="9350"/>
    <cellStyle name="Normal 2 4 4 7 2" xfId="39437"/>
    <cellStyle name="Normal 2 4 4 8" xfId="39438"/>
    <cellStyle name="Normal 2 4 5" xfId="9351"/>
    <cellStyle name="Normal 2 4 5 2" xfId="9352"/>
    <cellStyle name="Normal 2 4 5 2 2" xfId="9353"/>
    <cellStyle name="Normal 2 4 5 2 2 2" xfId="9354"/>
    <cellStyle name="Normal 2 4 5 2 2 2 2" xfId="39439"/>
    <cellStyle name="Normal 2 4 5 2 2 3" xfId="39440"/>
    <cellStyle name="Normal 2 4 5 2 3" xfId="9355"/>
    <cellStyle name="Normal 2 4 5 2 3 2" xfId="39441"/>
    <cellStyle name="Normal 2 4 5 2 4" xfId="39442"/>
    <cellStyle name="Normal 2 4 5 3" xfId="9356"/>
    <cellStyle name="Normal 2 4 5 3 2" xfId="9357"/>
    <cellStyle name="Normal 2 4 5 3 2 2" xfId="9358"/>
    <cellStyle name="Normal 2 4 5 3 2 2 2" xfId="39443"/>
    <cellStyle name="Normal 2 4 5 3 2 3" xfId="39444"/>
    <cellStyle name="Normal 2 4 5 3 3" xfId="9359"/>
    <cellStyle name="Normal 2 4 5 3 3 2" xfId="39445"/>
    <cellStyle name="Normal 2 4 5 3 4" xfId="39446"/>
    <cellStyle name="Normal 2 4 5 4" xfId="9360"/>
    <cellStyle name="Normal 2 4 5 4 2" xfId="9361"/>
    <cellStyle name="Normal 2 4 5 4 2 2" xfId="9362"/>
    <cellStyle name="Normal 2 4 5 4 2 2 2" xfId="39447"/>
    <cellStyle name="Normal 2 4 5 4 2 3" xfId="39448"/>
    <cellStyle name="Normal 2 4 5 4 3" xfId="9363"/>
    <cellStyle name="Normal 2 4 5 4 3 2" xfId="39449"/>
    <cellStyle name="Normal 2 4 5 4 4" xfId="39450"/>
    <cellStyle name="Normal 2 4 5 5" xfId="9364"/>
    <cellStyle name="Normal 2 4 5 5 2" xfId="9365"/>
    <cellStyle name="Normal 2 4 5 5 2 2" xfId="39451"/>
    <cellStyle name="Normal 2 4 5 5 3" xfId="39452"/>
    <cellStyle name="Normal 2 4 5 6" xfId="9366"/>
    <cellStyle name="Normal 2 4 5 6 2" xfId="39453"/>
    <cellStyle name="Normal 2 4 5 7" xfId="9367"/>
    <cellStyle name="Normal 2 4 5 7 2" xfId="39454"/>
    <cellStyle name="Normal 2 4 5 8" xfId="39455"/>
    <cellStyle name="Normal 2 4 6" xfId="9368"/>
    <cellStyle name="Normal 2 4 6 2" xfId="9369"/>
    <cellStyle name="Normal 2 4 6 2 2" xfId="9370"/>
    <cellStyle name="Normal 2 4 6 2 2 2" xfId="9371"/>
    <cellStyle name="Normal 2 4 6 2 2 2 2" xfId="39456"/>
    <cellStyle name="Normal 2 4 6 2 2 3" xfId="39457"/>
    <cellStyle name="Normal 2 4 6 2 3" xfId="9372"/>
    <cellStyle name="Normal 2 4 6 2 3 2" xfId="39458"/>
    <cellStyle name="Normal 2 4 6 2 4" xfId="39459"/>
    <cellStyle name="Normal 2 4 6 3" xfId="9373"/>
    <cellStyle name="Normal 2 4 6 3 2" xfId="9374"/>
    <cellStyle name="Normal 2 4 6 3 2 2" xfId="9375"/>
    <cellStyle name="Normal 2 4 6 3 2 2 2" xfId="39460"/>
    <cellStyle name="Normal 2 4 6 3 2 3" xfId="39461"/>
    <cellStyle name="Normal 2 4 6 3 3" xfId="9376"/>
    <cellStyle name="Normal 2 4 6 3 3 2" xfId="39462"/>
    <cellStyle name="Normal 2 4 6 3 4" xfId="39463"/>
    <cellStyle name="Normal 2 4 6 4" xfId="9377"/>
    <cellStyle name="Normal 2 4 6 4 2" xfId="9378"/>
    <cellStyle name="Normal 2 4 6 4 2 2" xfId="9379"/>
    <cellStyle name="Normal 2 4 6 4 2 2 2" xfId="39464"/>
    <cellStyle name="Normal 2 4 6 4 2 3" xfId="39465"/>
    <cellStyle name="Normal 2 4 6 4 3" xfId="9380"/>
    <cellStyle name="Normal 2 4 6 4 3 2" xfId="39466"/>
    <cellStyle name="Normal 2 4 6 4 4" xfId="39467"/>
    <cellStyle name="Normal 2 4 6 5" xfId="9381"/>
    <cellStyle name="Normal 2 4 6 5 2" xfId="9382"/>
    <cellStyle name="Normal 2 4 6 5 2 2" xfId="39468"/>
    <cellStyle name="Normal 2 4 6 5 3" xfId="39469"/>
    <cellStyle name="Normal 2 4 6 6" xfId="9383"/>
    <cellStyle name="Normal 2 4 6 6 2" xfId="39470"/>
    <cellStyle name="Normal 2 4 6 7" xfId="9384"/>
    <cellStyle name="Normal 2 4 6 7 2" xfId="39471"/>
    <cellStyle name="Normal 2 4 6 8" xfId="39472"/>
    <cellStyle name="Normal 2 4 7" xfId="9385"/>
    <cellStyle name="Normal 2 4 7 2" xfId="9386"/>
    <cellStyle name="Normal 2 4 7 2 2" xfId="9387"/>
    <cellStyle name="Normal 2 4 7 2 2 2" xfId="9388"/>
    <cellStyle name="Normal 2 4 7 2 2 2 2" xfId="39473"/>
    <cellStyle name="Normal 2 4 7 2 2 3" xfId="39474"/>
    <cellStyle name="Normal 2 4 7 2 3" xfId="9389"/>
    <cellStyle name="Normal 2 4 7 2 3 2" xfId="39475"/>
    <cellStyle name="Normal 2 4 7 2 4" xfId="39476"/>
    <cellStyle name="Normal 2 4 7 3" xfId="9390"/>
    <cellStyle name="Normal 2 4 7 3 2" xfId="9391"/>
    <cellStyle name="Normal 2 4 7 3 2 2" xfId="9392"/>
    <cellStyle name="Normal 2 4 7 3 2 2 2" xfId="39477"/>
    <cellStyle name="Normal 2 4 7 3 2 3" xfId="39478"/>
    <cellStyle name="Normal 2 4 7 3 3" xfId="9393"/>
    <cellStyle name="Normal 2 4 7 3 3 2" xfId="39479"/>
    <cellStyle name="Normal 2 4 7 3 4" xfId="39480"/>
    <cellStyle name="Normal 2 4 7 4" xfId="9394"/>
    <cellStyle name="Normal 2 4 7 4 2" xfId="9395"/>
    <cellStyle name="Normal 2 4 7 4 2 2" xfId="9396"/>
    <cellStyle name="Normal 2 4 7 4 2 2 2" xfId="39481"/>
    <cellStyle name="Normal 2 4 7 4 2 3" xfId="39482"/>
    <cellStyle name="Normal 2 4 7 4 3" xfId="9397"/>
    <cellStyle name="Normal 2 4 7 4 3 2" xfId="39483"/>
    <cellStyle name="Normal 2 4 7 4 4" xfId="39484"/>
    <cellStyle name="Normal 2 4 7 5" xfId="9398"/>
    <cellStyle name="Normal 2 4 7 5 2" xfId="9399"/>
    <cellStyle name="Normal 2 4 7 5 2 2" xfId="39485"/>
    <cellStyle name="Normal 2 4 7 5 3" xfId="39486"/>
    <cellStyle name="Normal 2 4 7 6" xfId="9400"/>
    <cellStyle name="Normal 2 4 7 6 2" xfId="39487"/>
    <cellStyle name="Normal 2 4 7 7" xfId="9401"/>
    <cellStyle name="Normal 2 4 7 7 2" xfId="39488"/>
    <cellStyle name="Normal 2 4 7 8" xfId="39489"/>
    <cellStyle name="Normal 2 4 8" xfId="9402"/>
    <cellStyle name="Normal 2 4 8 2" xfId="9403"/>
    <cellStyle name="Normal 2 4 8 2 2" xfId="9404"/>
    <cellStyle name="Normal 2 4 8 2 2 2" xfId="9405"/>
    <cellStyle name="Normal 2 4 8 2 2 2 2" xfId="39490"/>
    <cellStyle name="Normal 2 4 8 2 2 3" xfId="39491"/>
    <cellStyle name="Normal 2 4 8 2 3" xfId="9406"/>
    <cellStyle name="Normal 2 4 8 2 3 2" xfId="39492"/>
    <cellStyle name="Normal 2 4 8 2 4" xfId="39493"/>
    <cellStyle name="Normal 2 4 8 3" xfId="9407"/>
    <cellStyle name="Normal 2 4 8 3 2" xfId="9408"/>
    <cellStyle name="Normal 2 4 8 3 2 2" xfId="9409"/>
    <cellStyle name="Normal 2 4 8 3 2 2 2" xfId="39494"/>
    <cellStyle name="Normal 2 4 8 3 2 3" xfId="39495"/>
    <cellStyle name="Normal 2 4 8 3 3" xfId="9410"/>
    <cellStyle name="Normal 2 4 8 3 3 2" xfId="39496"/>
    <cellStyle name="Normal 2 4 8 3 4" xfId="39497"/>
    <cellStyle name="Normal 2 4 8 4" xfId="9411"/>
    <cellStyle name="Normal 2 4 8 4 2" xfId="9412"/>
    <cellStyle name="Normal 2 4 8 4 2 2" xfId="9413"/>
    <cellStyle name="Normal 2 4 8 4 2 2 2" xfId="39498"/>
    <cellStyle name="Normal 2 4 8 4 2 3" xfId="39499"/>
    <cellStyle name="Normal 2 4 8 4 3" xfId="9414"/>
    <cellStyle name="Normal 2 4 8 4 3 2" xfId="39500"/>
    <cellStyle name="Normal 2 4 8 4 4" xfId="39501"/>
    <cellStyle name="Normal 2 4 8 5" xfId="9415"/>
    <cellStyle name="Normal 2 4 8 5 2" xfId="9416"/>
    <cellStyle name="Normal 2 4 8 5 2 2" xfId="39502"/>
    <cellStyle name="Normal 2 4 8 5 3" xfId="39503"/>
    <cellStyle name="Normal 2 4 8 6" xfId="9417"/>
    <cellStyle name="Normal 2 4 8 6 2" xfId="39504"/>
    <cellStyle name="Normal 2 4 8 7" xfId="9418"/>
    <cellStyle name="Normal 2 4 8 7 2" xfId="39505"/>
    <cellStyle name="Normal 2 4 8 8" xfId="39506"/>
    <cellStyle name="Normal 2 4 9" xfId="9419"/>
    <cellStyle name="Normal 2 4 9 2" xfId="9420"/>
    <cellStyle name="Normal 2 4 9 2 2" xfId="9421"/>
    <cellStyle name="Normal 2 4 9 2 2 2" xfId="9422"/>
    <cellStyle name="Normal 2 4 9 2 2 2 2" xfId="39507"/>
    <cellStyle name="Normal 2 4 9 2 2 3" xfId="39508"/>
    <cellStyle name="Normal 2 4 9 2 3" xfId="9423"/>
    <cellStyle name="Normal 2 4 9 2 3 2" xfId="39509"/>
    <cellStyle name="Normal 2 4 9 2 4" xfId="39510"/>
    <cellStyle name="Normal 2 4 9 3" xfId="9424"/>
    <cellStyle name="Normal 2 4 9 3 2" xfId="9425"/>
    <cellStyle name="Normal 2 4 9 3 2 2" xfId="9426"/>
    <cellStyle name="Normal 2 4 9 3 2 2 2" xfId="39511"/>
    <cellStyle name="Normal 2 4 9 3 2 3" xfId="39512"/>
    <cellStyle name="Normal 2 4 9 3 3" xfId="9427"/>
    <cellStyle name="Normal 2 4 9 3 3 2" xfId="39513"/>
    <cellStyle name="Normal 2 4 9 3 4" xfId="39514"/>
    <cellStyle name="Normal 2 4 9 4" xfId="9428"/>
    <cellStyle name="Normal 2 4 9 4 2" xfId="9429"/>
    <cellStyle name="Normal 2 4 9 4 2 2" xfId="9430"/>
    <cellStyle name="Normal 2 4 9 4 2 2 2" xfId="39515"/>
    <cellStyle name="Normal 2 4 9 4 2 3" xfId="39516"/>
    <cellStyle name="Normal 2 4 9 4 3" xfId="9431"/>
    <cellStyle name="Normal 2 4 9 4 3 2" xfId="39517"/>
    <cellStyle name="Normal 2 4 9 4 4" xfId="39518"/>
    <cellStyle name="Normal 2 4 9 5" xfId="9432"/>
    <cellStyle name="Normal 2 4 9 5 2" xfId="9433"/>
    <cellStyle name="Normal 2 4 9 5 2 2" xfId="39519"/>
    <cellStyle name="Normal 2 4 9 5 3" xfId="39520"/>
    <cellStyle name="Normal 2 4 9 6" xfId="9434"/>
    <cellStyle name="Normal 2 4 9 6 2" xfId="39521"/>
    <cellStyle name="Normal 2 4 9 7" xfId="9435"/>
    <cellStyle name="Normal 2 4 9 7 2" xfId="39522"/>
    <cellStyle name="Normal 2 4 9 8" xfId="39523"/>
    <cellStyle name="Normal 2 40" xfId="9436"/>
    <cellStyle name="Normal 2 40 2" xfId="9437"/>
    <cellStyle name="Normal 2 40 2 2" xfId="39524"/>
    <cellStyle name="Normal 2 40 3" xfId="39525"/>
    <cellStyle name="Normal 2 41" xfId="9438"/>
    <cellStyle name="Normal 2 41 2" xfId="39526"/>
    <cellStyle name="Normal 2 42" xfId="9439"/>
    <cellStyle name="Normal 2 42 2" xfId="39527"/>
    <cellStyle name="Normal 2 43" xfId="39528"/>
    <cellStyle name="Normal 2 5" xfId="9440"/>
    <cellStyle name="Normal 2 5 10" xfId="9441"/>
    <cellStyle name="Normal 2 5 10 2" xfId="9442"/>
    <cellStyle name="Normal 2 5 10 2 2" xfId="9443"/>
    <cellStyle name="Normal 2 5 10 2 2 2" xfId="9444"/>
    <cellStyle name="Normal 2 5 10 2 2 2 2" xfId="39529"/>
    <cellStyle name="Normal 2 5 10 2 2 3" xfId="39530"/>
    <cellStyle name="Normal 2 5 10 2 3" xfId="9445"/>
    <cellStyle name="Normal 2 5 10 2 3 2" xfId="39531"/>
    <cellStyle name="Normal 2 5 10 2 4" xfId="39532"/>
    <cellStyle name="Normal 2 5 10 3" xfId="9446"/>
    <cellStyle name="Normal 2 5 10 3 2" xfId="9447"/>
    <cellStyle name="Normal 2 5 10 3 2 2" xfId="9448"/>
    <cellStyle name="Normal 2 5 10 3 2 2 2" xfId="39533"/>
    <cellStyle name="Normal 2 5 10 3 2 3" xfId="39534"/>
    <cellStyle name="Normal 2 5 10 3 3" xfId="9449"/>
    <cellStyle name="Normal 2 5 10 3 3 2" xfId="39535"/>
    <cellStyle name="Normal 2 5 10 3 4" xfId="39536"/>
    <cellStyle name="Normal 2 5 10 4" xfId="9450"/>
    <cellStyle name="Normal 2 5 10 4 2" xfId="9451"/>
    <cellStyle name="Normal 2 5 10 4 2 2" xfId="9452"/>
    <cellStyle name="Normal 2 5 10 4 2 2 2" xfId="39537"/>
    <cellStyle name="Normal 2 5 10 4 2 3" xfId="39538"/>
    <cellStyle name="Normal 2 5 10 4 3" xfId="9453"/>
    <cellStyle name="Normal 2 5 10 4 3 2" xfId="39539"/>
    <cellStyle name="Normal 2 5 10 4 4" xfId="39540"/>
    <cellStyle name="Normal 2 5 10 5" xfId="9454"/>
    <cellStyle name="Normal 2 5 10 5 2" xfId="9455"/>
    <cellStyle name="Normal 2 5 10 5 2 2" xfId="39541"/>
    <cellStyle name="Normal 2 5 10 5 3" xfId="39542"/>
    <cellStyle name="Normal 2 5 10 6" xfId="9456"/>
    <cellStyle name="Normal 2 5 10 6 2" xfId="39543"/>
    <cellStyle name="Normal 2 5 10 7" xfId="9457"/>
    <cellStyle name="Normal 2 5 10 7 2" xfId="39544"/>
    <cellStyle name="Normal 2 5 10 8" xfId="39545"/>
    <cellStyle name="Normal 2 5 11" xfId="9458"/>
    <cellStyle name="Normal 2 5 11 2" xfId="9459"/>
    <cellStyle name="Normal 2 5 11 2 2" xfId="9460"/>
    <cellStyle name="Normal 2 5 11 2 2 2" xfId="9461"/>
    <cellStyle name="Normal 2 5 11 2 2 2 2" xfId="39546"/>
    <cellStyle name="Normal 2 5 11 2 2 3" xfId="39547"/>
    <cellStyle name="Normal 2 5 11 2 3" xfId="9462"/>
    <cellStyle name="Normal 2 5 11 2 3 2" xfId="39548"/>
    <cellStyle name="Normal 2 5 11 2 4" xfId="39549"/>
    <cellStyle name="Normal 2 5 11 3" xfId="9463"/>
    <cellStyle name="Normal 2 5 11 3 2" xfId="9464"/>
    <cellStyle name="Normal 2 5 11 3 2 2" xfId="9465"/>
    <cellStyle name="Normal 2 5 11 3 2 2 2" xfId="39550"/>
    <cellStyle name="Normal 2 5 11 3 2 3" xfId="39551"/>
    <cellStyle name="Normal 2 5 11 3 3" xfId="9466"/>
    <cellStyle name="Normal 2 5 11 3 3 2" xfId="39552"/>
    <cellStyle name="Normal 2 5 11 3 4" xfId="39553"/>
    <cellStyle name="Normal 2 5 11 4" xfId="9467"/>
    <cellStyle name="Normal 2 5 11 4 2" xfId="9468"/>
    <cellStyle name="Normal 2 5 11 4 2 2" xfId="9469"/>
    <cellStyle name="Normal 2 5 11 4 2 2 2" xfId="39554"/>
    <cellStyle name="Normal 2 5 11 4 2 3" xfId="39555"/>
    <cellStyle name="Normal 2 5 11 4 3" xfId="9470"/>
    <cellStyle name="Normal 2 5 11 4 3 2" xfId="39556"/>
    <cellStyle name="Normal 2 5 11 4 4" xfId="39557"/>
    <cellStyle name="Normal 2 5 11 5" xfId="9471"/>
    <cellStyle name="Normal 2 5 11 5 2" xfId="9472"/>
    <cellStyle name="Normal 2 5 11 5 2 2" xfId="39558"/>
    <cellStyle name="Normal 2 5 11 5 3" xfId="39559"/>
    <cellStyle name="Normal 2 5 11 6" xfId="9473"/>
    <cellStyle name="Normal 2 5 11 6 2" xfId="39560"/>
    <cellStyle name="Normal 2 5 11 7" xfId="9474"/>
    <cellStyle name="Normal 2 5 11 7 2" xfId="39561"/>
    <cellStyle name="Normal 2 5 11 8" xfId="39562"/>
    <cellStyle name="Normal 2 5 12" xfId="9475"/>
    <cellStyle name="Normal 2 5 12 2" xfId="9476"/>
    <cellStyle name="Normal 2 5 12 2 2" xfId="9477"/>
    <cellStyle name="Normal 2 5 12 2 2 2" xfId="9478"/>
    <cellStyle name="Normal 2 5 12 2 2 2 2" xfId="39563"/>
    <cellStyle name="Normal 2 5 12 2 2 3" xfId="39564"/>
    <cellStyle name="Normal 2 5 12 2 3" xfId="9479"/>
    <cellStyle name="Normal 2 5 12 2 3 2" xfId="39565"/>
    <cellStyle name="Normal 2 5 12 2 4" xfId="39566"/>
    <cellStyle name="Normal 2 5 12 3" xfId="9480"/>
    <cellStyle name="Normal 2 5 12 3 2" xfId="9481"/>
    <cellStyle name="Normal 2 5 12 3 2 2" xfId="9482"/>
    <cellStyle name="Normal 2 5 12 3 2 2 2" xfId="39567"/>
    <cellStyle name="Normal 2 5 12 3 2 3" xfId="39568"/>
    <cellStyle name="Normal 2 5 12 3 3" xfId="9483"/>
    <cellStyle name="Normal 2 5 12 3 3 2" xfId="39569"/>
    <cellStyle name="Normal 2 5 12 3 4" xfId="39570"/>
    <cellStyle name="Normal 2 5 12 4" xfId="9484"/>
    <cellStyle name="Normal 2 5 12 4 2" xfId="9485"/>
    <cellStyle name="Normal 2 5 12 4 2 2" xfId="9486"/>
    <cellStyle name="Normal 2 5 12 4 2 2 2" xfId="39571"/>
    <cellStyle name="Normal 2 5 12 4 2 3" xfId="39572"/>
    <cellStyle name="Normal 2 5 12 4 3" xfId="9487"/>
    <cellStyle name="Normal 2 5 12 4 3 2" xfId="39573"/>
    <cellStyle name="Normal 2 5 12 4 4" xfId="39574"/>
    <cellStyle name="Normal 2 5 12 5" xfId="9488"/>
    <cellStyle name="Normal 2 5 12 5 2" xfId="9489"/>
    <cellStyle name="Normal 2 5 12 5 2 2" xfId="39575"/>
    <cellStyle name="Normal 2 5 12 5 3" xfId="39576"/>
    <cellStyle name="Normal 2 5 12 6" xfId="9490"/>
    <cellStyle name="Normal 2 5 12 6 2" xfId="39577"/>
    <cellStyle name="Normal 2 5 12 7" xfId="9491"/>
    <cellStyle name="Normal 2 5 12 7 2" xfId="39578"/>
    <cellStyle name="Normal 2 5 12 8" xfId="39579"/>
    <cellStyle name="Normal 2 5 13" xfId="9492"/>
    <cellStyle name="Normal 2 5 13 2" xfId="9493"/>
    <cellStyle name="Normal 2 5 13 2 2" xfId="9494"/>
    <cellStyle name="Normal 2 5 13 2 2 2" xfId="9495"/>
    <cellStyle name="Normal 2 5 13 2 2 2 2" xfId="39580"/>
    <cellStyle name="Normal 2 5 13 2 2 3" xfId="39581"/>
    <cellStyle name="Normal 2 5 13 2 3" xfId="9496"/>
    <cellStyle name="Normal 2 5 13 2 3 2" xfId="39582"/>
    <cellStyle name="Normal 2 5 13 2 4" xfId="39583"/>
    <cellStyle name="Normal 2 5 13 3" xfId="9497"/>
    <cellStyle name="Normal 2 5 13 3 2" xfId="9498"/>
    <cellStyle name="Normal 2 5 13 3 2 2" xfId="9499"/>
    <cellStyle name="Normal 2 5 13 3 2 2 2" xfId="39584"/>
    <cellStyle name="Normal 2 5 13 3 2 3" xfId="39585"/>
    <cellStyle name="Normal 2 5 13 3 3" xfId="9500"/>
    <cellStyle name="Normal 2 5 13 3 3 2" xfId="39586"/>
    <cellStyle name="Normal 2 5 13 3 4" xfId="39587"/>
    <cellStyle name="Normal 2 5 13 4" xfId="9501"/>
    <cellStyle name="Normal 2 5 13 4 2" xfId="9502"/>
    <cellStyle name="Normal 2 5 13 4 2 2" xfId="9503"/>
    <cellStyle name="Normal 2 5 13 4 2 2 2" xfId="39588"/>
    <cellStyle name="Normal 2 5 13 4 2 3" xfId="39589"/>
    <cellStyle name="Normal 2 5 13 4 3" xfId="9504"/>
    <cellStyle name="Normal 2 5 13 4 3 2" xfId="39590"/>
    <cellStyle name="Normal 2 5 13 4 4" xfId="39591"/>
    <cellStyle name="Normal 2 5 13 5" xfId="9505"/>
    <cellStyle name="Normal 2 5 13 5 2" xfId="9506"/>
    <cellStyle name="Normal 2 5 13 5 2 2" xfId="39592"/>
    <cellStyle name="Normal 2 5 13 5 3" xfId="39593"/>
    <cellStyle name="Normal 2 5 13 6" xfId="9507"/>
    <cellStyle name="Normal 2 5 13 6 2" xfId="39594"/>
    <cellStyle name="Normal 2 5 13 7" xfId="9508"/>
    <cellStyle name="Normal 2 5 13 7 2" xfId="39595"/>
    <cellStyle name="Normal 2 5 13 8" xfId="39596"/>
    <cellStyle name="Normal 2 5 14" xfId="9509"/>
    <cellStyle name="Normal 2 5 14 2" xfId="9510"/>
    <cellStyle name="Normal 2 5 14 2 2" xfId="9511"/>
    <cellStyle name="Normal 2 5 14 2 2 2" xfId="9512"/>
    <cellStyle name="Normal 2 5 14 2 2 2 2" xfId="39597"/>
    <cellStyle name="Normal 2 5 14 2 2 3" xfId="39598"/>
    <cellStyle name="Normal 2 5 14 2 3" xfId="9513"/>
    <cellStyle name="Normal 2 5 14 2 3 2" xfId="39599"/>
    <cellStyle name="Normal 2 5 14 2 4" xfId="39600"/>
    <cellStyle name="Normal 2 5 14 3" xfId="9514"/>
    <cellStyle name="Normal 2 5 14 3 2" xfId="9515"/>
    <cellStyle name="Normal 2 5 14 3 2 2" xfId="9516"/>
    <cellStyle name="Normal 2 5 14 3 2 2 2" xfId="39601"/>
    <cellStyle name="Normal 2 5 14 3 2 3" xfId="39602"/>
    <cellStyle name="Normal 2 5 14 3 3" xfId="9517"/>
    <cellStyle name="Normal 2 5 14 3 3 2" xfId="39603"/>
    <cellStyle name="Normal 2 5 14 3 4" xfId="39604"/>
    <cellStyle name="Normal 2 5 14 4" xfId="9518"/>
    <cellStyle name="Normal 2 5 14 4 2" xfId="9519"/>
    <cellStyle name="Normal 2 5 14 4 2 2" xfId="9520"/>
    <cellStyle name="Normal 2 5 14 4 2 2 2" xfId="39605"/>
    <cellStyle name="Normal 2 5 14 4 2 3" xfId="39606"/>
    <cellStyle name="Normal 2 5 14 4 3" xfId="9521"/>
    <cellStyle name="Normal 2 5 14 4 3 2" xfId="39607"/>
    <cellStyle name="Normal 2 5 14 4 4" xfId="39608"/>
    <cellStyle name="Normal 2 5 14 5" xfId="9522"/>
    <cellStyle name="Normal 2 5 14 5 2" xfId="9523"/>
    <cellStyle name="Normal 2 5 14 5 2 2" xfId="39609"/>
    <cellStyle name="Normal 2 5 14 5 3" xfId="39610"/>
    <cellStyle name="Normal 2 5 14 6" xfId="9524"/>
    <cellStyle name="Normal 2 5 14 6 2" xfId="39611"/>
    <cellStyle name="Normal 2 5 14 7" xfId="9525"/>
    <cellStyle name="Normal 2 5 14 7 2" xfId="39612"/>
    <cellStyle name="Normal 2 5 14 8" xfId="39613"/>
    <cellStyle name="Normal 2 5 15" xfId="9526"/>
    <cellStyle name="Normal 2 5 15 2" xfId="9527"/>
    <cellStyle name="Normal 2 5 15 2 2" xfId="9528"/>
    <cellStyle name="Normal 2 5 15 2 2 2" xfId="9529"/>
    <cellStyle name="Normal 2 5 15 2 2 2 2" xfId="39614"/>
    <cellStyle name="Normal 2 5 15 2 2 3" xfId="39615"/>
    <cellStyle name="Normal 2 5 15 2 3" xfId="9530"/>
    <cellStyle name="Normal 2 5 15 2 3 2" xfId="39616"/>
    <cellStyle name="Normal 2 5 15 2 4" xfId="39617"/>
    <cellStyle name="Normal 2 5 15 3" xfId="9531"/>
    <cellStyle name="Normal 2 5 15 3 2" xfId="9532"/>
    <cellStyle name="Normal 2 5 15 3 2 2" xfId="9533"/>
    <cellStyle name="Normal 2 5 15 3 2 2 2" xfId="39618"/>
    <cellStyle name="Normal 2 5 15 3 2 3" xfId="39619"/>
    <cellStyle name="Normal 2 5 15 3 3" xfId="9534"/>
    <cellStyle name="Normal 2 5 15 3 3 2" xfId="39620"/>
    <cellStyle name="Normal 2 5 15 3 4" xfId="39621"/>
    <cellStyle name="Normal 2 5 15 4" xfId="9535"/>
    <cellStyle name="Normal 2 5 15 4 2" xfId="9536"/>
    <cellStyle name="Normal 2 5 15 4 2 2" xfId="9537"/>
    <cellStyle name="Normal 2 5 15 4 2 2 2" xfId="39622"/>
    <cellStyle name="Normal 2 5 15 4 2 3" xfId="39623"/>
    <cellStyle name="Normal 2 5 15 4 3" xfId="9538"/>
    <cellStyle name="Normal 2 5 15 4 3 2" xfId="39624"/>
    <cellStyle name="Normal 2 5 15 4 4" xfId="39625"/>
    <cellStyle name="Normal 2 5 15 5" xfId="9539"/>
    <cellStyle name="Normal 2 5 15 5 2" xfId="9540"/>
    <cellStyle name="Normal 2 5 15 5 2 2" xfId="39626"/>
    <cellStyle name="Normal 2 5 15 5 3" xfId="39627"/>
    <cellStyle name="Normal 2 5 15 6" xfId="9541"/>
    <cellStyle name="Normal 2 5 15 6 2" xfId="39628"/>
    <cellStyle name="Normal 2 5 15 7" xfId="9542"/>
    <cellStyle name="Normal 2 5 15 7 2" xfId="39629"/>
    <cellStyle name="Normal 2 5 15 8" xfId="39630"/>
    <cellStyle name="Normal 2 5 16" xfId="9543"/>
    <cellStyle name="Normal 2 5 16 2" xfId="9544"/>
    <cellStyle name="Normal 2 5 16 2 2" xfId="9545"/>
    <cellStyle name="Normal 2 5 16 2 2 2" xfId="9546"/>
    <cellStyle name="Normal 2 5 16 2 2 2 2" xfId="39631"/>
    <cellStyle name="Normal 2 5 16 2 2 3" xfId="39632"/>
    <cellStyle name="Normal 2 5 16 2 3" xfId="9547"/>
    <cellStyle name="Normal 2 5 16 2 3 2" xfId="39633"/>
    <cellStyle name="Normal 2 5 16 2 4" xfId="39634"/>
    <cellStyle name="Normal 2 5 16 3" xfId="9548"/>
    <cellStyle name="Normal 2 5 16 3 2" xfId="9549"/>
    <cellStyle name="Normal 2 5 16 3 2 2" xfId="9550"/>
    <cellStyle name="Normal 2 5 16 3 2 2 2" xfId="39635"/>
    <cellStyle name="Normal 2 5 16 3 2 3" xfId="39636"/>
    <cellStyle name="Normal 2 5 16 3 3" xfId="9551"/>
    <cellStyle name="Normal 2 5 16 3 3 2" xfId="39637"/>
    <cellStyle name="Normal 2 5 16 3 4" xfId="39638"/>
    <cellStyle name="Normal 2 5 16 4" xfId="9552"/>
    <cellStyle name="Normal 2 5 16 4 2" xfId="9553"/>
    <cellStyle name="Normal 2 5 16 4 2 2" xfId="9554"/>
    <cellStyle name="Normal 2 5 16 4 2 2 2" xfId="39639"/>
    <cellStyle name="Normal 2 5 16 4 2 3" xfId="39640"/>
    <cellStyle name="Normal 2 5 16 4 3" xfId="9555"/>
    <cellStyle name="Normal 2 5 16 4 3 2" xfId="39641"/>
    <cellStyle name="Normal 2 5 16 4 4" xfId="39642"/>
    <cellStyle name="Normal 2 5 16 5" xfId="9556"/>
    <cellStyle name="Normal 2 5 16 5 2" xfId="9557"/>
    <cellStyle name="Normal 2 5 16 5 2 2" xfId="39643"/>
    <cellStyle name="Normal 2 5 16 5 3" xfId="39644"/>
    <cellStyle name="Normal 2 5 16 6" xfId="9558"/>
    <cellStyle name="Normal 2 5 16 6 2" xfId="39645"/>
    <cellStyle name="Normal 2 5 16 7" xfId="9559"/>
    <cellStyle name="Normal 2 5 16 7 2" xfId="39646"/>
    <cellStyle name="Normal 2 5 16 8" xfId="39647"/>
    <cellStyle name="Normal 2 5 17" xfId="9560"/>
    <cellStyle name="Normal 2 5 17 2" xfId="9561"/>
    <cellStyle name="Normal 2 5 17 2 2" xfId="9562"/>
    <cellStyle name="Normal 2 5 17 2 2 2" xfId="9563"/>
    <cellStyle name="Normal 2 5 17 2 2 2 2" xfId="39648"/>
    <cellStyle name="Normal 2 5 17 2 2 3" xfId="39649"/>
    <cellStyle name="Normal 2 5 17 2 3" xfId="9564"/>
    <cellStyle name="Normal 2 5 17 2 3 2" xfId="39650"/>
    <cellStyle name="Normal 2 5 17 2 4" xfId="39651"/>
    <cellStyle name="Normal 2 5 17 3" xfId="9565"/>
    <cellStyle name="Normal 2 5 17 3 2" xfId="9566"/>
    <cellStyle name="Normal 2 5 17 3 2 2" xfId="9567"/>
    <cellStyle name="Normal 2 5 17 3 2 2 2" xfId="39652"/>
    <cellStyle name="Normal 2 5 17 3 2 3" xfId="39653"/>
    <cellStyle name="Normal 2 5 17 3 3" xfId="9568"/>
    <cellStyle name="Normal 2 5 17 3 3 2" xfId="39654"/>
    <cellStyle name="Normal 2 5 17 3 4" xfId="39655"/>
    <cellStyle name="Normal 2 5 17 4" xfId="9569"/>
    <cellStyle name="Normal 2 5 17 4 2" xfId="9570"/>
    <cellStyle name="Normal 2 5 17 4 2 2" xfId="9571"/>
    <cellStyle name="Normal 2 5 17 4 2 2 2" xfId="39656"/>
    <cellStyle name="Normal 2 5 17 4 2 3" xfId="39657"/>
    <cellStyle name="Normal 2 5 17 4 3" xfId="9572"/>
    <cellStyle name="Normal 2 5 17 4 3 2" xfId="39658"/>
    <cellStyle name="Normal 2 5 17 4 4" xfId="39659"/>
    <cellStyle name="Normal 2 5 17 5" xfId="9573"/>
    <cellStyle name="Normal 2 5 17 5 2" xfId="9574"/>
    <cellStyle name="Normal 2 5 17 5 2 2" xfId="39660"/>
    <cellStyle name="Normal 2 5 17 5 3" xfId="39661"/>
    <cellStyle name="Normal 2 5 17 6" xfId="9575"/>
    <cellStyle name="Normal 2 5 17 6 2" xfId="39662"/>
    <cellStyle name="Normal 2 5 17 7" xfId="9576"/>
    <cellStyle name="Normal 2 5 17 7 2" xfId="39663"/>
    <cellStyle name="Normal 2 5 17 8" xfId="39664"/>
    <cellStyle name="Normal 2 5 18" xfId="9577"/>
    <cellStyle name="Normal 2 5 18 2" xfId="9578"/>
    <cellStyle name="Normal 2 5 18 2 2" xfId="9579"/>
    <cellStyle name="Normal 2 5 18 2 2 2" xfId="9580"/>
    <cellStyle name="Normal 2 5 18 2 2 2 2" xfId="39665"/>
    <cellStyle name="Normal 2 5 18 2 2 3" xfId="39666"/>
    <cellStyle name="Normal 2 5 18 2 3" xfId="9581"/>
    <cellStyle name="Normal 2 5 18 2 3 2" xfId="39667"/>
    <cellStyle name="Normal 2 5 18 2 4" xfId="39668"/>
    <cellStyle name="Normal 2 5 18 3" xfId="9582"/>
    <cellStyle name="Normal 2 5 18 3 2" xfId="9583"/>
    <cellStyle name="Normal 2 5 18 3 2 2" xfId="9584"/>
    <cellStyle name="Normal 2 5 18 3 2 2 2" xfId="39669"/>
    <cellStyle name="Normal 2 5 18 3 2 3" xfId="39670"/>
    <cellStyle name="Normal 2 5 18 3 3" xfId="9585"/>
    <cellStyle name="Normal 2 5 18 3 3 2" xfId="39671"/>
    <cellStyle name="Normal 2 5 18 3 4" xfId="39672"/>
    <cellStyle name="Normal 2 5 18 4" xfId="9586"/>
    <cellStyle name="Normal 2 5 18 4 2" xfId="9587"/>
    <cellStyle name="Normal 2 5 18 4 2 2" xfId="9588"/>
    <cellStyle name="Normal 2 5 18 4 2 2 2" xfId="39673"/>
    <cellStyle name="Normal 2 5 18 4 2 3" xfId="39674"/>
    <cellStyle name="Normal 2 5 18 4 3" xfId="9589"/>
    <cellStyle name="Normal 2 5 18 4 3 2" xfId="39675"/>
    <cellStyle name="Normal 2 5 18 4 4" xfId="39676"/>
    <cellStyle name="Normal 2 5 18 5" xfId="9590"/>
    <cellStyle name="Normal 2 5 18 5 2" xfId="9591"/>
    <cellStyle name="Normal 2 5 18 5 2 2" xfId="39677"/>
    <cellStyle name="Normal 2 5 18 5 3" xfId="39678"/>
    <cellStyle name="Normal 2 5 18 6" xfId="9592"/>
    <cellStyle name="Normal 2 5 18 6 2" xfId="39679"/>
    <cellStyle name="Normal 2 5 18 7" xfId="9593"/>
    <cellStyle name="Normal 2 5 18 7 2" xfId="39680"/>
    <cellStyle name="Normal 2 5 18 8" xfId="39681"/>
    <cellStyle name="Normal 2 5 19" xfId="9594"/>
    <cellStyle name="Normal 2 5 19 2" xfId="9595"/>
    <cellStyle name="Normal 2 5 19 2 2" xfId="9596"/>
    <cellStyle name="Normal 2 5 19 2 2 2" xfId="9597"/>
    <cellStyle name="Normal 2 5 19 2 2 2 2" xfId="39682"/>
    <cellStyle name="Normal 2 5 19 2 2 3" xfId="39683"/>
    <cellStyle name="Normal 2 5 19 2 3" xfId="9598"/>
    <cellStyle name="Normal 2 5 19 2 3 2" xfId="39684"/>
    <cellStyle name="Normal 2 5 19 2 4" xfId="39685"/>
    <cellStyle name="Normal 2 5 19 3" xfId="9599"/>
    <cellStyle name="Normal 2 5 19 3 2" xfId="9600"/>
    <cellStyle name="Normal 2 5 19 3 2 2" xfId="9601"/>
    <cellStyle name="Normal 2 5 19 3 2 2 2" xfId="39686"/>
    <cellStyle name="Normal 2 5 19 3 2 3" xfId="39687"/>
    <cellStyle name="Normal 2 5 19 3 3" xfId="9602"/>
    <cellStyle name="Normal 2 5 19 3 3 2" xfId="39688"/>
    <cellStyle name="Normal 2 5 19 3 4" xfId="39689"/>
    <cellStyle name="Normal 2 5 19 4" xfId="9603"/>
    <cellStyle name="Normal 2 5 19 4 2" xfId="9604"/>
    <cellStyle name="Normal 2 5 19 4 2 2" xfId="9605"/>
    <cellStyle name="Normal 2 5 19 4 2 2 2" xfId="39690"/>
    <cellStyle name="Normal 2 5 19 4 2 3" xfId="39691"/>
    <cellStyle name="Normal 2 5 19 4 3" xfId="9606"/>
    <cellStyle name="Normal 2 5 19 4 3 2" xfId="39692"/>
    <cellStyle name="Normal 2 5 19 4 4" xfId="39693"/>
    <cellStyle name="Normal 2 5 19 5" xfId="9607"/>
    <cellStyle name="Normal 2 5 19 5 2" xfId="9608"/>
    <cellStyle name="Normal 2 5 19 5 2 2" xfId="39694"/>
    <cellStyle name="Normal 2 5 19 5 3" xfId="39695"/>
    <cellStyle name="Normal 2 5 19 6" xfId="9609"/>
    <cellStyle name="Normal 2 5 19 6 2" xfId="39696"/>
    <cellStyle name="Normal 2 5 19 7" xfId="9610"/>
    <cellStyle name="Normal 2 5 19 7 2" xfId="39697"/>
    <cellStyle name="Normal 2 5 19 8" xfId="39698"/>
    <cellStyle name="Normal 2 5 2" xfId="9611"/>
    <cellStyle name="Normal 2 5 2 2" xfId="9612"/>
    <cellStyle name="Normal 2 5 2 2 2" xfId="9613"/>
    <cellStyle name="Normal 2 5 2 2 2 2" xfId="9614"/>
    <cellStyle name="Normal 2 5 2 2 2 2 2" xfId="39699"/>
    <cellStyle name="Normal 2 5 2 2 2 3" xfId="39700"/>
    <cellStyle name="Normal 2 5 2 2 3" xfId="9615"/>
    <cellStyle name="Normal 2 5 2 2 3 2" xfId="39701"/>
    <cellStyle name="Normal 2 5 2 2 4" xfId="39702"/>
    <cellStyle name="Normal 2 5 2 3" xfId="9616"/>
    <cellStyle name="Normal 2 5 2 3 2" xfId="9617"/>
    <cellStyle name="Normal 2 5 2 3 2 2" xfId="9618"/>
    <cellStyle name="Normal 2 5 2 3 2 2 2" xfId="39703"/>
    <cellStyle name="Normal 2 5 2 3 2 3" xfId="39704"/>
    <cellStyle name="Normal 2 5 2 3 3" xfId="9619"/>
    <cellStyle name="Normal 2 5 2 3 3 2" xfId="39705"/>
    <cellStyle name="Normal 2 5 2 3 4" xfId="39706"/>
    <cellStyle name="Normal 2 5 2 4" xfId="9620"/>
    <cellStyle name="Normal 2 5 2 4 2" xfId="9621"/>
    <cellStyle name="Normal 2 5 2 4 2 2" xfId="9622"/>
    <cellStyle name="Normal 2 5 2 4 2 2 2" xfId="39707"/>
    <cellStyle name="Normal 2 5 2 4 2 3" xfId="39708"/>
    <cellStyle name="Normal 2 5 2 4 3" xfId="9623"/>
    <cellStyle name="Normal 2 5 2 4 3 2" xfId="39709"/>
    <cellStyle name="Normal 2 5 2 4 4" xfId="39710"/>
    <cellStyle name="Normal 2 5 2 5" xfId="9624"/>
    <cellStyle name="Normal 2 5 2 5 2" xfId="9625"/>
    <cellStyle name="Normal 2 5 2 5 2 2" xfId="39711"/>
    <cellStyle name="Normal 2 5 2 5 3" xfId="39712"/>
    <cellStyle name="Normal 2 5 2 6" xfId="9626"/>
    <cellStyle name="Normal 2 5 2 6 2" xfId="39713"/>
    <cellStyle name="Normal 2 5 2 7" xfId="9627"/>
    <cellStyle name="Normal 2 5 2 7 2" xfId="39714"/>
    <cellStyle name="Normal 2 5 2 8" xfId="39715"/>
    <cellStyle name="Normal 2 5 20" xfId="9628"/>
    <cellStyle name="Normal 2 5 20 2" xfId="9629"/>
    <cellStyle name="Normal 2 5 20 2 2" xfId="9630"/>
    <cellStyle name="Normal 2 5 20 2 2 2" xfId="9631"/>
    <cellStyle name="Normal 2 5 20 2 2 2 2" xfId="39716"/>
    <cellStyle name="Normal 2 5 20 2 2 3" xfId="39717"/>
    <cellStyle name="Normal 2 5 20 2 3" xfId="9632"/>
    <cellStyle name="Normal 2 5 20 2 3 2" xfId="39718"/>
    <cellStyle name="Normal 2 5 20 2 4" xfId="39719"/>
    <cellStyle name="Normal 2 5 20 3" xfId="9633"/>
    <cellStyle name="Normal 2 5 20 3 2" xfId="9634"/>
    <cellStyle name="Normal 2 5 20 3 2 2" xfId="9635"/>
    <cellStyle name="Normal 2 5 20 3 2 2 2" xfId="39720"/>
    <cellStyle name="Normal 2 5 20 3 2 3" xfId="39721"/>
    <cellStyle name="Normal 2 5 20 3 3" xfId="9636"/>
    <cellStyle name="Normal 2 5 20 3 3 2" xfId="39722"/>
    <cellStyle name="Normal 2 5 20 3 4" xfId="39723"/>
    <cellStyle name="Normal 2 5 20 4" xfId="9637"/>
    <cellStyle name="Normal 2 5 20 4 2" xfId="9638"/>
    <cellStyle name="Normal 2 5 20 4 2 2" xfId="9639"/>
    <cellStyle name="Normal 2 5 20 4 2 2 2" xfId="39724"/>
    <cellStyle name="Normal 2 5 20 4 2 3" xfId="39725"/>
    <cellStyle name="Normal 2 5 20 4 3" xfId="9640"/>
    <cellStyle name="Normal 2 5 20 4 3 2" xfId="39726"/>
    <cellStyle name="Normal 2 5 20 4 4" xfId="39727"/>
    <cellStyle name="Normal 2 5 20 5" xfId="9641"/>
    <cellStyle name="Normal 2 5 20 5 2" xfId="9642"/>
    <cellStyle name="Normal 2 5 20 5 2 2" xfId="39728"/>
    <cellStyle name="Normal 2 5 20 5 3" xfId="39729"/>
    <cellStyle name="Normal 2 5 20 6" xfId="9643"/>
    <cellStyle name="Normal 2 5 20 6 2" xfId="39730"/>
    <cellStyle name="Normal 2 5 20 7" xfId="9644"/>
    <cellStyle name="Normal 2 5 20 7 2" xfId="39731"/>
    <cellStyle name="Normal 2 5 20 8" xfId="39732"/>
    <cellStyle name="Normal 2 5 21" xfId="9645"/>
    <cellStyle name="Normal 2 5 21 2" xfId="9646"/>
    <cellStyle name="Normal 2 5 21 2 2" xfId="9647"/>
    <cellStyle name="Normal 2 5 21 2 2 2" xfId="9648"/>
    <cellStyle name="Normal 2 5 21 2 2 2 2" xfId="39733"/>
    <cellStyle name="Normal 2 5 21 2 2 3" xfId="39734"/>
    <cellStyle name="Normal 2 5 21 2 3" xfId="9649"/>
    <cellStyle name="Normal 2 5 21 2 3 2" xfId="39735"/>
    <cellStyle name="Normal 2 5 21 2 4" xfId="39736"/>
    <cellStyle name="Normal 2 5 21 3" xfId="9650"/>
    <cellStyle name="Normal 2 5 21 3 2" xfId="9651"/>
    <cellStyle name="Normal 2 5 21 3 2 2" xfId="9652"/>
    <cellStyle name="Normal 2 5 21 3 2 2 2" xfId="39737"/>
    <cellStyle name="Normal 2 5 21 3 2 3" xfId="39738"/>
    <cellStyle name="Normal 2 5 21 3 3" xfId="9653"/>
    <cellStyle name="Normal 2 5 21 3 3 2" xfId="39739"/>
    <cellStyle name="Normal 2 5 21 3 4" xfId="39740"/>
    <cellStyle name="Normal 2 5 21 4" xfId="9654"/>
    <cellStyle name="Normal 2 5 21 4 2" xfId="9655"/>
    <cellStyle name="Normal 2 5 21 4 2 2" xfId="9656"/>
    <cellStyle name="Normal 2 5 21 4 2 2 2" xfId="39741"/>
    <cellStyle name="Normal 2 5 21 4 2 3" xfId="39742"/>
    <cellStyle name="Normal 2 5 21 4 3" xfId="9657"/>
    <cellStyle name="Normal 2 5 21 4 3 2" xfId="39743"/>
    <cellStyle name="Normal 2 5 21 4 4" xfId="39744"/>
    <cellStyle name="Normal 2 5 21 5" xfId="9658"/>
    <cellStyle name="Normal 2 5 21 5 2" xfId="9659"/>
    <cellStyle name="Normal 2 5 21 5 2 2" xfId="39745"/>
    <cellStyle name="Normal 2 5 21 5 3" xfId="39746"/>
    <cellStyle name="Normal 2 5 21 6" xfId="9660"/>
    <cellStyle name="Normal 2 5 21 6 2" xfId="39747"/>
    <cellStyle name="Normal 2 5 21 7" xfId="9661"/>
    <cellStyle name="Normal 2 5 21 7 2" xfId="39748"/>
    <cellStyle name="Normal 2 5 21 8" xfId="39749"/>
    <cellStyle name="Normal 2 5 22" xfId="9662"/>
    <cellStyle name="Normal 2 5 22 2" xfId="9663"/>
    <cellStyle name="Normal 2 5 22 2 2" xfId="9664"/>
    <cellStyle name="Normal 2 5 22 2 2 2" xfId="9665"/>
    <cellStyle name="Normal 2 5 22 2 2 2 2" xfId="39750"/>
    <cellStyle name="Normal 2 5 22 2 2 3" xfId="39751"/>
    <cellStyle name="Normal 2 5 22 2 3" xfId="9666"/>
    <cellStyle name="Normal 2 5 22 2 3 2" xfId="39752"/>
    <cellStyle name="Normal 2 5 22 2 4" xfId="39753"/>
    <cellStyle name="Normal 2 5 22 3" xfId="9667"/>
    <cellStyle name="Normal 2 5 22 3 2" xfId="9668"/>
    <cellStyle name="Normal 2 5 22 3 2 2" xfId="9669"/>
    <cellStyle name="Normal 2 5 22 3 2 2 2" xfId="39754"/>
    <cellStyle name="Normal 2 5 22 3 2 3" xfId="39755"/>
    <cellStyle name="Normal 2 5 22 3 3" xfId="9670"/>
    <cellStyle name="Normal 2 5 22 3 3 2" xfId="39756"/>
    <cellStyle name="Normal 2 5 22 3 4" xfId="39757"/>
    <cellStyle name="Normal 2 5 22 4" xfId="9671"/>
    <cellStyle name="Normal 2 5 22 4 2" xfId="9672"/>
    <cellStyle name="Normal 2 5 22 4 2 2" xfId="9673"/>
    <cellStyle name="Normal 2 5 22 4 2 2 2" xfId="39758"/>
    <cellStyle name="Normal 2 5 22 4 2 3" xfId="39759"/>
    <cellStyle name="Normal 2 5 22 4 3" xfId="9674"/>
    <cellStyle name="Normal 2 5 22 4 3 2" xfId="39760"/>
    <cellStyle name="Normal 2 5 22 4 4" xfId="39761"/>
    <cellStyle name="Normal 2 5 22 5" xfId="9675"/>
    <cellStyle name="Normal 2 5 22 5 2" xfId="9676"/>
    <cellStyle name="Normal 2 5 22 5 2 2" xfId="39762"/>
    <cellStyle name="Normal 2 5 22 5 3" xfId="39763"/>
    <cellStyle name="Normal 2 5 22 6" xfId="9677"/>
    <cellStyle name="Normal 2 5 22 6 2" xfId="39764"/>
    <cellStyle name="Normal 2 5 22 7" xfId="9678"/>
    <cellStyle name="Normal 2 5 22 7 2" xfId="39765"/>
    <cellStyle name="Normal 2 5 22 8" xfId="39766"/>
    <cellStyle name="Normal 2 5 23" xfId="9679"/>
    <cellStyle name="Normal 2 5 23 2" xfId="9680"/>
    <cellStyle name="Normal 2 5 23 2 2" xfId="9681"/>
    <cellStyle name="Normal 2 5 23 2 2 2" xfId="9682"/>
    <cellStyle name="Normal 2 5 23 2 2 2 2" xfId="39767"/>
    <cellStyle name="Normal 2 5 23 2 2 3" xfId="39768"/>
    <cellStyle name="Normal 2 5 23 2 3" xfId="9683"/>
    <cellStyle name="Normal 2 5 23 2 3 2" xfId="39769"/>
    <cellStyle name="Normal 2 5 23 2 4" xfId="39770"/>
    <cellStyle name="Normal 2 5 23 3" xfId="9684"/>
    <cellStyle name="Normal 2 5 23 3 2" xfId="9685"/>
    <cellStyle name="Normal 2 5 23 3 2 2" xfId="9686"/>
    <cellStyle name="Normal 2 5 23 3 2 2 2" xfId="39771"/>
    <cellStyle name="Normal 2 5 23 3 2 3" xfId="39772"/>
    <cellStyle name="Normal 2 5 23 3 3" xfId="9687"/>
    <cellStyle name="Normal 2 5 23 3 3 2" xfId="39773"/>
    <cellStyle name="Normal 2 5 23 3 4" xfId="39774"/>
    <cellStyle name="Normal 2 5 23 4" xfId="9688"/>
    <cellStyle name="Normal 2 5 23 4 2" xfId="9689"/>
    <cellStyle name="Normal 2 5 23 4 2 2" xfId="9690"/>
    <cellStyle name="Normal 2 5 23 4 2 2 2" xfId="39775"/>
    <cellStyle name="Normal 2 5 23 4 2 3" xfId="39776"/>
    <cellStyle name="Normal 2 5 23 4 3" xfId="9691"/>
    <cellStyle name="Normal 2 5 23 4 3 2" xfId="39777"/>
    <cellStyle name="Normal 2 5 23 4 4" xfId="39778"/>
    <cellStyle name="Normal 2 5 23 5" xfId="9692"/>
    <cellStyle name="Normal 2 5 23 5 2" xfId="9693"/>
    <cellStyle name="Normal 2 5 23 5 2 2" xfId="39779"/>
    <cellStyle name="Normal 2 5 23 5 3" xfId="39780"/>
    <cellStyle name="Normal 2 5 23 6" xfId="9694"/>
    <cellStyle name="Normal 2 5 23 6 2" xfId="39781"/>
    <cellStyle name="Normal 2 5 23 7" xfId="9695"/>
    <cellStyle name="Normal 2 5 23 7 2" xfId="39782"/>
    <cellStyle name="Normal 2 5 23 8" xfId="39783"/>
    <cellStyle name="Normal 2 5 24" xfId="9696"/>
    <cellStyle name="Normal 2 5 24 2" xfId="9697"/>
    <cellStyle name="Normal 2 5 24 2 2" xfId="9698"/>
    <cellStyle name="Normal 2 5 24 2 2 2" xfId="9699"/>
    <cellStyle name="Normal 2 5 24 2 2 2 2" xfId="39784"/>
    <cellStyle name="Normal 2 5 24 2 2 3" xfId="39785"/>
    <cellStyle name="Normal 2 5 24 2 3" xfId="9700"/>
    <cellStyle name="Normal 2 5 24 2 3 2" xfId="39786"/>
    <cellStyle name="Normal 2 5 24 2 4" xfId="39787"/>
    <cellStyle name="Normal 2 5 24 3" xfId="9701"/>
    <cellStyle name="Normal 2 5 24 3 2" xfId="9702"/>
    <cellStyle name="Normal 2 5 24 3 2 2" xfId="9703"/>
    <cellStyle name="Normal 2 5 24 3 2 2 2" xfId="39788"/>
    <cellStyle name="Normal 2 5 24 3 2 3" xfId="39789"/>
    <cellStyle name="Normal 2 5 24 3 3" xfId="9704"/>
    <cellStyle name="Normal 2 5 24 3 3 2" xfId="39790"/>
    <cellStyle name="Normal 2 5 24 3 4" xfId="39791"/>
    <cellStyle name="Normal 2 5 24 4" xfId="9705"/>
    <cellStyle name="Normal 2 5 24 4 2" xfId="9706"/>
    <cellStyle name="Normal 2 5 24 4 2 2" xfId="9707"/>
    <cellStyle name="Normal 2 5 24 4 2 2 2" xfId="39792"/>
    <cellStyle name="Normal 2 5 24 4 2 3" xfId="39793"/>
    <cellStyle name="Normal 2 5 24 4 3" xfId="9708"/>
    <cellStyle name="Normal 2 5 24 4 3 2" xfId="39794"/>
    <cellStyle name="Normal 2 5 24 4 4" xfId="39795"/>
    <cellStyle name="Normal 2 5 24 5" xfId="9709"/>
    <cellStyle name="Normal 2 5 24 5 2" xfId="9710"/>
    <cellStyle name="Normal 2 5 24 5 2 2" xfId="39796"/>
    <cellStyle name="Normal 2 5 24 5 3" xfId="39797"/>
    <cellStyle name="Normal 2 5 24 6" xfId="9711"/>
    <cellStyle name="Normal 2 5 24 6 2" xfId="39798"/>
    <cellStyle name="Normal 2 5 24 7" xfId="9712"/>
    <cellStyle name="Normal 2 5 24 7 2" xfId="39799"/>
    <cellStyle name="Normal 2 5 24 8" xfId="39800"/>
    <cellStyle name="Normal 2 5 25" xfId="9713"/>
    <cellStyle name="Normal 2 5 25 2" xfId="9714"/>
    <cellStyle name="Normal 2 5 25 2 2" xfId="9715"/>
    <cellStyle name="Normal 2 5 25 2 2 2" xfId="9716"/>
    <cellStyle name="Normal 2 5 25 2 2 2 2" xfId="39801"/>
    <cellStyle name="Normal 2 5 25 2 2 3" xfId="39802"/>
    <cellStyle name="Normal 2 5 25 2 3" xfId="9717"/>
    <cellStyle name="Normal 2 5 25 2 3 2" xfId="39803"/>
    <cellStyle name="Normal 2 5 25 2 4" xfId="39804"/>
    <cellStyle name="Normal 2 5 25 3" xfId="9718"/>
    <cellStyle name="Normal 2 5 25 3 2" xfId="9719"/>
    <cellStyle name="Normal 2 5 25 3 2 2" xfId="9720"/>
    <cellStyle name="Normal 2 5 25 3 2 2 2" xfId="39805"/>
    <cellStyle name="Normal 2 5 25 3 2 3" xfId="39806"/>
    <cellStyle name="Normal 2 5 25 3 3" xfId="9721"/>
    <cellStyle name="Normal 2 5 25 3 3 2" xfId="39807"/>
    <cellStyle name="Normal 2 5 25 3 4" xfId="39808"/>
    <cellStyle name="Normal 2 5 25 4" xfId="9722"/>
    <cellStyle name="Normal 2 5 25 4 2" xfId="9723"/>
    <cellStyle name="Normal 2 5 25 4 2 2" xfId="9724"/>
    <cellStyle name="Normal 2 5 25 4 2 2 2" xfId="39809"/>
    <cellStyle name="Normal 2 5 25 4 2 3" xfId="39810"/>
    <cellStyle name="Normal 2 5 25 4 3" xfId="9725"/>
    <cellStyle name="Normal 2 5 25 4 3 2" xfId="39811"/>
    <cellStyle name="Normal 2 5 25 4 4" xfId="39812"/>
    <cellStyle name="Normal 2 5 25 5" xfId="9726"/>
    <cellStyle name="Normal 2 5 25 5 2" xfId="9727"/>
    <cellStyle name="Normal 2 5 25 5 2 2" xfId="39813"/>
    <cellStyle name="Normal 2 5 25 5 3" xfId="39814"/>
    <cellStyle name="Normal 2 5 25 6" xfId="9728"/>
    <cellStyle name="Normal 2 5 25 6 2" xfId="39815"/>
    <cellStyle name="Normal 2 5 25 7" xfId="9729"/>
    <cellStyle name="Normal 2 5 25 7 2" xfId="39816"/>
    <cellStyle name="Normal 2 5 25 8" xfId="39817"/>
    <cellStyle name="Normal 2 5 26" xfId="9730"/>
    <cellStyle name="Normal 2 5 26 2" xfId="9731"/>
    <cellStyle name="Normal 2 5 26 2 2" xfId="9732"/>
    <cellStyle name="Normal 2 5 26 2 2 2" xfId="9733"/>
    <cellStyle name="Normal 2 5 26 2 2 2 2" xfId="39818"/>
    <cellStyle name="Normal 2 5 26 2 2 3" xfId="39819"/>
    <cellStyle name="Normal 2 5 26 2 3" xfId="9734"/>
    <cellStyle name="Normal 2 5 26 2 3 2" xfId="39820"/>
    <cellStyle name="Normal 2 5 26 2 4" xfId="39821"/>
    <cellStyle name="Normal 2 5 26 3" xfId="9735"/>
    <cellStyle name="Normal 2 5 26 3 2" xfId="9736"/>
    <cellStyle name="Normal 2 5 26 3 2 2" xfId="9737"/>
    <cellStyle name="Normal 2 5 26 3 2 2 2" xfId="39822"/>
    <cellStyle name="Normal 2 5 26 3 2 3" xfId="39823"/>
    <cellStyle name="Normal 2 5 26 3 3" xfId="9738"/>
    <cellStyle name="Normal 2 5 26 3 3 2" xfId="39824"/>
    <cellStyle name="Normal 2 5 26 3 4" xfId="39825"/>
    <cellStyle name="Normal 2 5 26 4" xfId="9739"/>
    <cellStyle name="Normal 2 5 26 4 2" xfId="9740"/>
    <cellStyle name="Normal 2 5 26 4 2 2" xfId="9741"/>
    <cellStyle name="Normal 2 5 26 4 2 2 2" xfId="39826"/>
    <cellStyle name="Normal 2 5 26 4 2 3" xfId="39827"/>
    <cellStyle name="Normal 2 5 26 4 3" xfId="9742"/>
    <cellStyle name="Normal 2 5 26 4 3 2" xfId="39828"/>
    <cellStyle name="Normal 2 5 26 4 4" xfId="39829"/>
    <cellStyle name="Normal 2 5 26 5" xfId="9743"/>
    <cellStyle name="Normal 2 5 26 5 2" xfId="9744"/>
    <cellStyle name="Normal 2 5 26 5 2 2" xfId="39830"/>
    <cellStyle name="Normal 2 5 26 5 3" xfId="39831"/>
    <cellStyle name="Normal 2 5 26 6" xfId="9745"/>
    <cellStyle name="Normal 2 5 26 6 2" xfId="39832"/>
    <cellStyle name="Normal 2 5 26 7" xfId="9746"/>
    <cellStyle name="Normal 2 5 26 7 2" xfId="39833"/>
    <cellStyle name="Normal 2 5 26 8" xfId="39834"/>
    <cellStyle name="Normal 2 5 27" xfId="9747"/>
    <cellStyle name="Normal 2 5 27 2" xfId="9748"/>
    <cellStyle name="Normal 2 5 27 2 2" xfId="9749"/>
    <cellStyle name="Normal 2 5 27 2 2 2" xfId="9750"/>
    <cellStyle name="Normal 2 5 27 2 2 2 2" xfId="39835"/>
    <cellStyle name="Normal 2 5 27 2 2 3" xfId="39836"/>
    <cellStyle name="Normal 2 5 27 2 3" xfId="9751"/>
    <cellStyle name="Normal 2 5 27 2 3 2" xfId="39837"/>
    <cellStyle name="Normal 2 5 27 2 4" xfId="39838"/>
    <cellStyle name="Normal 2 5 27 3" xfId="9752"/>
    <cellStyle name="Normal 2 5 27 3 2" xfId="9753"/>
    <cellStyle name="Normal 2 5 27 3 2 2" xfId="9754"/>
    <cellStyle name="Normal 2 5 27 3 2 2 2" xfId="39839"/>
    <cellStyle name="Normal 2 5 27 3 2 3" xfId="39840"/>
    <cellStyle name="Normal 2 5 27 3 3" xfId="9755"/>
    <cellStyle name="Normal 2 5 27 3 3 2" xfId="39841"/>
    <cellStyle name="Normal 2 5 27 3 4" xfId="39842"/>
    <cellStyle name="Normal 2 5 27 4" xfId="9756"/>
    <cellStyle name="Normal 2 5 27 4 2" xfId="9757"/>
    <cellStyle name="Normal 2 5 27 4 2 2" xfId="9758"/>
    <cellStyle name="Normal 2 5 27 4 2 2 2" xfId="39843"/>
    <cellStyle name="Normal 2 5 27 4 2 3" xfId="39844"/>
    <cellStyle name="Normal 2 5 27 4 3" xfId="9759"/>
    <cellStyle name="Normal 2 5 27 4 3 2" xfId="39845"/>
    <cellStyle name="Normal 2 5 27 4 4" xfId="39846"/>
    <cellStyle name="Normal 2 5 27 5" xfId="9760"/>
    <cellStyle name="Normal 2 5 27 5 2" xfId="9761"/>
    <cellStyle name="Normal 2 5 27 5 2 2" xfId="39847"/>
    <cellStyle name="Normal 2 5 27 5 3" xfId="39848"/>
    <cellStyle name="Normal 2 5 27 6" xfId="9762"/>
    <cellStyle name="Normal 2 5 27 6 2" xfId="39849"/>
    <cellStyle name="Normal 2 5 27 7" xfId="9763"/>
    <cellStyle name="Normal 2 5 27 7 2" xfId="39850"/>
    <cellStyle name="Normal 2 5 27 8" xfId="39851"/>
    <cellStyle name="Normal 2 5 28" xfId="9764"/>
    <cellStyle name="Normal 2 5 28 2" xfId="9765"/>
    <cellStyle name="Normal 2 5 28 2 2" xfId="9766"/>
    <cellStyle name="Normal 2 5 28 2 2 2" xfId="9767"/>
    <cellStyle name="Normal 2 5 28 2 2 2 2" xfId="39852"/>
    <cellStyle name="Normal 2 5 28 2 2 3" xfId="39853"/>
    <cellStyle name="Normal 2 5 28 2 3" xfId="9768"/>
    <cellStyle name="Normal 2 5 28 2 3 2" xfId="39854"/>
    <cellStyle name="Normal 2 5 28 2 4" xfId="39855"/>
    <cellStyle name="Normal 2 5 28 3" xfId="9769"/>
    <cellStyle name="Normal 2 5 28 3 2" xfId="9770"/>
    <cellStyle name="Normal 2 5 28 3 2 2" xfId="9771"/>
    <cellStyle name="Normal 2 5 28 3 2 2 2" xfId="39856"/>
    <cellStyle name="Normal 2 5 28 3 2 3" xfId="39857"/>
    <cellStyle name="Normal 2 5 28 3 3" xfId="9772"/>
    <cellStyle name="Normal 2 5 28 3 3 2" xfId="39858"/>
    <cellStyle name="Normal 2 5 28 3 4" xfId="39859"/>
    <cellStyle name="Normal 2 5 28 4" xfId="9773"/>
    <cellStyle name="Normal 2 5 28 4 2" xfId="9774"/>
    <cellStyle name="Normal 2 5 28 4 2 2" xfId="9775"/>
    <cellStyle name="Normal 2 5 28 4 2 2 2" xfId="39860"/>
    <cellStyle name="Normal 2 5 28 4 2 3" xfId="39861"/>
    <cellStyle name="Normal 2 5 28 4 3" xfId="9776"/>
    <cellStyle name="Normal 2 5 28 4 3 2" xfId="39862"/>
    <cellStyle name="Normal 2 5 28 4 4" xfId="39863"/>
    <cellStyle name="Normal 2 5 28 5" xfId="9777"/>
    <cellStyle name="Normal 2 5 28 5 2" xfId="9778"/>
    <cellStyle name="Normal 2 5 28 5 2 2" xfId="39864"/>
    <cellStyle name="Normal 2 5 28 5 3" xfId="39865"/>
    <cellStyle name="Normal 2 5 28 6" xfId="9779"/>
    <cellStyle name="Normal 2 5 28 6 2" xfId="39866"/>
    <cellStyle name="Normal 2 5 28 7" xfId="9780"/>
    <cellStyle name="Normal 2 5 28 7 2" xfId="39867"/>
    <cellStyle name="Normal 2 5 28 8" xfId="39868"/>
    <cellStyle name="Normal 2 5 29" xfId="9781"/>
    <cellStyle name="Normal 2 5 29 2" xfId="9782"/>
    <cellStyle name="Normal 2 5 29 2 2" xfId="9783"/>
    <cellStyle name="Normal 2 5 29 2 2 2" xfId="9784"/>
    <cellStyle name="Normal 2 5 29 2 2 2 2" xfId="39869"/>
    <cellStyle name="Normal 2 5 29 2 2 3" xfId="39870"/>
    <cellStyle name="Normal 2 5 29 2 3" xfId="9785"/>
    <cellStyle name="Normal 2 5 29 2 3 2" xfId="39871"/>
    <cellStyle name="Normal 2 5 29 2 4" xfId="39872"/>
    <cellStyle name="Normal 2 5 29 3" xfId="9786"/>
    <cellStyle name="Normal 2 5 29 3 2" xfId="9787"/>
    <cellStyle name="Normal 2 5 29 3 2 2" xfId="9788"/>
    <cellStyle name="Normal 2 5 29 3 2 2 2" xfId="39873"/>
    <cellStyle name="Normal 2 5 29 3 2 3" xfId="39874"/>
    <cellStyle name="Normal 2 5 29 3 3" xfId="9789"/>
    <cellStyle name="Normal 2 5 29 3 3 2" xfId="39875"/>
    <cellStyle name="Normal 2 5 29 3 4" xfId="39876"/>
    <cellStyle name="Normal 2 5 29 4" xfId="9790"/>
    <cellStyle name="Normal 2 5 29 4 2" xfId="9791"/>
    <cellStyle name="Normal 2 5 29 4 2 2" xfId="9792"/>
    <cellStyle name="Normal 2 5 29 4 2 2 2" xfId="39877"/>
    <cellStyle name="Normal 2 5 29 4 2 3" xfId="39878"/>
    <cellStyle name="Normal 2 5 29 4 3" xfId="9793"/>
    <cellStyle name="Normal 2 5 29 4 3 2" xfId="39879"/>
    <cellStyle name="Normal 2 5 29 4 4" xfId="39880"/>
    <cellStyle name="Normal 2 5 29 5" xfId="9794"/>
    <cellStyle name="Normal 2 5 29 5 2" xfId="9795"/>
    <cellStyle name="Normal 2 5 29 5 2 2" xfId="39881"/>
    <cellStyle name="Normal 2 5 29 5 3" xfId="39882"/>
    <cellStyle name="Normal 2 5 29 6" xfId="9796"/>
    <cellStyle name="Normal 2 5 29 6 2" xfId="39883"/>
    <cellStyle name="Normal 2 5 29 7" xfId="9797"/>
    <cellStyle name="Normal 2 5 29 7 2" xfId="39884"/>
    <cellStyle name="Normal 2 5 29 8" xfId="39885"/>
    <cellStyle name="Normal 2 5 3" xfId="9798"/>
    <cellStyle name="Normal 2 5 3 2" xfId="9799"/>
    <cellStyle name="Normal 2 5 3 2 2" xfId="9800"/>
    <cellStyle name="Normal 2 5 3 2 2 2" xfId="9801"/>
    <cellStyle name="Normal 2 5 3 2 2 2 2" xfId="39886"/>
    <cellStyle name="Normal 2 5 3 2 2 3" xfId="39887"/>
    <cellStyle name="Normal 2 5 3 2 3" xfId="9802"/>
    <cellStyle name="Normal 2 5 3 2 3 2" xfId="39888"/>
    <cellStyle name="Normal 2 5 3 2 4" xfId="39889"/>
    <cellStyle name="Normal 2 5 3 3" xfId="9803"/>
    <cellStyle name="Normal 2 5 3 3 2" xfId="9804"/>
    <cellStyle name="Normal 2 5 3 3 2 2" xfId="9805"/>
    <cellStyle name="Normal 2 5 3 3 2 2 2" xfId="39890"/>
    <cellStyle name="Normal 2 5 3 3 2 3" xfId="39891"/>
    <cellStyle name="Normal 2 5 3 3 3" xfId="9806"/>
    <cellStyle name="Normal 2 5 3 3 3 2" xfId="39892"/>
    <cellStyle name="Normal 2 5 3 3 4" xfId="39893"/>
    <cellStyle name="Normal 2 5 3 4" xfId="9807"/>
    <cellStyle name="Normal 2 5 3 4 2" xfId="9808"/>
    <cellStyle name="Normal 2 5 3 4 2 2" xfId="9809"/>
    <cellStyle name="Normal 2 5 3 4 2 2 2" xfId="39894"/>
    <cellStyle name="Normal 2 5 3 4 2 3" xfId="39895"/>
    <cellStyle name="Normal 2 5 3 4 3" xfId="9810"/>
    <cellStyle name="Normal 2 5 3 4 3 2" xfId="39896"/>
    <cellStyle name="Normal 2 5 3 4 4" xfId="39897"/>
    <cellStyle name="Normal 2 5 3 5" xfId="9811"/>
    <cellStyle name="Normal 2 5 3 5 2" xfId="9812"/>
    <cellStyle name="Normal 2 5 3 5 2 2" xfId="39898"/>
    <cellStyle name="Normal 2 5 3 5 3" xfId="39899"/>
    <cellStyle name="Normal 2 5 3 6" xfId="9813"/>
    <cellStyle name="Normal 2 5 3 6 2" xfId="39900"/>
    <cellStyle name="Normal 2 5 3 7" xfId="9814"/>
    <cellStyle name="Normal 2 5 3 7 2" xfId="39901"/>
    <cellStyle name="Normal 2 5 3 8" xfId="39902"/>
    <cellStyle name="Normal 2 5 30" xfId="9815"/>
    <cellStyle name="Normal 2 5 30 2" xfId="9816"/>
    <cellStyle name="Normal 2 5 30 2 2" xfId="9817"/>
    <cellStyle name="Normal 2 5 30 2 2 2" xfId="39903"/>
    <cellStyle name="Normal 2 5 30 2 3" xfId="39904"/>
    <cellStyle name="Normal 2 5 30 3" xfId="9818"/>
    <cellStyle name="Normal 2 5 30 3 2" xfId="39905"/>
    <cellStyle name="Normal 2 5 30 4" xfId="39906"/>
    <cellStyle name="Normal 2 5 31" xfId="9819"/>
    <cellStyle name="Normal 2 5 31 2" xfId="9820"/>
    <cellStyle name="Normal 2 5 31 2 2" xfId="9821"/>
    <cellStyle name="Normal 2 5 31 2 2 2" xfId="39907"/>
    <cellStyle name="Normal 2 5 31 2 3" xfId="39908"/>
    <cellStyle name="Normal 2 5 31 3" xfId="9822"/>
    <cellStyle name="Normal 2 5 31 3 2" xfId="39909"/>
    <cellStyle name="Normal 2 5 31 4" xfId="39910"/>
    <cellStyle name="Normal 2 5 32" xfId="9823"/>
    <cellStyle name="Normal 2 5 32 2" xfId="9824"/>
    <cellStyle name="Normal 2 5 32 2 2" xfId="9825"/>
    <cellStyle name="Normal 2 5 32 2 2 2" xfId="39911"/>
    <cellStyle name="Normal 2 5 32 2 3" xfId="39912"/>
    <cellStyle name="Normal 2 5 32 3" xfId="9826"/>
    <cellStyle name="Normal 2 5 32 3 2" xfId="39913"/>
    <cellStyle name="Normal 2 5 32 4" xfId="39914"/>
    <cellStyle name="Normal 2 5 33" xfId="9827"/>
    <cellStyle name="Normal 2 5 33 2" xfId="9828"/>
    <cellStyle name="Normal 2 5 33 2 2" xfId="39915"/>
    <cellStyle name="Normal 2 5 33 3" xfId="39916"/>
    <cellStyle name="Normal 2 5 34" xfId="9829"/>
    <cellStyle name="Normal 2 5 34 2" xfId="39917"/>
    <cellStyle name="Normal 2 5 35" xfId="9830"/>
    <cellStyle name="Normal 2 5 35 2" xfId="39918"/>
    <cellStyle name="Normal 2 5 36" xfId="39919"/>
    <cellStyle name="Normal 2 5 4" xfId="9831"/>
    <cellStyle name="Normal 2 5 4 2" xfId="9832"/>
    <cellStyle name="Normal 2 5 4 2 2" xfId="9833"/>
    <cellStyle name="Normal 2 5 4 2 2 2" xfId="9834"/>
    <cellStyle name="Normal 2 5 4 2 2 2 2" xfId="39920"/>
    <cellStyle name="Normal 2 5 4 2 2 3" xfId="39921"/>
    <cellStyle name="Normal 2 5 4 2 3" xfId="9835"/>
    <cellStyle name="Normal 2 5 4 2 3 2" xfId="39922"/>
    <cellStyle name="Normal 2 5 4 2 4" xfId="39923"/>
    <cellStyle name="Normal 2 5 4 3" xfId="9836"/>
    <cellStyle name="Normal 2 5 4 3 2" xfId="9837"/>
    <cellStyle name="Normal 2 5 4 3 2 2" xfId="9838"/>
    <cellStyle name="Normal 2 5 4 3 2 2 2" xfId="39924"/>
    <cellStyle name="Normal 2 5 4 3 2 3" xfId="39925"/>
    <cellStyle name="Normal 2 5 4 3 3" xfId="9839"/>
    <cellStyle name="Normal 2 5 4 3 3 2" xfId="39926"/>
    <cellStyle name="Normal 2 5 4 3 4" xfId="39927"/>
    <cellStyle name="Normal 2 5 4 4" xfId="9840"/>
    <cellStyle name="Normal 2 5 4 4 2" xfId="9841"/>
    <cellStyle name="Normal 2 5 4 4 2 2" xfId="9842"/>
    <cellStyle name="Normal 2 5 4 4 2 2 2" xfId="39928"/>
    <cellStyle name="Normal 2 5 4 4 2 3" xfId="39929"/>
    <cellStyle name="Normal 2 5 4 4 3" xfId="9843"/>
    <cellStyle name="Normal 2 5 4 4 3 2" xfId="39930"/>
    <cellStyle name="Normal 2 5 4 4 4" xfId="39931"/>
    <cellStyle name="Normal 2 5 4 5" xfId="9844"/>
    <cellStyle name="Normal 2 5 4 5 2" xfId="9845"/>
    <cellStyle name="Normal 2 5 4 5 2 2" xfId="39932"/>
    <cellStyle name="Normal 2 5 4 5 3" xfId="39933"/>
    <cellStyle name="Normal 2 5 4 6" xfId="9846"/>
    <cellStyle name="Normal 2 5 4 6 2" xfId="39934"/>
    <cellStyle name="Normal 2 5 4 7" xfId="9847"/>
    <cellStyle name="Normal 2 5 4 7 2" xfId="39935"/>
    <cellStyle name="Normal 2 5 4 8" xfId="39936"/>
    <cellStyle name="Normal 2 5 5" xfId="9848"/>
    <cellStyle name="Normal 2 5 5 2" xfId="9849"/>
    <cellStyle name="Normal 2 5 5 2 2" xfId="9850"/>
    <cellStyle name="Normal 2 5 5 2 2 2" xfId="9851"/>
    <cellStyle name="Normal 2 5 5 2 2 2 2" xfId="39937"/>
    <cellStyle name="Normal 2 5 5 2 2 3" xfId="39938"/>
    <cellStyle name="Normal 2 5 5 2 3" xfId="9852"/>
    <cellStyle name="Normal 2 5 5 2 3 2" xfId="39939"/>
    <cellStyle name="Normal 2 5 5 2 4" xfId="39940"/>
    <cellStyle name="Normal 2 5 5 3" xfId="9853"/>
    <cellStyle name="Normal 2 5 5 3 2" xfId="9854"/>
    <cellStyle name="Normal 2 5 5 3 2 2" xfId="9855"/>
    <cellStyle name="Normal 2 5 5 3 2 2 2" xfId="39941"/>
    <cellStyle name="Normal 2 5 5 3 2 3" xfId="39942"/>
    <cellStyle name="Normal 2 5 5 3 3" xfId="9856"/>
    <cellStyle name="Normal 2 5 5 3 3 2" xfId="39943"/>
    <cellStyle name="Normal 2 5 5 3 4" xfId="39944"/>
    <cellStyle name="Normal 2 5 5 4" xfId="9857"/>
    <cellStyle name="Normal 2 5 5 4 2" xfId="9858"/>
    <cellStyle name="Normal 2 5 5 4 2 2" xfId="9859"/>
    <cellStyle name="Normal 2 5 5 4 2 2 2" xfId="39945"/>
    <cellStyle name="Normal 2 5 5 4 2 3" xfId="39946"/>
    <cellStyle name="Normal 2 5 5 4 3" xfId="9860"/>
    <cellStyle name="Normal 2 5 5 4 3 2" xfId="39947"/>
    <cellStyle name="Normal 2 5 5 4 4" xfId="39948"/>
    <cellStyle name="Normal 2 5 5 5" xfId="9861"/>
    <cellStyle name="Normal 2 5 5 5 2" xfId="9862"/>
    <cellStyle name="Normal 2 5 5 5 2 2" xfId="39949"/>
    <cellStyle name="Normal 2 5 5 5 3" xfId="39950"/>
    <cellStyle name="Normal 2 5 5 6" xfId="9863"/>
    <cellStyle name="Normal 2 5 5 6 2" xfId="39951"/>
    <cellStyle name="Normal 2 5 5 7" xfId="9864"/>
    <cellStyle name="Normal 2 5 5 7 2" xfId="39952"/>
    <cellStyle name="Normal 2 5 5 8" xfId="39953"/>
    <cellStyle name="Normal 2 5 6" xfId="9865"/>
    <cellStyle name="Normal 2 5 6 2" xfId="9866"/>
    <cellStyle name="Normal 2 5 6 2 2" xfId="9867"/>
    <cellStyle name="Normal 2 5 6 2 2 2" xfId="9868"/>
    <cellStyle name="Normal 2 5 6 2 2 2 2" xfId="39954"/>
    <cellStyle name="Normal 2 5 6 2 2 3" xfId="39955"/>
    <cellStyle name="Normal 2 5 6 2 3" xfId="9869"/>
    <cellStyle name="Normal 2 5 6 2 3 2" xfId="39956"/>
    <cellStyle name="Normal 2 5 6 2 4" xfId="39957"/>
    <cellStyle name="Normal 2 5 6 3" xfId="9870"/>
    <cellStyle name="Normal 2 5 6 3 2" xfId="9871"/>
    <cellStyle name="Normal 2 5 6 3 2 2" xfId="9872"/>
    <cellStyle name="Normal 2 5 6 3 2 2 2" xfId="39958"/>
    <cellStyle name="Normal 2 5 6 3 2 3" xfId="39959"/>
    <cellStyle name="Normal 2 5 6 3 3" xfId="9873"/>
    <cellStyle name="Normal 2 5 6 3 3 2" xfId="39960"/>
    <cellStyle name="Normal 2 5 6 3 4" xfId="39961"/>
    <cellStyle name="Normal 2 5 6 4" xfId="9874"/>
    <cellStyle name="Normal 2 5 6 4 2" xfId="9875"/>
    <cellStyle name="Normal 2 5 6 4 2 2" xfId="9876"/>
    <cellStyle name="Normal 2 5 6 4 2 2 2" xfId="39962"/>
    <cellStyle name="Normal 2 5 6 4 2 3" xfId="39963"/>
    <cellStyle name="Normal 2 5 6 4 3" xfId="9877"/>
    <cellStyle name="Normal 2 5 6 4 3 2" xfId="39964"/>
    <cellStyle name="Normal 2 5 6 4 4" xfId="39965"/>
    <cellStyle name="Normal 2 5 6 5" xfId="9878"/>
    <cellStyle name="Normal 2 5 6 5 2" xfId="9879"/>
    <cellStyle name="Normal 2 5 6 5 2 2" xfId="39966"/>
    <cellStyle name="Normal 2 5 6 5 3" xfId="39967"/>
    <cellStyle name="Normal 2 5 6 6" xfId="9880"/>
    <cellStyle name="Normal 2 5 6 6 2" xfId="39968"/>
    <cellStyle name="Normal 2 5 6 7" xfId="9881"/>
    <cellStyle name="Normal 2 5 6 7 2" xfId="39969"/>
    <cellStyle name="Normal 2 5 6 8" xfId="39970"/>
    <cellStyle name="Normal 2 5 7" xfId="9882"/>
    <cellStyle name="Normal 2 5 7 2" xfId="9883"/>
    <cellStyle name="Normal 2 5 7 2 2" xfId="9884"/>
    <cellStyle name="Normal 2 5 7 2 2 2" xfId="9885"/>
    <cellStyle name="Normal 2 5 7 2 2 2 2" xfId="39971"/>
    <cellStyle name="Normal 2 5 7 2 2 3" xfId="39972"/>
    <cellStyle name="Normal 2 5 7 2 3" xfId="9886"/>
    <cellStyle name="Normal 2 5 7 2 3 2" xfId="39973"/>
    <cellStyle name="Normal 2 5 7 2 4" xfId="39974"/>
    <cellStyle name="Normal 2 5 7 3" xfId="9887"/>
    <cellStyle name="Normal 2 5 7 3 2" xfId="9888"/>
    <cellStyle name="Normal 2 5 7 3 2 2" xfId="9889"/>
    <cellStyle name="Normal 2 5 7 3 2 2 2" xfId="39975"/>
    <cellStyle name="Normal 2 5 7 3 2 3" xfId="39976"/>
    <cellStyle name="Normal 2 5 7 3 3" xfId="9890"/>
    <cellStyle name="Normal 2 5 7 3 3 2" xfId="39977"/>
    <cellStyle name="Normal 2 5 7 3 4" xfId="39978"/>
    <cellStyle name="Normal 2 5 7 4" xfId="9891"/>
    <cellStyle name="Normal 2 5 7 4 2" xfId="9892"/>
    <cellStyle name="Normal 2 5 7 4 2 2" xfId="9893"/>
    <cellStyle name="Normal 2 5 7 4 2 2 2" xfId="39979"/>
    <cellStyle name="Normal 2 5 7 4 2 3" xfId="39980"/>
    <cellStyle name="Normal 2 5 7 4 3" xfId="9894"/>
    <cellStyle name="Normal 2 5 7 4 3 2" xfId="39981"/>
    <cellStyle name="Normal 2 5 7 4 4" xfId="39982"/>
    <cellStyle name="Normal 2 5 7 5" xfId="9895"/>
    <cellStyle name="Normal 2 5 7 5 2" xfId="9896"/>
    <cellStyle name="Normal 2 5 7 5 2 2" xfId="39983"/>
    <cellStyle name="Normal 2 5 7 5 3" xfId="39984"/>
    <cellStyle name="Normal 2 5 7 6" xfId="9897"/>
    <cellStyle name="Normal 2 5 7 6 2" xfId="39985"/>
    <cellStyle name="Normal 2 5 7 7" xfId="9898"/>
    <cellStyle name="Normal 2 5 7 7 2" xfId="39986"/>
    <cellStyle name="Normal 2 5 7 8" xfId="39987"/>
    <cellStyle name="Normal 2 5 8" xfId="9899"/>
    <cellStyle name="Normal 2 5 8 2" xfId="9900"/>
    <cellStyle name="Normal 2 5 8 2 2" xfId="9901"/>
    <cellStyle name="Normal 2 5 8 2 2 2" xfId="9902"/>
    <cellStyle name="Normal 2 5 8 2 2 2 2" xfId="39988"/>
    <cellStyle name="Normal 2 5 8 2 2 3" xfId="39989"/>
    <cellStyle name="Normal 2 5 8 2 3" xfId="9903"/>
    <cellStyle name="Normal 2 5 8 2 3 2" xfId="39990"/>
    <cellStyle name="Normal 2 5 8 2 4" xfId="39991"/>
    <cellStyle name="Normal 2 5 8 3" xfId="9904"/>
    <cellStyle name="Normal 2 5 8 3 2" xfId="9905"/>
    <cellStyle name="Normal 2 5 8 3 2 2" xfId="9906"/>
    <cellStyle name="Normal 2 5 8 3 2 2 2" xfId="39992"/>
    <cellStyle name="Normal 2 5 8 3 2 3" xfId="39993"/>
    <cellStyle name="Normal 2 5 8 3 3" xfId="9907"/>
    <cellStyle name="Normal 2 5 8 3 3 2" xfId="39994"/>
    <cellStyle name="Normal 2 5 8 3 4" xfId="39995"/>
    <cellStyle name="Normal 2 5 8 4" xfId="9908"/>
    <cellStyle name="Normal 2 5 8 4 2" xfId="9909"/>
    <cellStyle name="Normal 2 5 8 4 2 2" xfId="9910"/>
    <cellStyle name="Normal 2 5 8 4 2 2 2" xfId="39996"/>
    <cellStyle name="Normal 2 5 8 4 2 3" xfId="39997"/>
    <cellStyle name="Normal 2 5 8 4 3" xfId="9911"/>
    <cellStyle name="Normal 2 5 8 4 3 2" xfId="39998"/>
    <cellStyle name="Normal 2 5 8 4 4" xfId="39999"/>
    <cellStyle name="Normal 2 5 8 5" xfId="9912"/>
    <cellStyle name="Normal 2 5 8 5 2" xfId="9913"/>
    <cellStyle name="Normal 2 5 8 5 2 2" xfId="40000"/>
    <cellStyle name="Normal 2 5 8 5 3" xfId="40001"/>
    <cellStyle name="Normal 2 5 8 6" xfId="9914"/>
    <cellStyle name="Normal 2 5 8 6 2" xfId="40002"/>
    <cellStyle name="Normal 2 5 8 7" xfId="9915"/>
    <cellStyle name="Normal 2 5 8 7 2" xfId="40003"/>
    <cellStyle name="Normal 2 5 8 8" xfId="40004"/>
    <cellStyle name="Normal 2 5 9" xfId="9916"/>
    <cellStyle name="Normal 2 5 9 2" xfId="9917"/>
    <cellStyle name="Normal 2 5 9 2 2" xfId="9918"/>
    <cellStyle name="Normal 2 5 9 2 2 2" xfId="9919"/>
    <cellStyle name="Normal 2 5 9 2 2 2 2" xfId="40005"/>
    <cellStyle name="Normal 2 5 9 2 2 3" xfId="40006"/>
    <cellStyle name="Normal 2 5 9 2 3" xfId="9920"/>
    <cellStyle name="Normal 2 5 9 2 3 2" xfId="40007"/>
    <cellStyle name="Normal 2 5 9 2 4" xfId="40008"/>
    <cellStyle name="Normal 2 5 9 3" xfId="9921"/>
    <cellStyle name="Normal 2 5 9 3 2" xfId="9922"/>
    <cellStyle name="Normal 2 5 9 3 2 2" xfId="9923"/>
    <cellStyle name="Normal 2 5 9 3 2 2 2" xfId="40009"/>
    <cellStyle name="Normal 2 5 9 3 2 3" xfId="40010"/>
    <cellStyle name="Normal 2 5 9 3 3" xfId="9924"/>
    <cellStyle name="Normal 2 5 9 3 3 2" xfId="40011"/>
    <cellStyle name="Normal 2 5 9 3 4" xfId="40012"/>
    <cellStyle name="Normal 2 5 9 4" xfId="9925"/>
    <cellStyle name="Normal 2 5 9 4 2" xfId="9926"/>
    <cellStyle name="Normal 2 5 9 4 2 2" xfId="9927"/>
    <cellStyle name="Normal 2 5 9 4 2 2 2" xfId="40013"/>
    <cellStyle name="Normal 2 5 9 4 2 3" xfId="40014"/>
    <cellStyle name="Normal 2 5 9 4 3" xfId="9928"/>
    <cellStyle name="Normal 2 5 9 4 3 2" xfId="40015"/>
    <cellStyle name="Normal 2 5 9 4 4" xfId="40016"/>
    <cellStyle name="Normal 2 5 9 5" xfId="9929"/>
    <cellStyle name="Normal 2 5 9 5 2" xfId="9930"/>
    <cellStyle name="Normal 2 5 9 5 2 2" xfId="40017"/>
    <cellStyle name="Normal 2 5 9 5 3" xfId="40018"/>
    <cellStyle name="Normal 2 5 9 6" xfId="9931"/>
    <cellStyle name="Normal 2 5 9 6 2" xfId="40019"/>
    <cellStyle name="Normal 2 5 9 7" xfId="9932"/>
    <cellStyle name="Normal 2 5 9 7 2" xfId="40020"/>
    <cellStyle name="Normal 2 5 9 8" xfId="40021"/>
    <cellStyle name="Normal 2 6" xfId="9933"/>
    <cellStyle name="Normal 2 6 10" xfId="9934"/>
    <cellStyle name="Normal 2 6 10 2" xfId="9935"/>
    <cellStyle name="Normal 2 6 10 2 2" xfId="9936"/>
    <cellStyle name="Normal 2 6 10 2 2 2" xfId="9937"/>
    <cellStyle name="Normal 2 6 10 2 2 2 2" xfId="40022"/>
    <cellStyle name="Normal 2 6 10 2 2 3" xfId="40023"/>
    <cellStyle name="Normal 2 6 10 2 3" xfId="9938"/>
    <cellStyle name="Normal 2 6 10 2 3 2" xfId="40024"/>
    <cellStyle name="Normal 2 6 10 2 4" xfId="40025"/>
    <cellStyle name="Normal 2 6 10 3" xfId="9939"/>
    <cellStyle name="Normal 2 6 10 3 2" xfId="9940"/>
    <cellStyle name="Normal 2 6 10 3 2 2" xfId="9941"/>
    <cellStyle name="Normal 2 6 10 3 2 2 2" xfId="40026"/>
    <cellStyle name="Normal 2 6 10 3 2 3" xfId="40027"/>
    <cellStyle name="Normal 2 6 10 3 3" xfId="9942"/>
    <cellStyle name="Normal 2 6 10 3 3 2" xfId="40028"/>
    <cellStyle name="Normal 2 6 10 3 4" xfId="40029"/>
    <cellStyle name="Normal 2 6 10 4" xfId="9943"/>
    <cellStyle name="Normal 2 6 10 4 2" xfId="9944"/>
    <cellStyle name="Normal 2 6 10 4 2 2" xfId="9945"/>
    <cellStyle name="Normal 2 6 10 4 2 2 2" xfId="40030"/>
    <cellStyle name="Normal 2 6 10 4 2 3" xfId="40031"/>
    <cellStyle name="Normal 2 6 10 4 3" xfId="9946"/>
    <cellStyle name="Normal 2 6 10 4 3 2" xfId="40032"/>
    <cellStyle name="Normal 2 6 10 4 4" xfId="40033"/>
    <cellStyle name="Normal 2 6 10 5" xfId="9947"/>
    <cellStyle name="Normal 2 6 10 5 2" xfId="9948"/>
    <cellStyle name="Normal 2 6 10 5 2 2" xfId="40034"/>
    <cellStyle name="Normal 2 6 10 5 3" xfId="40035"/>
    <cellStyle name="Normal 2 6 10 6" xfId="9949"/>
    <cellStyle name="Normal 2 6 10 6 2" xfId="40036"/>
    <cellStyle name="Normal 2 6 10 7" xfId="9950"/>
    <cellStyle name="Normal 2 6 10 7 2" xfId="40037"/>
    <cellStyle name="Normal 2 6 10 8" xfId="40038"/>
    <cellStyle name="Normal 2 6 11" xfId="9951"/>
    <cellStyle name="Normal 2 6 11 2" xfId="9952"/>
    <cellStyle name="Normal 2 6 11 2 2" xfId="9953"/>
    <cellStyle name="Normal 2 6 11 2 2 2" xfId="9954"/>
    <cellStyle name="Normal 2 6 11 2 2 2 2" xfId="40039"/>
    <cellStyle name="Normal 2 6 11 2 2 3" xfId="40040"/>
    <cellStyle name="Normal 2 6 11 2 3" xfId="9955"/>
    <cellStyle name="Normal 2 6 11 2 3 2" xfId="40041"/>
    <cellStyle name="Normal 2 6 11 2 4" xfId="40042"/>
    <cellStyle name="Normal 2 6 11 3" xfId="9956"/>
    <cellStyle name="Normal 2 6 11 3 2" xfId="9957"/>
    <cellStyle name="Normal 2 6 11 3 2 2" xfId="9958"/>
    <cellStyle name="Normal 2 6 11 3 2 2 2" xfId="40043"/>
    <cellStyle name="Normal 2 6 11 3 2 3" xfId="40044"/>
    <cellStyle name="Normal 2 6 11 3 3" xfId="9959"/>
    <cellStyle name="Normal 2 6 11 3 3 2" xfId="40045"/>
    <cellStyle name="Normal 2 6 11 3 4" xfId="40046"/>
    <cellStyle name="Normal 2 6 11 4" xfId="9960"/>
    <cellStyle name="Normal 2 6 11 4 2" xfId="9961"/>
    <cellStyle name="Normal 2 6 11 4 2 2" xfId="9962"/>
    <cellStyle name="Normal 2 6 11 4 2 2 2" xfId="40047"/>
    <cellStyle name="Normal 2 6 11 4 2 3" xfId="40048"/>
    <cellStyle name="Normal 2 6 11 4 3" xfId="9963"/>
    <cellStyle name="Normal 2 6 11 4 3 2" xfId="40049"/>
    <cellStyle name="Normal 2 6 11 4 4" xfId="40050"/>
    <cellStyle name="Normal 2 6 11 5" xfId="9964"/>
    <cellStyle name="Normal 2 6 11 5 2" xfId="9965"/>
    <cellStyle name="Normal 2 6 11 5 2 2" xfId="40051"/>
    <cellStyle name="Normal 2 6 11 5 3" xfId="40052"/>
    <cellStyle name="Normal 2 6 11 6" xfId="9966"/>
    <cellStyle name="Normal 2 6 11 6 2" xfId="40053"/>
    <cellStyle name="Normal 2 6 11 7" xfId="9967"/>
    <cellStyle name="Normal 2 6 11 7 2" xfId="40054"/>
    <cellStyle name="Normal 2 6 11 8" xfId="40055"/>
    <cellStyle name="Normal 2 6 12" xfId="9968"/>
    <cellStyle name="Normal 2 6 12 2" xfId="9969"/>
    <cellStyle name="Normal 2 6 12 2 2" xfId="9970"/>
    <cellStyle name="Normal 2 6 12 2 2 2" xfId="9971"/>
    <cellStyle name="Normal 2 6 12 2 2 2 2" xfId="40056"/>
    <cellStyle name="Normal 2 6 12 2 2 3" xfId="40057"/>
    <cellStyle name="Normal 2 6 12 2 3" xfId="9972"/>
    <cellStyle name="Normal 2 6 12 2 3 2" xfId="40058"/>
    <cellStyle name="Normal 2 6 12 2 4" xfId="40059"/>
    <cellStyle name="Normal 2 6 12 3" xfId="9973"/>
    <cellStyle name="Normal 2 6 12 3 2" xfId="9974"/>
    <cellStyle name="Normal 2 6 12 3 2 2" xfId="9975"/>
    <cellStyle name="Normal 2 6 12 3 2 2 2" xfId="40060"/>
    <cellStyle name="Normal 2 6 12 3 2 3" xfId="40061"/>
    <cellStyle name="Normal 2 6 12 3 3" xfId="9976"/>
    <cellStyle name="Normal 2 6 12 3 3 2" xfId="40062"/>
    <cellStyle name="Normal 2 6 12 3 4" xfId="40063"/>
    <cellStyle name="Normal 2 6 12 4" xfId="9977"/>
    <cellStyle name="Normal 2 6 12 4 2" xfId="9978"/>
    <cellStyle name="Normal 2 6 12 4 2 2" xfId="9979"/>
    <cellStyle name="Normal 2 6 12 4 2 2 2" xfId="40064"/>
    <cellStyle name="Normal 2 6 12 4 2 3" xfId="40065"/>
    <cellStyle name="Normal 2 6 12 4 3" xfId="9980"/>
    <cellStyle name="Normal 2 6 12 4 3 2" xfId="40066"/>
    <cellStyle name="Normal 2 6 12 4 4" xfId="40067"/>
    <cellStyle name="Normal 2 6 12 5" xfId="9981"/>
    <cellStyle name="Normal 2 6 12 5 2" xfId="9982"/>
    <cellStyle name="Normal 2 6 12 5 2 2" xfId="40068"/>
    <cellStyle name="Normal 2 6 12 5 3" xfId="40069"/>
    <cellStyle name="Normal 2 6 12 6" xfId="9983"/>
    <cellStyle name="Normal 2 6 12 6 2" xfId="40070"/>
    <cellStyle name="Normal 2 6 12 7" xfId="9984"/>
    <cellStyle name="Normal 2 6 12 7 2" xfId="40071"/>
    <cellStyle name="Normal 2 6 12 8" xfId="40072"/>
    <cellStyle name="Normal 2 6 13" xfId="9985"/>
    <cellStyle name="Normal 2 6 13 2" xfId="9986"/>
    <cellStyle name="Normal 2 6 13 2 2" xfId="9987"/>
    <cellStyle name="Normal 2 6 13 2 2 2" xfId="9988"/>
    <cellStyle name="Normal 2 6 13 2 2 2 2" xfId="40073"/>
    <cellStyle name="Normal 2 6 13 2 2 3" xfId="40074"/>
    <cellStyle name="Normal 2 6 13 2 3" xfId="9989"/>
    <cellStyle name="Normal 2 6 13 2 3 2" xfId="40075"/>
    <cellStyle name="Normal 2 6 13 2 4" xfId="40076"/>
    <cellStyle name="Normal 2 6 13 3" xfId="9990"/>
    <cellStyle name="Normal 2 6 13 3 2" xfId="9991"/>
    <cellStyle name="Normal 2 6 13 3 2 2" xfId="9992"/>
    <cellStyle name="Normal 2 6 13 3 2 2 2" xfId="40077"/>
    <cellStyle name="Normal 2 6 13 3 2 3" xfId="40078"/>
    <cellStyle name="Normal 2 6 13 3 3" xfId="9993"/>
    <cellStyle name="Normal 2 6 13 3 3 2" xfId="40079"/>
    <cellStyle name="Normal 2 6 13 3 4" xfId="40080"/>
    <cellStyle name="Normal 2 6 13 4" xfId="9994"/>
    <cellStyle name="Normal 2 6 13 4 2" xfId="9995"/>
    <cellStyle name="Normal 2 6 13 4 2 2" xfId="9996"/>
    <cellStyle name="Normal 2 6 13 4 2 2 2" xfId="40081"/>
    <cellStyle name="Normal 2 6 13 4 2 3" xfId="40082"/>
    <cellStyle name="Normal 2 6 13 4 3" xfId="9997"/>
    <cellStyle name="Normal 2 6 13 4 3 2" xfId="40083"/>
    <cellStyle name="Normal 2 6 13 4 4" xfId="40084"/>
    <cellStyle name="Normal 2 6 13 5" xfId="9998"/>
    <cellStyle name="Normal 2 6 13 5 2" xfId="9999"/>
    <cellStyle name="Normal 2 6 13 5 2 2" xfId="40085"/>
    <cellStyle name="Normal 2 6 13 5 3" xfId="40086"/>
    <cellStyle name="Normal 2 6 13 6" xfId="10000"/>
    <cellStyle name="Normal 2 6 13 6 2" xfId="40087"/>
    <cellStyle name="Normal 2 6 13 7" xfId="10001"/>
    <cellStyle name="Normal 2 6 13 7 2" xfId="40088"/>
    <cellStyle name="Normal 2 6 13 8" xfId="40089"/>
    <cellStyle name="Normal 2 6 14" xfId="10002"/>
    <cellStyle name="Normal 2 6 14 2" xfId="10003"/>
    <cellStyle name="Normal 2 6 14 2 2" xfId="10004"/>
    <cellStyle name="Normal 2 6 14 2 2 2" xfId="10005"/>
    <cellStyle name="Normal 2 6 14 2 2 2 2" xfId="40090"/>
    <cellStyle name="Normal 2 6 14 2 2 3" xfId="40091"/>
    <cellStyle name="Normal 2 6 14 2 3" xfId="10006"/>
    <cellStyle name="Normal 2 6 14 2 3 2" xfId="40092"/>
    <cellStyle name="Normal 2 6 14 2 4" xfId="40093"/>
    <cellStyle name="Normal 2 6 14 3" xfId="10007"/>
    <cellStyle name="Normal 2 6 14 3 2" xfId="10008"/>
    <cellStyle name="Normal 2 6 14 3 2 2" xfId="10009"/>
    <cellStyle name="Normal 2 6 14 3 2 2 2" xfId="40094"/>
    <cellStyle name="Normal 2 6 14 3 2 3" xfId="40095"/>
    <cellStyle name="Normal 2 6 14 3 3" xfId="10010"/>
    <cellStyle name="Normal 2 6 14 3 3 2" xfId="40096"/>
    <cellStyle name="Normal 2 6 14 3 4" xfId="40097"/>
    <cellStyle name="Normal 2 6 14 4" xfId="10011"/>
    <cellStyle name="Normal 2 6 14 4 2" xfId="10012"/>
    <cellStyle name="Normal 2 6 14 4 2 2" xfId="10013"/>
    <cellStyle name="Normal 2 6 14 4 2 2 2" xfId="40098"/>
    <cellStyle name="Normal 2 6 14 4 2 3" xfId="40099"/>
    <cellStyle name="Normal 2 6 14 4 3" xfId="10014"/>
    <cellStyle name="Normal 2 6 14 4 3 2" xfId="40100"/>
    <cellStyle name="Normal 2 6 14 4 4" xfId="40101"/>
    <cellStyle name="Normal 2 6 14 5" xfId="10015"/>
    <cellStyle name="Normal 2 6 14 5 2" xfId="10016"/>
    <cellStyle name="Normal 2 6 14 5 2 2" xfId="40102"/>
    <cellStyle name="Normal 2 6 14 5 3" xfId="40103"/>
    <cellStyle name="Normal 2 6 14 6" xfId="10017"/>
    <cellStyle name="Normal 2 6 14 6 2" xfId="40104"/>
    <cellStyle name="Normal 2 6 14 7" xfId="10018"/>
    <cellStyle name="Normal 2 6 14 7 2" xfId="40105"/>
    <cellStyle name="Normal 2 6 14 8" xfId="40106"/>
    <cellStyle name="Normal 2 6 15" xfId="10019"/>
    <cellStyle name="Normal 2 6 15 2" xfId="10020"/>
    <cellStyle name="Normal 2 6 15 2 2" xfId="10021"/>
    <cellStyle name="Normal 2 6 15 2 2 2" xfId="10022"/>
    <cellStyle name="Normal 2 6 15 2 2 2 2" xfId="40107"/>
    <cellStyle name="Normal 2 6 15 2 2 3" xfId="40108"/>
    <cellStyle name="Normal 2 6 15 2 3" xfId="10023"/>
    <cellStyle name="Normal 2 6 15 2 3 2" xfId="40109"/>
    <cellStyle name="Normal 2 6 15 2 4" xfId="40110"/>
    <cellStyle name="Normal 2 6 15 3" xfId="10024"/>
    <cellStyle name="Normal 2 6 15 3 2" xfId="10025"/>
    <cellStyle name="Normal 2 6 15 3 2 2" xfId="10026"/>
    <cellStyle name="Normal 2 6 15 3 2 2 2" xfId="40111"/>
    <cellStyle name="Normal 2 6 15 3 2 3" xfId="40112"/>
    <cellStyle name="Normal 2 6 15 3 3" xfId="10027"/>
    <cellStyle name="Normal 2 6 15 3 3 2" xfId="40113"/>
    <cellStyle name="Normal 2 6 15 3 4" xfId="40114"/>
    <cellStyle name="Normal 2 6 15 4" xfId="10028"/>
    <cellStyle name="Normal 2 6 15 4 2" xfId="10029"/>
    <cellStyle name="Normal 2 6 15 4 2 2" xfId="10030"/>
    <cellStyle name="Normal 2 6 15 4 2 2 2" xfId="40115"/>
    <cellStyle name="Normal 2 6 15 4 2 3" xfId="40116"/>
    <cellStyle name="Normal 2 6 15 4 3" xfId="10031"/>
    <cellStyle name="Normal 2 6 15 4 3 2" xfId="40117"/>
    <cellStyle name="Normal 2 6 15 4 4" xfId="40118"/>
    <cellStyle name="Normal 2 6 15 5" xfId="10032"/>
    <cellStyle name="Normal 2 6 15 5 2" xfId="10033"/>
    <cellStyle name="Normal 2 6 15 5 2 2" xfId="40119"/>
    <cellStyle name="Normal 2 6 15 5 3" xfId="40120"/>
    <cellStyle name="Normal 2 6 15 6" xfId="10034"/>
    <cellStyle name="Normal 2 6 15 6 2" xfId="40121"/>
    <cellStyle name="Normal 2 6 15 7" xfId="10035"/>
    <cellStyle name="Normal 2 6 15 7 2" xfId="40122"/>
    <cellStyle name="Normal 2 6 15 8" xfId="40123"/>
    <cellStyle name="Normal 2 6 16" xfId="10036"/>
    <cellStyle name="Normal 2 6 16 2" xfId="10037"/>
    <cellStyle name="Normal 2 6 16 2 2" xfId="10038"/>
    <cellStyle name="Normal 2 6 16 2 2 2" xfId="10039"/>
    <cellStyle name="Normal 2 6 16 2 2 2 2" xfId="40124"/>
    <cellStyle name="Normal 2 6 16 2 2 3" xfId="40125"/>
    <cellStyle name="Normal 2 6 16 2 3" xfId="10040"/>
    <cellStyle name="Normal 2 6 16 2 3 2" xfId="40126"/>
    <cellStyle name="Normal 2 6 16 2 4" xfId="40127"/>
    <cellStyle name="Normal 2 6 16 3" xfId="10041"/>
    <cellStyle name="Normal 2 6 16 3 2" xfId="10042"/>
    <cellStyle name="Normal 2 6 16 3 2 2" xfId="10043"/>
    <cellStyle name="Normal 2 6 16 3 2 2 2" xfId="40128"/>
    <cellStyle name="Normal 2 6 16 3 2 3" xfId="40129"/>
    <cellStyle name="Normal 2 6 16 3 3" xfId="10044"/>
    <cellStyle name="Normal 2 6 16 3 3 2" xfId="40130"/>
    <cellStyle name="Normal 2 6 16 3 4" xfId="40131"/>
    <cellStyle name="Normal 2 6 16 4" xfId="10045"/>
    <cellStyle name="Normal 2 6 16 4 2" xfId="10046"/>
    <cellStyle name="Normal 2 6 16 4 2 2" xfId="10047"/>
    <cellStyle name="Normal 2 6 16 4 2 2 2" xfId="40132"/>
    <cellStyle name="Normal 2 6 16 4 2 3" xfId="40133"/>
    <cellStyle name="Normal 2 6 16 4 3" xfId="10048"/>
    <cellStyle name="Normal 2 6 16 4 3 2" xfId="40134"/>
    <cellStyle name="Normal 2 6 16 4 4" xfId="40135"/>
    <cellStyle name="Normal 2 6 16 5" xfId="10049"/>
    <cellStyle name="Normal 2 6 16 5 2" xfId="10050"/>
    <cellStyle name="Normal 2 6 16 5 2 2" xfId="40136"/>
    <cellStyle name="Normal 2 6 16 5 3" xfId="40137"/>
    <cellStyle name="Normal 2 6 16 6" xfId="10051"/>
    <cellStyle name="Normal 2 6 16 6 2" xfId="40138"/>
    <cellStyle name="Normal 2 6 16 7" xfId="10052"/>
    <cellStyle name="Normal 2 6 16 7 2" xfId="40139"/>
    <cellStyle name="Normal 2 6 16 8" xfId="40140"/>
    <cellStyle name="Normal 2 6 17" xfId="10053"/>
    <cellStyle name="Normal 2 6 17 2" xfId="10054"/>
    <cellStyle name="Normal 2 6 17 2 2" xfId="10055"/>
    <cellStyle name="Normal 2 6 17 2 2 2" xfId="10056"/>
    <cellStyle name="Normal 2 6 17 2 2 2 2" xfId="40141"/>
    <cellStyle name="Normal 2 6 17 2 2 3" xfId="40142"/>
    <cellStyle name="Normal 2 6 17 2 3" xfId="10057"/>
    <cellStyle name="Normal 2 6 17 2 3 2" xfId="40143"/>
    <cellStyle name="Normal 2 6 17 2 4" xfId="40144"/>
    <cellStyle name="Normal 2 6 17 3" xfId="10058"/>
    <cellStyle name="Normal 2 6 17 3 2" xfId="10059"/>
    <cellStyle name="Normal 2 6 17 3 2 2" xfId="10060"/>
    <cellStyle name="Normal 2 6 17 3 2 2 2" xfId="40145"/>
    <cellStyle name="Normal 2 6 17 3 2 3" xfId="40146"/>
    <cellStyle name="Normal 2 6 17 3 3" xfId="10061"/>
    <cellStyle name="Normal 2 6 17 3 3 2" xfId="40147"/>
    <cellStyle name="Normal 2 6 17 3 4" xfId="40148"/>
    <cellStyle name="Normal 2 6 17 4" xfId="10062"/>
    <cellStyle name="Normal 2 6 17 4 2" xfId="10063"/>
    <cellStyle name="Normal 2 6 17 4 2 2" xfId="10064"/>
    <cellStyle name="Normal 2 6 17 4 2 2 2" xfId="40149"/>
    <cellStyle name="Normal 2 6 17 4 2 3" xfId="40150"/>
    <cellStyle name="Normal 2 6 17 4 3" xfId="10065"/>
    <cellStyle name="Normal 2 6 17 4 3 2" xfId="40151"/>
    <cellStyle name="Normal 2 6 17 4 4" xfId="40152"/>
    <cellStyle name="Normal 2 6 17 5" xfId="10066"/>
    <cellStyle name="Normal 2 6 17 5 2" xfId="10067"/>
    <cellStyle name="Normal 2 6 17 5 2 2" xfId="40153"/>
    <cellStyle name="Normal 2 6 17 5 3" xfId="40154"/>
    <cellStyle name="Normal 2 6 17 6" xfId="10068"/>
    <cellStyle name="Normal 2 6 17 6 2" xfId="40155"/>
    <cellStyle name="Normal 2 6 17 7" xfId="10069"/>
    <cellStyle name="Normal 2 6 17 7 2" xfId="40156"/>
    <cellStyle name="Normal 2 6 17 8" xfId="40157"/>
    <cellStyle name="Normal 2 6 18" xfId="10070"/>
    <cellStyle name="Normal 2 6 18 2" xfId="10071"/>
    <cellStyle name="Normal 2 6 18 2 2" xfId="10072"/>
    <cellStyle name="Normal 2 6 18 2 2 2" xfId="10073"/>
    <cellStyle name="Normal 2 6 18 2 2 2 2" xfId="40158"/>
    <cellStyle name="Normal 2 6 18 2 2 3" xfId="40159"/>
    <cellStyle name="Normal 2 6 18 2 3" xfId="10074"/>
    <cellStyle name="Normal 2 6 18 2 3 2" xfId="40160"/>
    <cellStyle name="Normal 2 6 18 2 4" xfId="40161"/>
    <cellStyle name="Normal 2 6 18 3" xfId="10075"/>
    <cellStyle name="Normal 2 6 18 3 2" xfId="10076"/>
    <cellStyle name="Normal 2 6 18 3 2 2" xfId="10077"/>
    <cellStyle name="Normal 2 6 18 3 2 2 2" xfId="40162"/>
    <cellStyle name="Normal 2 6 18 3 2 3" xfId="40163"/>
    <cellStyle name="Normal 2 6 18 3 3" xfId="10078"/>
    <cellStyle name="Normal 2 6 18 3 3 2" xfId="40164"/>
    <cellStyle name="Normal 2 6 18 3 4" xfId="40165"/>
    <cellStyle name="Normal 2 6 18 4" xfId="10079"/>
    <cellStyle name="Normal 2 6 18 4 2" xfId="10080"/>
    <cellStyle name="Normal 2 6 18 4 2 2" xfId="10081"/>
    <cellStyle name="Normal 2 6 18 4 2 2 2" xfId="40166"/>
    <cellStyle name="Normal 2 6 18 4 2 3" xfId="40167"/>
    <cellStyle name="Normal 2 6 18 4 3" xfId="10082"/>
    <cellStyle name="Normal 2 6 18 4 3 2" xfId="40168"/>
    <cellStyle name="Normal 2 6 18 4 4" xfId="40169"/>
    <cellStyle name="Normal 2 6 18 5" xfId="10083"/>
    <cellStyle name="Normal 2 6 18 5 2" xfId="10084"/>
    <cellStyle name="Normal 2 6 18 5 2 2" xfId="40170"/>
    <cellStyle name="Normal 2 6 18 5 3" xfId="40171"/>
    <cellStyle name="Normal 2 6 18 6" xfId="10085"/>
    <cellStyle name="Normal 2 6 18 6 2" xfId="40172"/>
    <cellStyle name="Normal 2 6 18 7" xfId="10086"/>
    <cellStyle name="Normal 2 6 18 7 2" xfId="40173"/>
    <cellStyle name="Normal 2 6 18 8" xfId="40174"/>
    <cellStyle name="Normal 2 6 19" xfId="10087"/>
    <cellStyle name="Normal 2 6 19 2" xfId="10088"/>
    <cellStyle name="Normal 2 6 19 2 2" xfId="10089"/>
    <cellStyle name="Normal 2 6 19 2 2 2" xfId="10090"/>
    <cellStyle name="Normal 2 6 19 2 2 2 2" xfId="40175"/>
    <cellStyle name="Normal 2 6 19 2 2 3" xfId="40176"/>
    <cellStyle name="Normal 2 6 19 2 3" xfId="10091"/>
    <cellStyle name="Normal 2 6 19 2 3 2" xfId="40177"/>
    <cellStyle name="Normal 2 6 19 2 4" xfId="40178"/>
    <cellStyle name="Normal 2 6 19 3" xfId="10092"/>
    <cellStyle name="Normal 2 6 19 3 2" xfId="10093"/>
    <cellStyle name="Normal 2 6 19 3 2 2" xfId="10094"/>
    <cellStyle name="Normal 2 6 19 3 2 2 2" xfId="40179"/>
    <cellStyle name="Normal 2 6 19 3 2 3" xfId="40180"/>
    <cellStyle name="Normal 2 6 19 3 3" xfId="10095"/>
    <cellStyle name="Normal 2 6 19 3 3 2" xfId="40181"/>
    <cellStyle name="Normal 2 6 19 3 4" xfId="40182"/>
    <cellStyle name="Normal 2 6 19 4" xfId="10096"/>
    <cellStyle name="Normal 2 6 19 4 2" xfId="10097"/>
    <cellStyle name="Normal 2 6 19 4 2 2" xfId="10098"/>
    <cellStyle name="Normal 2 6 19 4 2 2 2" xfId="40183"/>
    <cellStyle name="Normal 2 6 19 4 2 3" xfId="40184"/>
    <cellStyle name="Normal 2 6 19 4 3" xfId="10099"/>
    <cellStyle name="Normal 2 6 19 4 3 2" xfId="40185"/>
    <cellStyle name="Normal 2 6 19 4 4" xfId="40186"/>
    <cellStyle name="Normal 2 6 19 5" xfId="10100"/>
    <cellStyle name="Normal 2 6 19 5 2" xfId="10101"/>
    <cellStyle name="Normal 2 6 19 5 2 2" xfId="40187"/>
    <cellStyle name="Normal 2 6 19 5 3" xfId="40188"/>
    <cellStyle name="Normal 2 6 19 6" xfId="10102"/>
    <cellStyle name="Normal 2 6 19 6 2" xfId="40189"/>
    <cellStyle name="Normal 2 6 19 7" xfId="10103"/>
    <cellStyle name="Normal 2 6 19 7 2" xfId="40190"/>
    <cellStyle name="Normal 2 6 19 8" xfId="40191"/>
    <cellStyle name="Normal 2 6 2" xfId="10104"/>
    <cellStyle name="Normal 2 6 2 2" xfId="10105"/>
    <cellStyle name="Normal 2 6 2 2 2" xfId="10106"/>
    <cellStyle name="Normal 2 6 2 2 2 2" xfId="10107"/>
    <cellStyle name="Normal 2 6 2 2 2 2 2" xfId="40192"/>
    <cellStyle name="Normal 2 6 2 2 2 3" xfId="40193"/>
    <cellStyle name="Normal 2 6 2 2 3" xfId="10108"/>
    <cellStyle name="Normal 2 6 2 2 3 2" xfId="40194"/>
    <cellStyle name="Normal 2 6 2 2 4" xfId="40195"/>
    <cellStyle name="Normal 2 6 2 3" xfId="10109"/>
    <cellStyle name="Normal 2 6 2 3 2" xfId="10110"/>
    <cellStyle name="Normal 2 6 2 3 2 2" xfId="10111"/>
    <cellStyle name="Normal 2 6 2 3 2 2 2" xfId="40196"/>
    <cellStyle name="Normal 2 6 2 3 2 3" xfId="40197"/>
    <cellStyle name="Normal 2 6 2 3 3" xfId="10112"/>
    <cellStyle name="Normal 2 6 2 3 3 2" xfId="40198"/>
    <cellStyle name="Normal 2 6 2 3 4" xfId="40199"/>
    <cellStyle name="Normal 2 6 2 4" xfId="10113"/>
    <cellStyle name="Normal 2 6 2 4 2" xfId="10114"/>
    <cellStyle name="Normal 2 6 2 4 2 2" xfId="10115"/>
    <cellStyle name="Normal 2 6 2 4 2 2 2" xfId="40200"/>
    <cellStyle name="Normal 2 6 2 4 2 3" xfId="40201"/>
    <cellStyle name="Normal 2 6 2 4 3" xfId="10116"/>
    <cellStyle name="Normal 2 6 2 4 3 2" xfId="40202"/>
    <cellStyle name="Normal 2 6 2 4 4" xfId="40203"/>
    <cellStyle name="Normal 2 6 2 5" xfId="10117"/>
    <cellStyle name="Normal 2 6 2 5 2" xfId="10118"/>
    <cellStyle name="Normal 2 6 2 5 2 2" xfId="40204"/>
    <cellStyle name="Normal 2 6 2 5 3" xfId="40205"/>
    <cellStyle name="Normal 2 6 2 6" xfId="10119"/>
    <cellStyle name="Normal 2 6 2 6 2" xfId="40206"/>
    <cellStyle name="Normal 2 6 2 7" xfId="10120"/>
    <cellStyle name="Normal 2 6 2 7 2" xfId="40207"/>
    <cellStyle name="Normal 2 6 2 8" xfId="40208"/>
    <cellStyle name="Normal 2 6 20" xfId="10121"/>
    <cellStyle name="Normal 2 6 20 2" xfId="10122"/>
    <cellStyle name="Normal 2 6 20 2 2" xfId="10123"/>
    <cellStyle name="Normal 2 6 20 2 2 2" xfId="10124"/>
    <cellStyle name="Normal 2 6 20 2 2 2 2" xfId="40209"/>
    <cellStyle name="Normal 2 6 20 2 2 3" xfId="40210"/>
    <cellStyle name="Normal 2 6 20 2 3" xfId="10125"/>
    <cellStyle name="Normal 2 6 20 2 3 2" xfId="40211"/>
    <cellStyle name="Normal 2 6 20 2 4" xfId="40212"/>
    <cellStyle name="Normal 2 6 20 3" xfId="10126"/>
    <cellStyle name="Normal 2 6 20 3 2" xfId="10127"/>
    <cellStyle name="Normal 2 6 20 3 2 2" xfId="10128"/>
    <cellStyle name="Normal 2 6 20 3 2 2 2" xfId="40213"/>
    <cellStyle name="Normal 2 6 20 3 2 3" xfId="40214"/>
    <cellStyle name="Normal 2 6 20 3 3" xfId="10129"/>
    <cellStyle name="Normal 2 6 20 3 3 2" xfId="40215"/>
    <cellStyle name="Normal 2 6 20 3 4" xfId="40216"/>
    <cellStyle name="Normal 2 6 20 4" xfId="10130"/>
    <cellStyle name="Normal 2 6 20 4 2" xfId="10131"/>
    <cellStyle name="Normal 2 6 20 4 2 2" xfId="10132"/>
    <cellStyle name="Normal 2 6 20 4 2 2 2" xfId="40217"/>
    <cellStyle name="Normal 2 6 20 4 2 3" xfId="40218"/>
    <cellStyle name="Normal 2 6 20 4 3" xfId="10133"/>
    <cellStyle name="Normal 2 6 20 4 3 2" xfId="40219"/>
    <cellStyle name="Normal 2 6 20 4 4" xfId="40220"/>
    <cellStyle name="Normal 2 6 20 5" xfId="10134"/>
    <cellStyle name="Normal 2 6 20 5 2" xfId="10135"/>
    <cellStyle name="Normal 2 6 20 5 2 2" xfId="40221"/>
    <cellStyle name="Normal 2 6 20 5 3" xfId="40222"/>
    <cellStyle name="Normal 2 6 20 6" xfId="10136"/>
    <cellStyle name="Normal 2 6 20 6 2" xfId="40223"/>
    <cellStyle name="Normal 2 6 20 7" xfId="10137"/>
    <cellStyle name="Normal 2 6 20 7 2" xfId="40224"/>
    <cellStyle name="Normal 2 6 20 8" xfId="40225"/>
    <cellStyle name="Normal 2 6 21" xfId="10138"/>
    <cellStyle name="Normal 2 6 21 2" xfId="10139"/>
    <cellStyle name="Normal 2 6 21 2 2" xfId="10140"/>
    <cellStyle name="Normal 2 6 21 2 2 2" xfId="10141"/>
    <cellStyle name="Normal 2 6 21 2 2 2 2" xfId="40226"/>
    <cellStyle name="Normal 2 6 21 2 2 3" xfId="40227"/>
    <cellStyle name="Normal 2 6 21 2 3" xfId="10142"/>
    <cellStyle name="Normal 2 6 21 2 3 2" xfId="40228"/>
    <cellStyle name="Normal 2 6 21 2 4" xfId="40229"/>
    <cellStyle name="Normal 2 6 21 3" xfId="10143"/>
    <cellStyle name="Normal 2 6 21 3 2" xfId="10144"/>
    <cellStyle name="Normal 2 6 21 3 2 2" xfId="10145"/>
    <cellStyle name="Normal 2 6 21 3 2 2 2" xfId="40230"/>
    <cellStyle name="Normal 2 6 21 3 2 3" xfId="40231"/>
    <cellStyle name="Normal 2 6 21 3 3" xfId="10146"/>
    <cellStyle name="Normal 2 6 21 3 3 2" xfId="40232"/>
    <cellStyle name="Normal 2 6 21 3 4" xfId="40233"/>
    <cellStyle name="Normal 2 6 21 4" xfId="10147"/>
    <cellStyle name="Normal 2 6 21 4 2" xfId="10148"/>
    <cellStyle name="Normal 2 6 21 4 2 2" xfId="10149"/>
    <cellStyle name="Normal 2 6 21 4 2 2 2" xfId="40234"/>
    <cellStyle name="Normal 2 6 21 4 2 3" xfId="40235"/>
    <cellStyle name="Normal 2 6 21 4 3" xfId="10150"/>
    <cellStyle name="Normal 2 6 21 4 3 2" xfId="40236"/>
    <cellStyle name="Normal 2 6 21 4 4" xfId="40237"/>
    <cellStyle name="Normal 2 6 21 5" xfId="10151"/>
    <cellStyle name="Normal 2 6 21 5 2" xfId="10152"/>
    <cellStyle name="Normal 2 6 21 5 2 2" xfId="40238"/>
    <cellStyle name="Normal 2 6 21 5 3" xfId="40239"/>
    <cellStyle name="Normal 2 6 21 6" xfId="10153"/>
    <cellStyle name="Normal 2 6 21 6 2" xfId="40240"/>
    <cellStyle name="Normal 2 6 21 7" xfId="10154"/>
    <cellStyle name="Normal 2 6 21 7 2" xfId="40241"/>
    <cellStyle name="Normal 2 6 21 8" xfId="40242"/>
    <cellStyle name="Normal 2 6 22" xfId="10155"/>
    <cellStyle name="Normal 2 6 22 2" xfId="10156"/>
    <cellStyle name="Normal 2 6 22 2 2" xfId="10157"/>
    <cellStyle name="Normal 2 6 22 2 2 2" xfId="10158"/>
    <cellStyle name="Normal 2 6 22 2 2 2 2" xfId="40243"/>
    <cellStyle name="Normal 2 6 22 2 2 3" xfId="40244"/>
    <cellStyle name="Normal 2 6 22 2 3" xfId="10159"/>
    <cellStyle name="Normal 2 6 22 2 3 2" xfId="40245"/>
    <cellStyle name="Normal 2 6 22 2 4" xfId="40246"/>
    <cellStyle name="Normal 2 6 22 3" xfId="10160"/>
    <cellStyle name="Normal 2 6 22 3 2" xfId="10161"/>
    <cellStyle name="Normal 2 6 22 3 2 2" xfId="10162"/>
    <cellStyle name="Normal 2 6 22 3 2 2 2" xfId="40247"/>
    <cellStyle name="Normal 2 6 22 3 2 3" xfId="40248"/>
    <cellStyle name="Normal 2 6 22 3 3" xfId="10163"/>
    <cellStyle name="Normal 2 6 22 3 3 2" xfId="40249"/>
    <cellStyle name="Normal 2 6 22 3 4" xfId="40250"/>
    <cellStyle name="Normal 2 6 22 4" xfId="10164"/>
    <cellStyle name="Normal 2 6 22 4 2" xfId="10165"/>
    <cellStyle name="Normal 2 6 22 4 2 2" xfId="10166"/>
    <cellStyle name="Normal 2 6 22 4 2 2 2" xfId="40251"/>
    <cellStyle name="Normal 2 6 22 4 2 3" xfId="40252"/>
    <cellStyle name="Normal 2 6 22 4 3" xfId="10167"/>
    <cellStyle name="Normal 2 6 22 4 3 2" xfId="40253"/>
    <cellStyle name="Normal 2 6 22 4 4" xfId="40254"/>
    <cellStyle name="Normal 2 6 22 5" xfId="10168"/>
    <cellStyle name="Normal 2 6 22 5 2" xfId="10169"/>
    <cellStyle name="Normal 2 6 22 5 2 2" xfId="40255"/>
    <cellStyle name="Normal 2 6 22 5 3" xfId="40256"/>
    <cellStyle name="Normal 2 6 22 6" xfId="10170"/>
    <cellStyle name="Normal 2 6 22 6 2" xfId="40257"/>
    <cellStyle name="Normal 2 6 22 7" xfId="10171"/>
    <cellStyle name="Normal 2 6 22 7 2" xfId="40258"/>
    <cellStyle name="Normal 2 6 22 8" xfId="40259"/>
    <cellStyle name="Normal 2 6 23" xfId="10172"/>
    <cellStyle name="Normal 2 6 23 2" xfId="10173"/>
    <cellStyle name="Normal 2 6 23 2 2" xfId="10174"/>
    <cellStyle name="Normal 2 6 23 2 2 2" xfId="10175"/>
    <cellStyle name="Normal 2 6 23 2 2 2 2" xfId="40260"/>
    <cellStyle name="Normal 2 6 23 2 2 3" xfId="40261"/>
    <cellStyle name="Normal 2 6 23 2 3" xfId="10176"/>
    <cellStyle name="Normal 2 6 23 2 3 2" xfId="40262"/>
    <cellStyle name="Normal 2 6 23 2 4" xfId="40263"/>
    <cellStyle name="Normal 2 6 23 3" xfId="10177"/>
    <cellStyle name="Normal 2 6 23 3 2" xfId="10178"/>
    <cellStyle name="Normal 2 6 23 3 2 2" xfId="10179"/>
    <cellStyle name="Normal 2 6 23 3 2 2 2" xfId="40264"/>
    <cellStyle name="Normal 2 6 23 3 2 3" xfId="40265"/>
    <cellStyle name="Normal 2 6 23 3 3" xfId="10180"/>
    <cellStyle name="Normal 2 6 23 3 3 2" xfId="40266"/>
    <cellStyle name="Normal 2 6 23 3 4" xfId="40267"/>
    <cellStyle name="Normal 2 6 23 4" xfId="10181"/>
    <cellStyle name="Normal 2 6 23 4 2" xfId="10182"/>
    <cellStyle name="Normal 2 6 23 4 2 2" xfId="10183"/>
    <cellStyle name="Normal 2 6 23 4 2 2 2" xfId="40268"/>
    <cellStyle name="Normal 2 6 23 4 2 3" xfId="40269"/>
    <cellStyle name="Normal 2 6 23 4 3" xfId="10184"/>
    <cellStyle name="Normal 2 6 23 4 3 2" xfId="40270"/>
    <cellStyle name="Normal 2 6 23 4 4" xfId="40271"/>
    <cellStyle name="Normal 2 6 23 5" xfId="10185"/>
    <cellStyle name="Normal 2 6 23 5 2" xfId="10186"/>
    <cellStyle name="Normal 2 6 23 5 2 2" xfId="40272"/>
    <cellStyle name="Normal 2 6 23 5 3" xfId="40273"/>
    <cellStyle name="Normal 2 6 23 6" xfId="10187"/>
    <cellStyle name="Normal 2 6 23 6 2" xfId="40274"/>
    <cellStyle name="Normal 2 6 23 7" xfId="10188"/>
    <cellStyle name="Normal 2 6 23 7 2" xfId="40275"/>
    <cellStyle name="Normal 2 6 23 8" xfId="40276"/>
    <cellStyle name="Normal 2 6 24" xfId="10189"/>
    <cellStyle name="Normal 2 6 24 2" xfId="10190"/>
    <cellStyle name="Normal 2 6 24 2 2" xfId="10191"/>
    <cellStyle name="Normal 2 6 24 2 2 2" xfId="10192"/>
    <cellStyle name="Normal 2 6 24 2 2 2 2" xfId="40277"/>
    <cellStyle name="Normal 2 6 24 2 2 3" xfId="40278"/>
    <cellStyle name="Normal 2 6 24 2 3" xfId="10193"/>
    <cellStyle name="Normal 2 6 24 2 3 2" xfId="40279"/>
    <cellStyle name="Normal 2 6 24 2 4" xfId="40280"/>
    <cellStyle name="Normal 2 6 24 3" xfId="10194"/>
    <cellStyle name="Normal 2 6 24 3 2" xfId="10195"/>
    <cellStyle name="Normal 2 6 24 3 2 2" xfId="10196"/>
    <cellStyle name="Normal 2 6 24 3 2 2 2" xfId="40281"/>
    <cellStyle name="Normal 2 6 24 3 2 3" xfId="40282"/>
    <cellStyle name="Normal 2 6 24 3 3" xfId="10197"/>
    <cellStyle name="Normal 2 6 24 3 3 2" xfId="40283"/>
    <cellStyle name="Normal 2 6 24 3 4" xfId="40284"/>
    <cellStyle name="Normal 2 6 24 4" xfId="10198"/>
    <cellStyle name="Normal 2 6 24 4 2" xfId="10199"/>
    <cellStyle name="Normal 2 6 24 4 2 2" xfId="10200"/>
    <cellStyle name="Normal 2 6 24 4 2 2 2" xfId="40285"/>
    <cellStyle name="Normal 2 6 24 4 2 3" xfId="40286"/>
    <cellStyle name="Normal 2 6 24 4 3" xfId="10201"/>
    <cellStyle name="Normal 2 6 24 4 3 2" xfId="40287"/>
    <cellStyle name="Normal 2 6 24 4 4" xfId="40288"/>
    <cellStyle name="Normal 2 6 24 5" xfId="10202"/>
    <cellStyle name="Normal 2 6 24 5 2" xfId="10203"/>
    <cellStyle name="Normal 2 6 24 5 2 2" xfId="40289"/>
    <cellStyle name="Normal 2 6 24 5 3" xfId="40290"/>
    <cellStyle name="Normal 2 6 24 6" xfId="10204"/>
    <cellStyle name="Normal 2 6 24 6 2" xfId="40291"/>
    <cellStyle name="Normal 2 6 24 7" xfId="10205"/>
    <cellStyle name="Normal 2 6 24 7 2" xfId="40292"/>
    <cellStyle name="Normal 2 6 24 8" xfId="40293"/>
    <cellStyle name="Normal 2 6 25" xfId="10206"/>
    <cellStyle name="Normal 2 6 25 2" xfId="10207"/>
    <cellStyle name="Normal 2 6 25 2 2" xfId="10208"/>
    <cellStyle name="Normal 2 6 25 2 2 2" xfId="10209"/>
    <cellStyle name="Normal 2 6 25 2 2 2 2" xfId="40294"/>
    <cellStyle name="Normal 2 6 25 2 2 3" xfId="40295"/>
    <cellStyle name="Normal 2 6 25 2 3" xfId="10210"/>
    <cellStyle name="Normal 2 6 25 2 3 2" xfId="40296"/>
    <cellStyle name="Normal 2 6 25 2 4" xfId="40297"/>
    <cellStyle name="Normal 2 6 25 3" xfId="10211"/>
    <cellStyle name="Normal 2 6 25 3 2" xfId="10212"/>
    <cellStyle name="Normal 2 6 25 3 2 2" xfId="10213"/>
    <cellStyle name="Normal 2 6 25 3 2 2 2" xfId="40298"/>
    <cellStyle name="Normal 2 6 25 3 2 3" xfId="40299"/>
    <cellStyle name="Normal 2 6 25 3 3" xfId="10214"/>
    <cellStyle name="Normal 2 6 25 3 3 2" xfId="40300"/>
    <cellStyle name="Normal 2 6 25 3 4" xfId="40301"/>
    <cellStyle name="Normal 2 6 25 4" xfId="10215"/>
    <cellStyle name="Normal 2 6 25 4 2" xfId="10216"/>
    <cellStyle name="Normal 2 6 25 4 2 2" xfId="10217"/>
    <cellStyle name="Normal 2 6 25 4 2 2 2" xfId="40302"/>
    <cellStyle name="Normal 2 6 25 4 2 3" xfId="40303"/>
    <cellStyle name="Normal 2 6 25 4 3" xfId="10218"/>
    <cellStyle name="Normal 2 6 25 4 3 2" xfId="40304"/>
    <cellStyle name="Normal 2 6 25 4 4" xfId="40305"/>
    <cellStyle name="Normal 2 6 25 5" xfId="10219"/>
    <cellStyle name="Normal 2 6 25 5 2" xfId="10220"/>
    <cellStyle name="Normal 2 6 25 5 2 2" xfId="40306"/>
    <cellStyle name="Normal 2 6 25 5 3" xfId="40307"/>
    <cellStyle name="Normal 2 6 25 6" xfId="10221"/>
    <cellStyle name="Normal 2 6 25 6 2" xfId="40308"/>
    <cellStyle name="Normal 2 6 25 7" xfId="10222"/>
    <cellStyle name="Normal 2 6 25 7 2" xfId="40309"/>
    <cellStyle name="Normal 2 6 25 8" xfId="40310"/>
    <cellStyle name="Normal 2 6 26" xfId="10223"/>
    <cellStyle name="Normal 2 6 26 2" xfId="10224"/>
    <cellStyle name="Normal 2 6 26 2 2" xfId="10225"/>
    <cellStyle name="Normal 2 6 26 2 2 2" xfId="10226"/>
    <cellStyle name="Normal 2 6 26 2 2 2 2" xfId="40311"/>
    <cellStyle name="Normal 2 6 26 2 2 3" xfId="40312"/>
    <cellStyle name="Normal 2 6 26 2 3" xfId="10227"/>
    <cellStyle name="Normal 2 6 26 2 3 2" xfId="40313"/>
    <cellStyle name="Normal 2 6 26 2 4" xfId="40314"/>
    <cellStyle name="Normal 2 6 26 3" xfId="10228"/>
    <cellStyle name="Normal 2 6 26 3 2" xfId="10229"/>
    <cellStyle name="Normal 2 6 26 3 2 2" xfId="10230"/>
    <cellStyle name="Normal 2 6 26 3 2 2 2" xfId="40315"/>
    <cellStyle name="Normal 2 6 26 3 2 3" xfId="40316"/>
    <cellStyle name="Normal 2 6 26 3 3" xfId="10231"/>
    <cellStyle name="Normal 2 6 26 3 3 2" xfId="40317"/>
    <cellStyle name="Normal 2 6 26 3 4" xfId="40318"/>
    <cellStyle name="Normal 2 6 26 4" xfId="10232"/>
    <cellStyle name="Normal 2 6 26 4 2" xfId="10233"/>
    <cellStyle name="Normal 2 6 26 4 2 2" xfId="10234"/>
    <cellStyle name="Normal 2 6 26 4 2 2 2" xfId="40319"/>
    <cellStyle name="Normal 2 6 26 4 2 3" xfId="40320"/>
    <cellStyle name="Normal 2 6 26 4 3" xfId="10235"/>
    <cellStyle name="Normal 2 6 26 4 3 2" xfId="40321"/>
    <cellStyle name="Normal 2 6 26 4 4" xfId="40322"/>
    <cellStyle name="Normal 2 6 26 5" xfId="10236"/>
    <cellStyle name="Normal 2 6 26 5 2" xfId="10237"/>
    <cellStyle name="Normal 2 6 26 5 2 2" xfId="40323"/>
    <cellStyle name="Normal 2 6 26 5 3" xfId="40324"/>
    <cellStyle name="Normal 2 6 26 6" xfId="10238"/>
    <cellStyle name="Normal 2 6 26 6 2" xfId="40325"/>
    <cellStyle name="Normal 2 6 26 7" xfId="10239"/>
    <cellStyle name="Normal 2 6 26 7 2" xfId="40326"/>
    <cellStyle name="Normal 2 6 26 8" xfId="40327"/>
    <cellStyle name="Normal 2 6 27" xfId="10240"/>
    <cellStyle name="Normal 2 6 27 2" xfId="10241"/>
    <cellStyle name="Normal 2 6 27 2 2" xfId="10242"/>
    <cellStyle name="Normal 2 6 27 2 2 2" xfId="10243"/>
    <cellStyle name="Normal 2 6 27 2 2 2 2" xfId="40328"/>
    <cellStyle name="Normal 2 6 27 2 2 3" xfId="40329"/>
    <cellStyle name="Normal 2 6 27 2 3" xfId="10244"/>
    <cellStyle name="Normal 2 6 27 2 3 2" xfId="40330"/>
    <cellStyle name="Normal 2 6 27 2 4" xfId="40331"/>
    <cellStyle name="Normal 2 6 27 3" xfId="10245"/>
    <cellStyle name="Normal 2 6 27 3 2" xfId="10246"/>
    <cellStyle name="Normal 2 6 27 3 2 2" xfId="10247"/>
    <cellStyle name="Normal 2 6 27 3 2 2 2" xfId="40332"/>
    <cellStyle name="Normal 2 6 27 3 2 3" xfId="40333"/>
    <cellStyle name="Normal 2 6 27 3 3" xfId="10248"/>
    <cellStyle name="Normal 2 6 27 3 3 2" xfId="40334"/>
    <cellStyle name="Normal 2 6 27 3 4" xfId="40335"/>
    <cellStyle name="Normal 2 6 27 4" xfId="10249"/>
    <cellStyle name="Normal 2 6 27 4 2" xfId="10250"/>
    <cellStyle name="Normal 2 6 27 4 2 2" xfId="10251"/>
    <cellStyle name="Normal 2 6 27 4 2 2 2" xfId="40336"/>
    <cellStyle name="Normal 2 6 27 4 2 3" xfId="40337"/>
    <cellStyle name="Normal 2 6 27 4 3" xfId="10252"/>
    <cellStyle name="Normal 2 6 27 4 3 2" xfId="40338"/>
    <cellStyle name="Normal 2 6 27 4 4" xfId="40339"/>
    <cellStyle name="Normal 2 6 27 5" xfId="10253"/>
    <cellStyle name="Normal 2 6 27 5 2" xfId="10254"/>
    <cellStyle name="Normal 2 6 27 5 2 2" xfId="40340"/>
    <cellStyle name="Normal 2 6 27 5 3" xfId="40341"/>
    <cellStyle name="Normal 2 6 27 6" xfId="10255"/>
    <cellStyle name="Normal 2 6 27 6 2" xfId="40342"/>
    <cellStyle name="Normal 2 6 27 7" xfId="10256"/>
    <cellStyle name="Normal 2 6 27 7 2" xfId="40343"/>
    <cellStyle name="Normal 2 6 27 8" xfId="40344"/>
    <cellStyle name="Normal 2 6 28" xfId="10257"/>
    <cellStyle name="Normal 2 6 28 2" xfId="10258"/>
    <cellStyle name="Normal 2 6 28 2 2" xfId="10259"/>
    <cellStyle name="Normal 2 6 28 2 2 2" xfId="10260"/>
    <cellStyle name="Normal 2 6 28 2 2 2 2" xfId="40345"/>
    <cellStyle name="Normal 2 6 28 2 2 3" xfId="40346"/>
    <cellStyle name="Normal 2 6 28 2 3" xfId="10261"/>
    <cellStyle name="Normal 2 6 28 2 3 2" xfId="40347"/>
    <cellStyle name="Normal 2 6 28 2 4" xfId="40348"/>
    <cellStyle name="Normal 2 6 28 3" xfId="10262"/>
    <cellStyle name="Normal 2 6 28 3 2" xfId="10263"/>
    <cellStyle name="Normal 2 6 28 3 2 2" xfId="10264"/>
    <cellStyle name="Normal 2 6 28 3 2 2 2" xfId="40349"/>
    <cellStyle name="Normal 2 6 28 3 2 3" xfId="40350"/>
    <cellStyle name="Normal 2 6 28 3 3" xfId="10265"/>
    <cellStyle name="Normal 2 6 28 3 3 2" xfId="40351"/>
    <cellStyle name="Normal 2 6 28 3 4" xfId="40352"/>
    <cellStyle name="Normal 2 6 28 4" xfId="10266"/>
    <cellStyle name="Normal 2 6 28 4 2" xfId="10267"/>
    <cellStyle name="Normal 2 6 28 4 2 2" xfId="10268"/>
    <cellStyle name="Normal 2 6 28 4 2 2 2" xfId="40353"/>
    <cellStyle name="Normal 2 6 28 4 2 3" xfId="40354"/>
    <cellStyle name="Normal 2 6 28 4 3" xfId="10269"/>
    <cellStyle name="Normal 2 6 28 4 3 2" xfId="40355"/>
    <cellStyle name="Normal 2 6 28 4 4" xfId="40356"/>
    <cellStyle name="Normal 2 6 28 5" xfId="10270"/>
    <cellStyle name="Normal 2 6 28 5 2" xfId="10271"/>
    <cellStyle name="Normal 2 6 28 5 2 2" xfId="40357"/>
    <cellStyle name="Normal 2 6 28 5 3" xfId="40358"/>
    <cellStyle name="Normal 2 6 28 6" xfId="10272"/>
    <cellStyle name="Normal 2 6 28 6 2" xfId="40359"/>
    <cellStyle name="Normal 2 6 28 7" xfId="10273"/>
    <cellStyle name="Normal 2 6 28 7 2" xfId="40360"/>
    <cellStyle name="Normal 2 6 28 8" xfId="40361"/>
    <cellStyle name="Normal 2 6 29" xfId="10274"/>
    <cellStyle name="Normal 2 6 29 2" xfId="10275"/>
    <cellStyle name="Normal 2 6 29 2 2" xfId="10276"/>
    <cellStyle name="Normal 2 6 29 2 2 2" xfId="10277"/>
    <cellStyle name="Normal 2 6 29 2 2 2 2" xfId="40362"/>
    <cellStyle name="Normal 2 6 29 2 2 3" xfId="40363"/>
    <cellStyle name="Normal 2 6 29 2 3" xfId="10278"/>
    <cellStyle name="Normal 2 6 29 2 3 2" xfId="40364"/>
    <cellStyle name="Normal 2 6 29 2 4" xfId="40365"/>
    <cellStyle name="Normal 2 6 29 3" xfId="10279"/>
    <cellStyle name="Normal 2 6 29 3 2" xfId="10280"/>
    <cellStyle name="Normal 2 6 29 3 2 2" xfId="10281"/>
    <cellStyle name="Normal 2 6 29 3 2 2 2" xfId="40366"/>
    <cellStyle name="Normal 2 6 29 3 2 3" xfId="40367"/>
    <cellStyle name="Normal 2 6 29 3 3" xfId="10282"/>
    <cellStyle name="Normal 2 6 29 3 3 2" xfId="40368"/>
    <cellStyle name="Normal 2 6 29 3 4" xfId="40369"/>
    <cellStyle name="Normal 2 6 29 4" xfId="10283"/>
    <cellStyle name="Normal 2 6 29 4 2" xfId="10284"/>
    <cellStyle name="Normal 2 6 29 4 2 2" xfId="10285"/>
    <cellStyle name="Normal 2 6 29 4 2 2 2" xfId="40370"/>
    <cellStyle name="Normal 2 6 29 4 2 3" xfId="40371"/>
    <cellStyle name="Normal 2 6 29 4 3" xfId="10286"/>
    <cellStyle name="Normal 2 6 29 4 3 2" xfId="40372"/>
    <cellStyle name="Normal 2 6 29 4 4" xfId="40373"/>
    <cellStyle name="Normal 2 6 29 5" xfId="10287"/>
    <cellStyle name="Normal 2 6 29 5 2" xfId="10288"/>
    <cellStyle name="Normal 2 6 29 5 2 2" xfId="40374"/>
    <cellStyle name="Normal 2 6 29 5 3" xfId="40375"/>
    <cellStyle name="Normal 2 6 29 6" xfId="10289"/>
    <cellStyle name="Normal 2 6 29 6 2" xfId="40376"/>
    <cellStyle name="Normal 2 6 29 7" xfId="10290"/>
    <cellStyle name="Normal 2 6 29 7 2" xfId="40377"/>
    <cellStyle name="Normal 2 6 29 8" xfId="40378"/>
    <cellStyle name="Normal 2 6 3" xfId="10291"/>
    <cellStyle name="Normal 2 6 3 2" xfId="10292"/>
    <cellStyle name="Normal 2 6 3 2 2" xfId="10293"/>
    <cellStyle name="Normal 2 6 3 2 2 2" xfId="10294"/>
    <cellStyle name="Normal 2 6 3 2 2 2 2" xfId="40379"/>
    <cellStyle name="Normal 2 6 3 2 2 3" xfId="40380"/>
    <cellStyle name="Normal 2 6 3 2 3" xfId="10295"/>
    <cellStyle name="Normal 2 6 3 2 3 2" xfId="40381"/>
    <cellStyle name="Normal 2 6 3 2 4" xfId="40382"/>
    <cellStyle name="Normal 2 6 3 3" xfId="10296"/>
    <cellStyle name="Normal 2 6 3 3 2" xfId="10297"/>
    <cellStyle name="Normal 2 6 3 3 2 2" xfId="10298"/>
    <cellStyle name="Normal 2 6 3 3 2 2 2" xfId="40383"/>
    <cellStyle name="Normal 2 6 3 3 2 3" xfId="40384"/>
    <cellStyle name="Normal 2 6 3 3 3" xfId="10299"/>
    <cellStyle name="Normal 2 6 3 3 3 2" xfId="40385"/>
    <cellStyle name="Normal 2 6 3 3 4" xfId="40386"/>
    <cellStyle name="Normal 2 6 3 4" xfId="10300"/>
    <cellStyle name="Normal 2 6 3 4 2" xfId="10301"/>
    <cellStyle name="Normal 2 6 3 4 2 2" xfId="10302"/>
    <cellStyle name="Normal 2 6 3 4 2 2 2" xfId="40387"/>
    <cellStyle name="Normal 2 6 3 4 2 3" xfId="40388"/>
    <cellStyle name="Normal 2 6 3 4 3" xfId="10303"/>
    <cellStyle name="Normal 2 6 3 4 3 2" xfId="40389"/>
    <cellStyle name="Normal 2 6 3 4 4" xfId="40390"/>
    <cellStyle name="Normal 2 6 3 5" xfId="10304"/>
    <cellStyle name="Normal 2 6 3 5 2" xfId="10305"/>
    <cellStyle name="Normal 2 6 3 5 2 2" xfId="40391"/>
    <cellStyle name="Normal 2 6 3 5 3" xfId="40392"/>
    <cellStyle name="Normal 2 6 3 6" xfId="10306"/>
    <cellStyle name="Normal 2 6 3 6 2" xfId="40393"/>
    <cellStyle name="Normal 2 6 3 7" xfId="10307"/>
    <cellStyle name="Normal 2 6 3 7 2" xfId="40394"/>
    <cellStyle name="Normal 2 6 3 8" xfId="40395"/>
    <cellStyle name="Normal 2 6 30" xfId="10308"/>
    <cellStyle name="Normal 2 6 30 2" xfId="10309"/>
    <cellStyle name="Normal 2 6 30 2 2" xfId="10310"/>
    <cellStyle name="Normal 2 6 30 2 2 2" xfId="40396"/>
    <cellStyle name="Normal 2 6 30 2 3" xfId="40397"/>
    <cellStyle name="Normal 2 6 30 3" xfId="10311"/>
    <cellStyle name="Normal 2 6 30 3 2" xfId="40398"/>
    <cellStyle name="Normal 2 6 30 4" xfId="40399"/>
    <cellStyle name="Normal 2 6 31" xfId="10312"/>
    <cellStyle name="Normal 2 6 31 2" xfId="10313"/>
    <cellStyle name="Normal 2 6 31 2 2" xfId="10314"/>
    <cellStyle name="Normal 2 6 31 2 2 2" xfId="40400"/>
    <cellStyle name="Normal 2 6 31 2 3" xfId="40401"/>
    <cellStyle name="Normal 2 6 31 3" xfId="10315"/>
    <cellStyle name="Normal 2 6 31 3 2" xfId="40402"/>
    <cellStyle name="Normal 2 6 31 4" xfId="40403"/>
    <cellStyle name="Normal 2 6 32" xfId="10316"/>
    <cellStyle name="Normal 2 6 32 2" xfId="10317"/>
    <cellStyle name="Normal 2 6 32 2 2" xfId="10318"/>
    <cellStyle name="Normal 2 6 32 2 2 2" xfId="40404"/>
    <cellStyle name="Normal 2 6 32 2 3" xfId="40405"/>
    <cellStyle name="Normal 2 6 32 3" xfId="10319"/>
    <cellStyle name="Normal 2 6 32 3 2" xfId="40406"/>
    <cellStyle name="Normal 2 6 32 4" xfId="40407"/>
    <cellStyle name="Normal 2 6 33" xfId="10320"/>
    <cellStyle name="Normal 2 6 33 2" xfId="10321"/>
    <cellStyle name="Normal 2 6 33 2 2" xfId="40408"/>
    <cellStyle name="Normal 2 6 33 3" xfId="40409"/>
    <cellStyle name="Normal 2 6 34" xfId="10322"/>
    <cellStyle name="Normal 2 6 34 2" xfId="40410"/>
    <cellStyle name="Normal 2 6 35" xfId="10323"/>
    <cellStyle name="Normal 2 6 35 2" xfId="40411"/>
    <cellStyle name="Normal 2 6 36" xfId="40412"/>
    <cellStyle name="Normal 2 6 4" xfId="10324"/>
    <cellStyle name="Normal 2 6 4 2" xfId="10325"/>
    <cellStyle name="Normal 2 6 4 2 2" xfId="10326"/>
    <cellStyle name="Normal 2 6 4 2 2 2" xfId="10327"/>
    <cellStyle name="Normal 2 6 4 2 2 2 2" xfId="40413"/>
    <cellStyle name="Normal 2 6 4 2 2 3" xfId="40414"/>
    <cellStyle name="Normal 2 6 4 2 3" xfId="10328"/>
    <cellStyle name="Normal 2 6 4 2 3 2" xfId="40415"/>
    <cellStyle name="Normal 2 6 4 2 4" xfId="40416"/>
    <cellStyle name="Normal 2 6 4 3" xfId="10329"/>
    <cellStyle name="Normal 2 6 4 3 2" xfId="10330"/>
    <cellStyle name="Normal 2 6 4 3 2 2" xfId="10331"/>
    <cellStyle name="Normal 2 6 4 3 2 2 2" xfId="40417"/>
    <cellStyle name="Normal 2 6 4 3 2 3" xfId="40418"/>
    <cellStyle name="Normal 2 6 4 3 3" xfId="10332"/>
    <cellStyle name="Normal 2 6 4 3 3 2" xfId="40419"/>
    <cellStyle name="Normal 2 6 4 3 4" xfId="40420"/>
    <cellStyle name="Normal 2 6 4 4" xfId="10333"/>
    <cellStyle name="Normal 2 6 4 4 2" xfId="10334"/>
    <cellStyle name="Normal 2 6 4 4 2 2" xfId="10335"/>
    <cellStyle name="Normal 2 6 4 4 2 2 2" xfId="40421"/>
    <cellStyle name="Normal 2 6 4 4 2 3" xfId="40422"/>
    <cellStyle name="Normal 2 6 4 4 3" xfId="10336"/>
    <cellStyle name="Normal 2 6 4 4 3 2" xfId="40423"/>
    <cellStyle name="Normal 2 6 4 4 4" xfId="40424"/>
    <cellStyle name="Normal 2 6 4 5" xfId="10337"/>
    <cellStyle name="Normal 2 6 4 5 2" xfId="10338"/>
    <cellStyle name="Normal 2 6 4 5 2 2" xfId="40425"/>
    <cellStyle name="Normal 2 6 4 5 3" xfId="40426"/>
    <cellStyle name="Normal 2 6 4 6" xfId="10339"/>
    <cellStyle name="Normal 2 6 4 6 2" xfId="40427"/>
    <cellStyle name="Normal 2 6 4 7" xfId="10340"/>
    <cellStyle name="Normal 2 6 4 7 2" xfId="40428"/>
    <cellStyle name="Normal 2 6 4 8" xfId="40429"/>
    <cellStyle name="Normal 2 6 5" xfId="10341"/>
    <cellStyle name="Normal 2 6 5 2" xfId="10342"/>
    <cellStyle name="Normal 2 6 5 2 2" xfId="10343"/>
    <cellStyle name="Normal 2 6 5 2 2 2" xfId="10344"/>
    <cellStyle name="Normal 2 6 5 2 2 2 2" xfId="40430"/>
    <cellStyle name="Normal 2 6 5 2 2 3" xfId="40431"/>
    <cellStyle name="Normal 2 6 5 2 3" xfId="10345"/>
    <cellStyle name="Normal 2 6 5 2 3 2" xfId="40432"/>
    <cellStyle name="Normal 2 6 5 2 4" xfId="40433"/>
    <cellStyle name="Normal 2 6 5 3" xfId="10346"/>
    <cellStyle name="Normal 2 6 5 3 2" xfId="10347"/>
    <cellStyle name="Normal 2 6 5 3 2 2" xfId="10348"/>
    <cellStyle name="Normal 2 6 5 3 2 2 2" xfId="40434"/>
    <cellStyle name="Normal 2 6 5 3 2 3" xfId="40435"/>
    <cellStyle name="Normal 2 6 5 3 3" xfId="10349"/>
    <cellStyle name="Normal 2 6 5 3 3 2" xfId="40436"/>
    <cellStyle name="Normal 2 6 5 3 4" xfId="40437"/>
    <cellStyle name="Normal 2 6 5 4" xfId="10350"/>
    <cellStyle name="Normal 2 6 5 4 2" xfId="10351"/>
    <cellStyle name="Normal 2 6 5 4 2 2" xfId="10352"/>
    <cellStyle name="Normal 2 6 5 4 2 2 2" xfId="40438"/>
    <cellStyle name="Normal 2 6 5 4 2 3" xfId="40439"/>
    <cellStyle name="Normal 2 6 5 4 3" xfId="10353"/>
    <cellStyle name="Normal 2 6 5 4 3 2" xfId="40440"/>
    <cellStyle name="Normal 2 6 5 4 4" xfId="40441"/>
    <cellStyle name="Normal 2 6 5 5" xfId="10354"/>
    <cellStyle name="Normal 2 6 5 5 2" xfId="10355"/>
    <cellStyle name="Normal 2 6 5 5 2 2" xfId="40442"/>
    <cellStyle name="Normal 2 6 5 5 3" xfId="40443"/>
    <cellStyle name="Normal 2 6 5 6" xfId="10356"/>
    <cellStyle name="Normal 2 6 5 6 2" xfId="40444"/>
    <cellStyle name="Normal 2 6 5 7" xfId="10357"/>
    <cellStyle name="Normal 2 6 5 7 2" xfId="40445"/>
    <cellStyle name="Normal 2 6 5 8" xfId="40446"/>
    <cellStyle name="Normal 2 6 6" xfId="10358"/>
    <cellStyle name="Normal 2 6 6 2" xfId="10359"/>
    <cellStyle name="Normal 2 6 6 2 2" xfId="10360"/>
    <cellStyle name="Normal 2 6 6 2 2 2" xfId="10361"/>
    <cellStyle name="Normal 2 6 6 2 2 2 2" xfId="40447"/>
    <cellStyle name="Normal 2 6 6 2 2 3" xfId="40448"/>
    <cellStyle name="Normal 2 6 6 2 3" xfId="10362"/>
    <cellStyle name="Normal 2 6 6 2 3 2" xfId="40449"/>
    <cellStyle name="Normal 2 6 6 2 4" xfId="40450"/>
    <cellStyle name="Normal 2 6 6 3" xfId="10363"/>
    <cellStyle name="Normal 2 6 6 3 2" xfId="10364"/>
    <cellStyle name="Normal 2 6 6 3 2 2" xfId="10365"/>
    <cellStyle name="Normal 2 6 6 3 2 2 2" xfId="40451"/>
    <cellStyle name="Normal 2 6 6 3 2 3" xfId="40452"/>
    <cellStyle name="Normal 2 6 6 3 3" xfId="10366"/>
    <cellStyle name="Normal 2 6 6 3 3 2" xfId="40453"/>
    <cellStyle name="Normal 2 6 6 3 4" xfId="40454"/>
    <cellStyle name="Normal 2 6 6 4" xfId="10367"/>
    <cellStyle name="Normal 2 6 6 4 2" xfId="10368"/>
    <cellStyle name="Normal 2 6 6 4 2 2" xfId="10369"/>
    <cellStyle name="Normal 2 6 6 4 2 2 2" xfId="40455"/>
    <cellStyle name="Normal 2 6 6 4 2 3" xfId="40456"/>
    <cellStyle name="Normal 2 6 6 4 3" xfId="10370"/>
    <cellStyle name="Normal 2 6 6 4 3 2" xfId="40457"/>
    <cellStyle name="Normal 2 6 6 4 4" xfId="40458"/>
    <cellStyle name="Normal 2 6 6 5" xfId="10371"/>
    <cellStyle name="Normal 2 6 6 5 2" xfId="10372"/>
    <cellStyle name="Normal 2 6 6 5 2 2" xfId="40459"/>
    <cellStyle name="Normal 2 6 6 5 3" xfId="40460"/>
    <cellStyle name="Normal 2 6 6 6" xfId="10373"/>
    <cellStyle name="Normal 2 6 6 6 2" xfId="40461"/>
    <cellStyle name="Normal 2 6 6 7" xfId="10374"/>
    <cellStyle name="Normal 2 6 6 7 2" xfId="40462"/>
    <cellStyle name="Normal 2 6 6 8" xfId="40463"/>
    <cellStyle name="Normal 2 6 7" xfId="10375"/>
    <cellStyle name="Normal 2 6 7 2" xfId="10376"/>
    <cellStyle name="Normal 2 6 7 2 2" xfId="10377"/>
    <cellStyle name="Normal 2 6 7 2 2 2" xfId="10378"/>
    <cellStyle name="Normal 2 6 7 2 2 2 2" xfId="40464"/>
    <cellStyle name="Normal 2 6 7 2 2 3" xfId="40465"/>
    <cellStyle name="Normal 2 6 7 2 3" xfId="10379"/>
    <cellStyle name="Normal 2 6 7 2 3 2" xfId="40466"/>
    <cellStyle name="Normal 2 6 7 2 4" xfId="40467"/>
    <cellStyle name="Normal 2 6 7 3" xfId="10380"/>
    <cellStyle name="Normal 2 6 7 3 2" xfId="10381"/>
    <cellStyle name="Normal 2 6 7 3 2 2" xfId="10382"/>
    <cellStyle name="Normal 2 6 7 3 2 2 2" xfId="40468"/>
    <cellStyle name="Normal 2 6 7 3 2 3" xfId="40469"/>
    <cellStyle name="Normal 2 6 7 3 3" xfId="10383"/>
    <cellStyle name="Normal 2 6 7 3 3 2" xfId="40470"/>
    <cellStyle name="Normal 2 6 7 3 4" xfId="40471"/>
    <cellStyle name="Normal 2 6 7 4" xfId="10384"/>
    <cellStyle name="Normal 2 6 7 4 2" xfId="10385"/>
    <cellStyle name="Normal 2 6 7 4 2 2" xfId="10386"/>
    <cellStyle name="Normal 2 6 7 4 2 2 2" xfId="40472"/>
    <cellStyle name="Normal 2 6 7 4 2 3" xfId="40473"/>
    <cellStyle name="Normal 2 6 7 4 3" xfId="10387"/>
    <cellStyle name="Normal 2 6 7 4 3 2" xfId="40474"/>
    <cellStyle name="Normal 2 6 7 4 4" xfId="40475"/>
    <cellStyle name="Normal 2 6 7 5" xfId="10388"/>
    <cellStyle name="Normal 2 6 7 5 2" xfId="10389"/>
    <cellStyle name="Normal 2 6 7 5 2 2" xfId="40476"/>
    <cellStyle name="Normal 2 6 7 5 3" xfId="40477"/>
    <cellStyle name="Normal 2 6 7 6" xfId="10390"/>
    <cellStyle name="Normal 2 6 7 6 2" xfId="40478"/>
    <cellStyle name="Normal 2 6 7 7" xfId="10391"/>
    <cellStyle name="Normal 2 6 7 7 2" xfId="40479"/>
    <cellStyle name="Normal 2 6 7 8" xfId="40480"/>
    <cellStyle name="Normal 2 6 8" xfId="10392"/>
    <cellStyle name="Normal 2 6 8 2" xfId="10393"/>
    <cellStyle name="Normal 2 6 8 2 2" xfId="10394"/>
    <cellStyle name="Normal 2 6 8 2 2 2" xfId="10395"/>
    <cellStyle name="Normal 2 6 8 2 2 2 2" xfId="40481"/>
    <cellStyle name="Normal 2 6 8 2 2 3" xfId="40482"/>
    <cellStyle name="Normal 2 6 8 2 3" xfId="10396"/>
    <cellStyle name="Normal 2 6 8 2 3 2" xfId="40483"/>
    <cellStyle name="Normal 2 6 8 2 4" xfId="40484"/>
    <cellStyle name="Normal 2 6 8 3" xfId="10397"/>
    <cellStyle name="Normal 2 6 8 3 2" xfId="10398"/>
    <cellStyle name="Normal 2 6 8 3 2 2" xfId="10399"/>
    <cellStyle name="Normal 2 6 8 3 2 2 2" xfId="40485"/>
    <cellStyle name="Normal 2 6 8 3 2 3" xfId="40486"/>
    <cellStyle name="Normal 2 6 8 3 3" xfId="10400"/>
    <cellStyle name="Normal 2 6 8 3 3 2" xfId="40487"/>
    <cellStyle name="Normal 2 6 8 3 4" xfId="40488"/>
    <cellStyle name="Normal 2 6 8 4" xfId="10401"/>
    <cellStyle name="Normal 2 6 8 4 2" xfId="10402"/>
    <cellStyle name="Normal 2 6 8 4 2 2" xfId="10403"/>
    <cellStyle name="Normal 2 6 8 4 2 2 2" xfId="40489"/>
    <cellStyle name="Normal 2 6 8 4 2 3" xfId="40490"/>
    <cellStyle name="Normal 2 6 8 4 3" xfId="10404"/>
    <cellStyle name="Normal 2 6 8 4 3 2" xfId="40491"/>
    <cellStyle name="Normal 2 6 8 4 4" xfId="40492"/>
    <cellStyle name="Normal 2 6 8 5" xfId="10405"/>
    <cellStyle name="Normal 2 6 8 5 2" xfId="10406"/>
    <cellStyle name="Normal 2 6 8 5 2 2" xfId="40493"/>
    <cellStyle name="Normal 2 6 8 5 3" xfId="40494"/>
    <cellStyle name="Normal 2 6 8 6" xfId="10407"/>
    <cellStyle name="Normal 2 6 8 6 2" xfId="40495"/>
    <cellStyle name="Normal 2 6 8 7" xfId="10408"/>
    <cellStyle name="Normal 2 6 8 7 2" xfId="40496"/>
    <cellStyle name="Normal 2 6 8 8" xfId="40497"/>
    <cellStyle name="Normal 2 6 9" xfId="10409"/>
    <cellStyle name="Normal 2 6 9 2" xfId="10410"/>
    <cellStyle name="Normal 2 6 9 2 2" xfId="10411"/>
    <cellStyle name="Normal 2 6 9 2 2 2" xfId="10412"/>
    <cellStyle name="Normal 2 6 9 2 2 2 2" xfId="40498"/>
    <cellStyle name="Normal 2 6 9 2 2 3" xfId="40499"/>
    <cellStyle name="Normal 2 6 9 2 3" xfId="10413"/>
    <cellStyle name="Normal 2 6 9 2 3 2" xfId="40500"/>
    <cellStyle name="Normal 2 6 9 2 4" xfId="40501"/>
    <cellStyle name="Normal 2 6 9 3" xfId="10414"/>
    <cellStyle name="Normal 2 6 9 3 2" xfId="10415"/>
    <cellStyle name="Normal 2 6 9 3 2 2" xfId="10416"/>
    <cellStyle name="Normal 2 6 9 3 2 2 2" xfId="40502"/>
    <cellStyle name="Normal 2 6 9 3 2 3" xfId="40503"/>
    <cellStyle name="Normal 2 6 9 3 3" xfId="10417"/>
    <cellStyle name="Normal 2 6 9 3 3 2" xfId="40504"/>
    <cellStyle name="Normal 2 6 9 3 4" xfId="40505"/>
    <cellStyle name="Normal 2 6 9 4" xfId="10418"/>
    <cellStyle name="Normal 2 6 9 4 2" xfId="10419"/>
    <cellStyle name="Normal 2 6 9 4 2 2" xfId="10420"/>
    <cellStyle name="Normal 2 6 9 4 2 2 2" xfId="40506"/>
    <cellStyle name="Normal 2 6 9 4 2 3" xfId="40507"/>
    <cellStyle name="Normal 2 6 9 4 3" xfId="10421"/>
    <cellStyle name="Normal 2 6 9 4 3 2" xfId="40508"/>
    <cellStyle name="Normal 2 6 9 4 4" xfId="40509"/>
    <cellStyle name="Normal 2 6 9 5" xfId="10422"/>
    <cellStyle name="Normal 2 6 9 5 2" xfId="10423"/>
    <cellStyle name="Normal 2 6 9 5 2 2" xfId="40510"/>
    <cellStyle name="Normal 2 6 9 5 3" xfId="40511"/>
    <cellStyle name="Normal 2 6 9 6" xfId="10424"/>
    <cellStyle name="Normal 2 6 9 6 2" xfId="40512"/>
    <cellStyle name="Normal 2 6 9 7" xfId="10425"/>
    <cellStyle name="Normal 2 6 9 7 2" xfId="40513"/>
    <cellStyle name="Normal 2 6 9 8" xfId="40514"/>
    <cellStyle name="Normal 2 7" xfId="10426"/>
    <cellStyle name="Normal 2 7 10" xfId="10427"/>
    <cellStyle name="Normal 2 7 10 2" xfId="10428"/>
    <cellStyle name="Normal 2 7 10 2 2" xfId="10429"/>
    <cellStyle name="Normal 2 7 10 2 2 2" xfId="10430"/>
    <cellStyle name="Normal 2 7 10 2 2 2 2" xfId="40515"/>
    <cellStyle name="Normal 2 7 10 2 2 3" xfId="40516"/>
    <cellStyle name="Normal 2 7 10 2 3" xfId="10431"/>
    <cellStyle name="Normal 2 7 10 2 3 2" xfId="40517"/>
    <cellStyle name="Normal 2 7 10 2 4" xfId="40518"/>
    <cellStyle name="Normal 2 7 10 3" xfId="10432"/>
    <cellStyle name="Normal 2 7 10 3 2" xfId="10433"/>
    <cellStyle name="Normal 2 7 10 3 2 2" xfId="10434"/>
    <cellStyle name="Normal 2 7 10 3 2 2 2" xfId="40519"/>
    <cellStyle name="Normal 2 7 10 3 2 3" xfId="40520"/>
    <cellStyle name="Normal 2 7 10 3 3" xfId="10435"/>
    <cellStyle name="Normal 2 7 10 3 3 2" xfId="40521"/>
    <cellStyle name="Normal 2 7 10 3 4" xfId="40522"/>
    <cellStyle name="Normal 2 7 10 4" xfId="10436"/>
    <cellStyle name="Normal 2 7 10 4 2" xfId="10437"/>
    <cellStyle name="Normal 2 7 10 4 2 2" xfId="10438"/>
    <cellStyle name="Normal 2 7 10 4 2 2 2" xfId="40523"/>
    <cellStyle name="Normal 2 7 10 4 2 3" xfId="40524"/>
    <cellStyle name="Normal 2 7 10 4 3" xfId="10439"/>
    <cellStyle name="Normal 2 7 10 4 3 2" xfId="40525"/>
    <cellStyle name="Normal 2 7 10 4 4" xfId="40526"/>
    <cellStyle name="Normal 2 7 10 5" xfId="10440"/>
    <cellStyle name="Normal 2 7 10 5 2" xfId="10441"/>
    <cellStyle name="Normal 2 7 10 5 2 2" xfId="40527"/>
    <cellStyle name="Normal 2 7 10 5 3" xfId="40528"/>
    <cellStyle name="Normal 2 7 10 6" xfId="10442"/>
    <cellStyle name="Normal 2 7 10 6 2" xfId="40529"/>
    <cellStyle name="Normal 2 7 10 7" xfId="10443"/>
    <cellStyle name="Normal 2 7 10 7 2" xfId="40530"/>
    <cellStyle name="Normal 2 7 10 8" xfId="40531"/>
    <cellStyle name="Normal 2 7 11" xfId="10444"/>
    <cellStyle name="Normal 2 7 11 2" xfId="10445"/>
    <cellStyle name="Normal 2 7 11 2 2" xfId="10446"/>
    <cellStyle name="Normal 2 7 11 2 2 2" xfId="10447"/>
    <cellStyle name="Normal 2 7 11 2 2 2 2" xfId="40532"/>
    <cellStyle name="Normal 2 7 11 2 2 3" xfId="40533"/>
    <cellStyle name="Normal 2 7 11 2 3" xfId="10448"/>
    <cellStyle name="Normal 2 7 11 2 3 2" xfId="40534"/>
    <cellStyle name="Normal 2 7 11 2 4" xfId="40535"/>
    <cellStyle name="Normal 2 7 11 3" xfId="10449"/>
    <cellStyle name="Normal 2 7 11 3 2" xfId="10450"/>
    <cellStyle name="Normal 2 7 11 3 2 2" xfId="10451"/>
    <cellStyle name="Normal 2 7 11 3 2 2 2" xfId="40536"/>
    <cellStyle name="Normal 2 7 11 3 2 3" xfId="40537"/>
    <cellStyle name="Normal 2 7 11 3 3" xfId="10452"/>
    <cellStyle name="Normal 2 7 11 3 3 2" xfId="40538"/>
    <cellStyle name="Normal 2 7 11 3 4" xfId="40539"/>
    <cellStyle name="Normal 2 7 11 4" xfId="10453"/>
    <cellStyle name="Normal 2 7 11 4 2" xfId="10454"/>
    <cellStyle name="Normal 2 7 11 4 2 2" xfId="10455"/>
    <cellStyle name="Normal 2 7 11 4 2 2 2" xfId="40540"/>
    <cellStyle name="Normal 2 7 11 4 2 3" xfId="40541"/>
    <cellStyle name="Normal 2 7 11 4 3" xfId="10456"/>
    <cellStyle name="Normal 2 7 11 4 3 2" xfId="40542"/>
    <cellStyle name="Normal 2 7 11 4 4" xfId="40543"/>
    <cellStyle name="Normal 2 7 11 5" xfId="10457"/>
    <cellStyle name="Normal 2 7 11 5 2" xfId="10458"/>
    <cellStyle name="Normal 2 7 11 5 2 2" xfId="40544"/>
    <cellStyle name="Normal 2 7 11 5 3" xfId="40545"/>
    <cellStyle name="Normal 2 7 11 6" xfId="10459"/>
    <cellStyle name="Normal 2 7 11 6 2" xfId="40546"/>
    <cellStyle name="Normal 2 7 11 7" xfId="10460"/>
    <cellStyle name="Normal 2 7 11 7 2" xfId="40547"/>
    <cellStyle name="Normal 2 7 11 8" xfId="40548"/>
    <cellStyle name="Normal 2 7 12" xfId="10461"/>
    <cellStyle name="Normal 2 7 12 2" xfId="10462"/>
    <cellStyle name="Normal 2 7 12 2 2" xfId="10463"/>
    <cellStyle name="Normal 2 7 12 2 2 2" xfId="10464"/>
    <cellStyle name="Normal 2 7 12 2 2 2 2" xfId="40549"/>
    <cellStyle name="Normal 2 7 12 2 2 3" xfId="40550"/>
    <cellStyle name="Normal 2 7 12 2 3" xfId="10465"/>
    <cellStyle name="Normal 2 7 12 2 3 2" xfId="40551"/>
    <cellStyle name="Normal 2 7 12 2 4" xfId="40552"/>
    <cellStyle name="Normal 2 7 12 3" xfId="10466"/>
    <cellStyle name="Normal 2 7 12 3 2" xfId="10467"/>
    <cellStyle name="Normal 2 7 12 3 2 2" xfId="10468"/>
    <cellStyle name="Normal 2 7 12 3 2 2 2" xfId="40553"/>
    <cellStyle name="Normal 2 7 12 3 2 3" xfId="40554"/>
    <cellStyle name="Normal 2 7 12 3 3" xfId="10469"/>
    <cellStyle name="Normal 2 7 12 3 3 2" xfId="40555"/>
    <cellStyle name="Normal 2 7 12 3 4" xfId="40556"/>
    <cellStyle name="Normal 2 7 12 4" xfId="10470"/>
    <cellStyle name="Normal 2 7 12 4 2" xfId="10471"/>
    <cellStyle name="Normal 2 7 12 4 2 2" xfId="10472"/>
    <cellStyle name="Normal 2 7 12 4 2 2 2" xfId="40557"/>
    <cellStyle name="Normal 2 7 12 4 2 3" xfId="40558"/>
    <cellStyle name="Normal 2 7 12 4 3" xfId="10473"/>
    <cellStyle name="Normal 2 7 12 4 3 2" xfId="40559"/>
    <cellStyle name="Normal 2 7 12 4 4" xfId="40560"/>
    <cellStyle name="Normal 2 7 12 5" xfId="10474"/>
    <cellStyle name="Normal 2 7 12 5 2" xfId="10475"/>
    <cellStyle name="Normal 2 7 12 5 2 2" xfId="40561"/>
    <cellStyle name="Normal 2 7 12 5 3" xfId="40562"/>
    <cellStyle name="Normal 2 7 12 6" xfId="10476"/>
    <cellStyle name="Normal 2 7 12 6 2" xfId="40563"/>
    <cellStyle name="Normal 2 7 12 7" xfId="10477"/>
    <cellStyle name="Normal 2 7 12 7 2" xfId="40564"/>
    <cellStyle name="Normal 2 7 12 8" xfId="40565"/>
    <cellStyle name="Normal 2 7 13" xfId="10478"/>
    <cellStyle name="Normal 2 7 13 2" xfId="10479"/>
    <cellStyle name="Normal 2 7 13 2 2" xfId="10480"/>
    <cellStyle name="Normal 2 7 13 2 2 2" xfId="10481"/>
    <cellStyle name="Normal 2 7 13 2 2 2 2" xfId="40566"/>
    <cellStyle name="Normal 2 7 13 2 2 3" xfId="40567"/>
    <cellStyle name="Normal 2 7 13 2 3" xfId="10482"/>
    <cellStyle name="Normal 2 7 13 2 3 2" xfId="40568"/>
    <cellStyle name="Normal 2 7 13 2 4" xfId="40569"/>
    <cellStyle name="Normal 2 7 13 3" xfId="10483"/>
    <cellStyle name="Normal 2 7 13 3 2" xfId="10484"/>
    <cellStyle name="Normal 2 7 13 3 2 2" xfId="10485"/>
    <cellStyle name="Normal 2 7 13 3 2 2 2" xfId="40570"/>
    <cellStyle name="Normal 2 7 13 3 2 3" xfId="40571"/>
    <cellStyle name="Normal 2 7 13 3 3" xfId="10486"/>
    <cellStyle name="Normal 2 7 13 3 3 2" xfId="40572"/>
    <cellStyle name="Normal 2 7 13 3 4" xfId="40573"/>
    <cellStyle name="Normal 2 7 13 4" xfId="10487"/>
    <cellStyle name="Normal 2 7 13 4 2" xfId="10488"/>
    <cellStyle name="Normal 2 7 13 4 2 2" xfId="10489"/>
    <cellStyle name="Normal 2 7 13 4 2 2 2" xfId="40574"/>
    <cellStyle name="Normal 2 7 13 4 2 3" xfId="40575"/>
    <cellStyle name="Normal 2 7 13 4 3" xfId="10490"/>
    <cellStyle name="Normal 2 7 13 4 3 2" xfId="40576"/>
    <cellStyle name="Normal 2 7 13 4 4" xfId="40577"/>
    <cellStyle name="Normal 2 7 13 5" xfId="10491"/>
    <cellStyle name="Normal 2 7 13 5 2" xfId="10492"/>
    <cellStyle name="Normal 2 7 13 5 2 2" xfId="40578"/>
    <cellStyle name="Normal 2 7 13 5 3" xfId="40579"/>
    <cellStyle name="Normal 2 7 13 6" xfId="10493"/>
    <cellStyle name="Normal 2 7 13 6 2" xfId="40580"/>
    <cellStyle name="Normal 2 7 13 7" xfId="10494"/>
    <cellStyle name="Normal 2 7 13 7 2" xfId="40581"/>
    <cellStyle name="Normal 2 7 13 8" xfId="40582"/>
    <cellStyle name="Normal 2 7 14" xfId="10495"/>
    <cellStyle name="Normal 2 7 14 2" xfId="10496"/>
    <cellStyle name="Normal 2 7 14 2 2" xfId="10497"/>
    <cellStyle name="Normal 2 7 14 2 2 2" xfId="10498"/>
    <cellStyle name="Normal 2 7 14 2 2 2 2" xfId="40583"/>
    <cellStyle name="Normal 2 7 14 2 2 3" xfId="40584"/>
    <cellStyle name="Normal 2 7 14 2 3" xfId="10499"/>
    <cellStyle name="Normal 2 7 14 2 3 2" xfId="40585"/>
    <cellStyle name="Normal 2 7 14 2 4" xfId="40586"/>
    <cellStyle name="Normal 2 7 14 3" xfId="10500"/>
    <cellStyle name="Normal 2 7 14 3 2" xfId="10501"/>
    <cellStyle name="Normal 2 7 14 3 2 2" xfId="10502"/>
    <cellStyle name="Normal 2 7 14 3 2 2 2" xfId="40587"/>
    <cellStyle name="Normal 2 7 14 3 2 3" xfId="40588"/>
    <cellStyle name="Normal 2 7 14 3 3" xfId="10503"/>
    <cellStyle name="Normal 2 7 14 3 3 2" xfId="40589"/>
    <cellStyle name="Normal 2 7 14 3 4" xfId="40590"/>
    <cellStyle name="Normal 2 7 14 4" xfId="10504"/>
    <cellStyle name="Normal 2 7 14 4 2" xfId="10505"/>
    <cellStyle name="Normal 2 7 14 4 2 2" xfId="10506"/>
    <cellStyle name="Normal 2 7 14 4 2 2 2" xfId="40591"/>
    <cellStyle name="Normal 2 7 14 4 2 3" xfId="40592"/>
    <cellStyle name="Normal 2 7 14 4 3" xfId="10507"/>
    <cellStyle name="Normal 2 7 14 4 3 2" xfId="40593"/>
    <cellStyle name="Normal 2 7 14 4 4" xfId="40594"/>
    <cellStyle name="Normal 2 7 14 5" xfId="10508"/>
    <cellStyle name="Normal 2 7 14 5 2" xfId="10509"/>
    <cellStyle name="Normal 2 7 14 5 2 2" xfId="40595"/>
    <cellStyle name="Normal 2 7 14 5 3" xfId="40596"/>
    <cellStyle name="Normal 2 7 14 6" xfId="10510"/>
    <cellStyle name="Normal 2 7 14 6 2" xfId="40597"/>
    <cellStyle name="Normal 2 7 14 7" xfId="10511"/>
    <cellStyle name="Normal 2 7 14 7 2" xfId="40598"/>
    <cellStyle name="Normal 2 7 14 8" xfId="40599"/>
    <cellStyle name="Normal 2 7 15" xfId="10512"/>
    <cellStyle name="Normal 2 7 15 2" xfId="10513"/>
    <cellStyle name="Normal 2 7 15 2 2" xfId="10514"/>
    <cellStyle name="Normal 2 7 15 2 2 2" xfId="10515"/>
    <cellStyle name="Normal 2 7 15 2 2 2 2" xfId="40600"/>
    <cellStyle name="Normal 2 7 15 2 2 3" xfId="40601"/>
    <cellStyle name="Normal 2 7 15 2 3" xfId="10516"/>
    <cellStyle name="Normal 2 7 15 2 3 2" xfId="40602"/>
    <cellStyle name="Normal 2 7 15 2 4" xfId="40603"/>
    <cellStyle name="Normal 2 7 15 3" xfId="10517"/>
    <cellStyle name="Normal 2 7 15 3 2" xfId="10518"/>
    <cellStyle name="Normal 2 7 15 3 2 2" xfId="10519"/>
    <cellStyle name="Normal 2 7 15 3 2 2 2" xfId="40604"/>
    <cellStyle name="Normal 2 7 15 3 2 3" xfId="40605"/>
    <cellStyle name="Normal 2 7 15 3 3" xfId="10520"/>
    <cellStyle name="Normal 2 7 15 3 3 2" xfId="40606"/>
    <cellStyle name="Normal 2 7 15 3 4" xfId="40607"/>
    <cellStyle name="Normal 2 7 15 4" xfId="10521"/>
    <cellStyle name="Normal 2 7 15 4 2" xfId="10522"/>
    <cellStyle name="Normal 2 7 15 4 2 2" xfId="10523"/>
    <cellStyle name="Normal 2 7 15 4 2 2 2" xfId="40608"/>
    <cellStyle name="Normal 2 7 15 4 2 3" xfId="40609"/>
    <cellStyle name="Normal 2 7 15 4 3" xfId="10524"/>
    <cellStyle name="Normal 2 7 15 4 3 2" xfId="40610"/>
    <cellStyle name="Normal 2 7 15 4 4" xfId="40611"/>
    <cellStyle name="Normal 2 7 15 5" xfId="10525"/>
    <cellStyle name="Normal 2 7 15 5 2" xfId="10526"/>
    <cellStyle name="Normal 2 7 15 5 2 2" xfId="40612"/>
    <cellStyle name="Normal 2 7 15 5 3" xfId="40613"/>
    <cellStyle name="Normal 2 7 15 6" xfId="10527"/>
    <cellStyle name="Normal 2 7 15 6 2" xfId="40614"/>
    <cellStyle name="Normal 2 7 15 7" xfId="10528"/>
    <cellStyle name="Normal 2 7 15 7 2" xfId="40615"/>
    <cellStyle name="Normal 2 7 15 8" xfId="40616"/>
    <cellStyle name="Normal 2 7 16" xfId="10529"/>
    <cellStyle name="Normal 2 7 16 2" xfId="10530"/>
    <cellStyle name="Normal 2 7 16 2 2" xfId="10531"/>
    <cellStyle name="Normal 2 7 16 2 2 2" xfId="10532"/>
    <cellStyle name="Normal 2 7 16 2 2 2 2" xfId="40617"/>
    <cellStyle name="Normal 2 7 16 2 2 3" xfId="40618"/>
    <cellStyle name="Normal 2 7 16 2 3" xfId="10533"/>
    <cellStyle name="Normal 2 7 16 2 3 2" xfId="40619"/>
    <cellStyle name="Normal 2 7 16 2 4" xfId="40620"/>
    <cellStyle name="Normal 2 7 16 3" xfId="10534"/>
    <cellStyle name="Normal 2 7 16 3 2" xfId="10535"/>
    <cellStyle name="Normal 2 7 16 3 2 2" xfId="10536"/>
    <cellStyle name="Normal 2 7 16 3 2 2 2" xfId="40621"/>
    <cellStyle name="Normal 2 7 16 3 2 3" xfId="40622"/>
    <cellStyle name="Normal 2 7 16 3 3" xfId="10537"/>
    <cellStyle name="Normal 2 7 16 3 3 2" xfId="40623"/>
    <cellStyle name="Normal 2 7 16 3 4" xfId="40624"/>
    <cellStyle name="Normal 2 7 16 4" xfId="10538"/>
    <cellStyle name="Normal 2 7 16 4 2" xfId="10539"/>
    <cellStyle name="Normal 2 7 16 4 2 2" xfId="10540"/>
    <cellStyle name="Normal 2 7 16 4 2 2 2" xfId="40625"/>
    <cellStyle name="Normal 2 7 16 4 2 3" xfId="40626"/>
    <cellStyle name="Normal 2 7 16 4 3" xfId="10541"/>
    <cellStyle name="Normal 2 7 16 4 3 2" xfId="40627"/>
    <cellStyle name="Normal 2 7 16 4 4" xfId="40628"/>
    <cellStyle name="Normal 2 7 16 5" xfId="10542"/>
    <cellStyle name="Normal 2 7 16 5 2" xfId="10543"/>
    <cellStyle name="Normal 2 7 16 5 2 2" xfId="40629"/>
    <cellStyle name="Normal 2 7 16 5 3" xfId="40630"/>
    <cellStyle name="Normal 2 7 16 6" xfId="10544"/>
    <cellStyle name="Normal 2 7 16 6 2" xfId="40631"/>
    <cellStyle name="Normal 2 7 16 7" xfId="10545"/>
    <cellStyle name="Normal 2 7 16 7 2" xfId="40632"/>
    <cellStyle name="Normal 2 7 16 8" xfId="40633"/>
    <cellStyle name="Normal 2 7 17" xfId="10546"/>
    <cellStyle name="Normal 2 7 17 2" xfId="10547"/>
    <cellStyle name="Normal 2 7 17 2 2" xfId="10548"/>
    <cellStyle name="Normal 2 7 17 2 2 2" xfId="10549"/>
    <cellStyle name="Normal 2 7 17 2 2 2 2" xfId="40634"/>
    <cellStyle name="Normal 2 7 17 2 2 3" xfId="40635"/>
    <cellStyle name="Normal 2 7 17 2 3" xfId="10550"/>
    <cellStyle name="Normal 2 7 17 2 3 2" xfId="40636"/>
    <cellStyle name="Normal 2 7 17 2 4" xfId="40637"/>
    <cellStyle name="Normal 2 7 17 3" xfId="10551"/>
    <cellStyle name="Normal 2 7 17 3 2" xfId="10552"/>
    <cellStyle name="Normal 2 7 17 3 2 2" xfId="10553"/>
    <cellStyle name="Normal 2 7 17 3 2 2 2" xfId="40638"/>
    <cellStyle name="Normal 2 7 17 3 2 3" xfId="40639"/>
    <cellStyle name="Normal 2 7 17 3 3" xfId="10554"/>
    <cellStyle name="Normal 2 7 17 3 3 2" xfId="40640"/>
    <cellStyle name="Normal 2 7 17 3 4" xfId="40641"/>
    <cellStyle name="Normal 2 7 17 4" xfId="10555"/>
    <cellStyle name="Normal 2 7 17 4 2" xfId="10556"/>
    <cellStyle name="Normal 2 7 17 4 2 2" xfId="10557"/>
    <cellStyle name="Normal 2 7 17 4 2 2 2" xfId="40642"/>
    <cellStyle name="Normal 2 7 17 4 2 3" xfId="40643"/>
    <cellStyle name="Normal 2 7 17 4 3" xfId="10558"/>
    <cellStyle name="Normal 2 7 17 4 3 2" xfId="40644"/>
    <cellStyle name="Normal 2 7 17 4 4" xfId="40645"/>
    <cellStyle name="Normal 2 7 17 5" xfId="10559"/>
    <cellStyle name="Normal 2 7 17 5 2" xfId="10560"/>
    <cellStyle name="Normal 2 7 17 5 2 2" xfId="40646"/>
    <cellStyle name="Normal 2 7 17 5 3" xfId="40647"/>
    <cellStyle name="Normal 2 7 17 6" xfId="10561"/>
    <cellStyle name="Normal 2 7 17 6 2" xfId="40648"/>
    <cellStyle name="Normal 2 7 17 7" xfId="10562"/>
    <cellStyle name="Normal 2 7 17 7 2" xfId="40649"/>
    <cellStyle name="Normal 2 7 17 8" xfId="40650"/>
    <cellStyle name="Normal 2 7 18" xfId="10563"/>
    <cellStyle name="Normal 2 7 18 2" xfId="10564"/>
    <cellStyle name="Normal 2 7 18 2 2" xfId="10565"/>
    <cellStyle name="Normal 2 7 18 2 2 2" xfId="10566"/>
    <cellStyle name="Normal 2 7 18 2 2 2 2" xfId="40651"/>
    <cellStyle name="Normal 2 7 18 2 2 3" xfId="40652"/>
    <cellStyle name="Normal 2 7 18 2 3" xfId="10567"/>
    <cellStyle name="Normal 2 7 18 2 3 2" xfId="40653"/>
    <cellStyle name="Normal 2 7 18 2 4" xfId="40654"/>
    <cellStyle name="Normal 2 7 18 3" xfId="10568"/>
    <cellStyle name="Normal 2 7 18 3 2" xfId="10569"/>
    <cellStyle name="Normal 2 7 18 3 2 2" xfId="10570"/>
    <cellStyle name="Normal 2 7 18 3 2 2 2" xfId="40655"/>
    <cellStyle name="Normal 2 7 18 3 2 3" xfId="40656"/>
    <cellStyle name="Normal 2 7 18 3 3" xfId="10571"/>
    <cellStyle name="Normal 2 7 18 3 3 2" xfId="40657"/>
    <cellStyle name="Normal 2 7 18 3 4" xfId="40658"/>
    <cellStyle name="Normal 2 7 18 4" xfId="10572"/>
    <cellStyle name="Normal 2 7 18 4 2" xfId="10573"/>
    <cellStyle name="Normal 2 7 18 4 2 2" xfId="10574"/>
    <cellStyle name="Normal 2 7 18 4 2 2 2" xfId="40659"/>
    <cellStyle name="Normal 2 7 18 4 2 3" xfId="40660"/>
    <cellStyle name="Normal 2 7 18 4 3" xfId="10575"/>
    <cellStyle name="Normal 2 7 18 4 3 2" xfId="40661"/>
    <cellStyle name="Normal 2 7 18 4 4" xfId="40662"/>
    <cellStyle name="Normal 2 7 18 5" xfId="10576"/>
    <cellStyle name="Normal 2 7 18 5 2" xfId="10577"/>
    <cellStyle name="Normal 2 7 18 5 2 2" xfId="40663"/>
    <cellStyle name="Normal 2 7 18 5 3" xfId="40664"/>
    <cellStyle name="Normal 2 7 18 6" xfId="10578"/>
    <cellStyle name="Normal 2 7 18 6 2" xfId="40665"/>
    <cellStyle name="Normal 2 7 18 7" xfId="10579"/>
    <cellStyle name="Normal 2 7 18 7 2" xfId="40666"/>
    <cellStyle name="Normal 2 7 18 8" xfId="40667"/>
    <cellStyle name="Normal 2 7 19" xfId="10580"/>
    <cellStyle name="Normal 2 7 19 2" xfId="10581"/>
    <cellStyle name="Normal 2 7 19 2 2" xfId="10582"/>
    <cellStyle name="Normal 2 7 19 2 2 2" xfId="10583"/>
    <cellStyle name="Normal 2 7 19 2 2 2 2" xfId="40668"/>
    <cellStyle name="Normal 2 7 19 2 2 3" xfId="40669"/>
    <cellStyle name="Normal 2 7 19 2 3" xfId="10584"/>
    <cellStyle name="Normal 2 7 19 2 3 2" xfId="40670"/>
    <cellStyle name="Normal 2 7 19 2 4" xfId="40671"/>
    <cellStyle name="Normal 2 7 19 3" xfId="10585"/>
    <cellStyle name="Normal 2 7 19 3 2" xfId="10586"/>
    <cellStyle name="Normal 2 7 19 3 2 2" xfId="10587"/>
    <cellStyle name="Normal 2 7 19 3 2 2 2" xfId="40672"/>
    <cellStyle name="Normal 2 7 19 3 2 3" xfId="40673"/>
    <cellStyle name="Normal 2 7 19 3 3" xfId="10588"/>
    <cellStyle name="Normal 2 7 19 3 3 2" xfId="40674"/>
    <cellStyle name="Normal 2 7 19 3 4" xfId="40675"/>
    <cellStyle name="Normal 2 7 19 4" xfId="10589"/>
    <cellStyle name="Normal 2 7 19 4 2" xfId="10590"/>
    <cellStyle name="Normal 2 7 19 4 2 2" xfId="10591"/>
    <cellStyle name="Normal 2 7 19 4 2 2 2" xfId="40676"/>
    <cellStyle name="Normal 2 7 19 4 2 3" xfId="40677"/>
    <cellStyle name="Normal 2 7 19 4 3" xfId="10592"/>
    <cellStyle name="Normal 2 7 19 4 3 2" xfId="40678"/>
    <cellStyle name="Normal 2 7 19 4 4" xfId="40679"/>
    <cellStyle name="Normal 2 7 19 5" xfId="10593"/>
    <cellStyle name="Normal 2 7 19 5 2" xfId="10594"/>
    <cellStyle name="Normal 2 7 19 5 2 2" xfId="40680"/>
    <cellStyle name="Normal 2 7 19 5 3" xfId="40681"/>
    <cellStyle name="Normal 2 7 19 6" xfId="10595"/>
    <cellStyle name="Normal 2 7 19 6 2" xfId="40682"/>
    <cellStyle name="Normal 2 7 19 7" xfId="10596"/>
    <cellStyle name="Normal 2 7 19 7 2" xfId="40683"/>
    <cellStyle name="Normal 2 7 19 8" xfId="40684"/>
    <cellStyle name="Normal 2 7 2" xfId="10597"/>
    <cellStyle name="Normal 2 7 2 2" xfId="10598"/>
    <cellStyle name="Normal 2 7 2 2 2" xfId="10599"/>
    <cellStyle name="Normal 2 7 2 2 2 2" xfId="10600"/>
    <cellStyle name="Normal 2 7 2 2 2 2 2" xfId="40685"/>
    <cellStyle name="Normal 2 7 2 2 2 3" xfId="40686"/>
    <cellStyle name="Normal 2 7 2 2 3" xfId="10601"/>
    <cellStyle name="Normal 2 7 2 2 3 2" xfId="40687"/>
    <cellStyle name="Normal 2 7 2 2 4" xfId="40688"/>
    <cellStyle name="Normal 2 7 2 3" xfId="10602"/>
    <cellStyle name="Normal 2 7 2 3 2" xfId="10603"/>
    <cellStyle name="Normal 2 7 2 3 2 2" xfId="10604"/>
    <cellStyle name="Normal 2 7 2 3 2 2 2" xfId="40689"/>
    <cellStyle name="Normal 2 7 2 3 2 3" xfId="40690"/>
    <cellStyle name="Normal 2 7 2 3 3" xfId="10605"/>
    <cellStyle name="Normal 2 7 2 3 3 2" xfId="40691"/>
    <cellStyle name="Normal 2 7 2 3 4" xfId="40692"/>
    <cellStyle name="Normal 2 7 2 4" xfId="10606"/>
    <cellStyle name="Normal 2 7 2 4 2" xfId="10607"/>
    <cellStyle name="Normal 2 7 2 4 2 2" xfId="10608"/>
    <cellStyle name="Normal 2 7 2 4 2 2 2" xfId="40693"/>
    <cellStyle name="Normal 2 7 2 4 2 3" xfId="40694"/>
    <cellStyle name="Normal 2 7 2 4 3" xfId="10609"/>
    <cellStyle name="Normal 2 7 2 4 3 2" xfId="40695"/>
    <cellStyle name="Normal 2 7 2 4 4" xfId="40696"/>
    <cellStyle name="Normal 2 7 2 5" xfId="10610"/>
    <cellStyle name="Normal 2 7 2 5 2" xfId="10611"/>
    <cellStyle name="Normal 2 7 2 5 2 2" xfId="40697"/>
    <cellStyle name="Normal 2 7 2 5 3" xfId="40698"/>
    <cellStyle name="Normal 2 7 2 6" xfId="10612"/>
    <cellStyle name="Normal 2 7 2 6 2" xfId="40699"/>
    <cellStyle name="Normal 2 7 2 7" xfId="10613"/>
    <cellStyle name="Normal 2 7 2 7 2" xfId="40700"/>
    <cellStyle name="Normal 2 7 2 8" xfId="40701"/>
    <cellStyle name="Normal 2 7 20" xfId="10614"/>
    <cellStyle name="Normal 2 7 20 2" xfId="10615"/>
    <cellStyle name="Normal 2 7 20 2 2" xfId="10616"/>
    <cellStyle name="Normal 2 7 20 2 2 2" xfId="10617"/>
    <cellStyle name="Normal 2 7 20 2 2 2 2" xfId="40702"/>
    <cellStyle name="Normal 2 7 20 2 2 3" xfId="40703"/>
    <cellStyle name="Normal 2 7 20 2 3" xfId="10618"/>
    <cellStyle name="Normal 2 7 20 2 3 2" xfId="40704"/>
    <cellStyle name="Normal 2 7 20 2 4" xfId="40705"/>
    <cellStyle name="Normal 2 7 20 3" xfId="10619"/>
    <cellStyle name="Normal 2 7 20 3 2" xfId="10620"/>
    <cellStyle name="Normal 2 7 20 3 2 2" xfId="10621"/>
    <cellStyle name="Normal 2 7 20 3 2 2 2" xfId="40706"/>
    <cellStyle name="Normal 2 7 20 3 2 3" xfId="40707"/>
    <cellStyle name="Normal 2 7 20 3 3" xfId="10622"/>
    <cellStyle name="Normal 2 7 20 3 3 2" xfId="40708"/>
    <cellStyle name="Normal 2 7 20 3 4" xfId="40709"/>
    <cellStyle name="Normal 2 7 20 4" xfId="10623"/>
    <cellStyle name="Normal 2 7 20 4 2" xfId="10624"/>
    <cellStyle name="Normal 2 7 20 4 2 2" xfId="10625"/>
    <cellStyle name="Normal 2 7 20 4 2 2 2" xfId="40710"/>
    <cellStyle name="Normal 2 7 20 4 2 3" xfId="40711"/>
    <cellStyle name="Normal 2 7 20 4 3" xfId="10626"/>
    <cellStyle name="Normal 2 7 20 4 3 2" xfId="40712"/>
    <cellStyle name="Normal 2 7 20 4 4" xfId="40713"/>
    <cellStyle name="Normal 2 7 20 5" xfId="10627"/>
    <cellStyle name="Normal 2 7 20 5 2" xfId="10628"/>
    <cellStyle name="Normal 2 7 20 5 2 2" xfId="40714"/>
    <cellStyle name="Normal 2 7 20 5 3" xfId="40715"/>
    <cellStyle name="Normal 2 7 20 6" xfId="10629"/>
    <cellStyle name="Normal 2 7 20 6 2" xfId="40716"/>
    <cellStyle name="Normal 2 7 20 7" xfId="10630"/>
    <cellStyle name="Normal 2 7 20 7 2" xfId="40717"/>
    <cellStyle name="Normal 2 7 20 8" xfId="40718"/>
    <cellStyle name="Normal 2 7 21" xfId="10631"/>
    <cellStyle name="Normal 2 7 21 2" xfId="10632"/>
    <cellStyle name="Normal 2 7 21 2 2" xfId="10633"/>
    <cellStyle name="Normal 2 7 21 2 2 2" xfId="10634"/>
    <cellStyle name="Normal 2 7 21 2 2 2 2" xfId="40719"/>
    <cellStyle name="Normal 2 7 21 2 2 3" xfId="40720"/>
    <cellStyle name="Normal 2 7 21 2 3" xfId="10635"/>
    <cellStyle name="Normal 2 7 21 2 3 2" xfId="40721"/>
    <cellStyle name="Normal 2 7 21 2 4" xfId="40722"/>
    <cellStyle name="Normal 2 7 21 3" xfId="10636"/>
    <cellStyle name="Normal 2 7 21 3 2" xfId="10637"/>
    <cellStyle name="Normal 2 7 21 3 2 2" xfId="10638"/>
    <cellStyle name="Normal 2 7 21 3 2 2 2" xfId="40723"/>
    <cellStyle name="Normal 2 7 21 3 2 3" xfId="40724"/>
    <cellStyle name="Normal 2 7 21 3 3" xfId="10639"/>
    <cellStyle name="Normal 2 7 21 3 3 2" xfId="40725"/>
    <cellStyle name="Normal 2 7 21 3 4" xfId="40726"/>
    <cellStyle name="Normal 2 7 21 4" xfId="10640"/>
    <cellStyle name="Normal 2 7 21 4 2" xfId="10641"/>
    <cellStyle name="Normal 2 7 21 4 2 2" xfId="10642"/>
    <cellStyle name="Normal 2 7 21 4 2 2 2" xfId="40727"/>
    <cellStyle name="Normal 2 7 21 4 2 3" xfId="40728"/>
    <cellStyle name="Normal 2 7 21 4 3" xfId="10643"/>
    <cellStyle name="Normal 2 7 21 4 3 2" xfId="40729"/>
    <cellStyle name="Normal 2 7 21 4 4" xfId="40730"/>
    <cellStyle name="Normal 2 7 21 5" xfId="10644"/>
    <cellStyle name="Normal 2 7 21 5 2" xfId="10645"/>
    <cellStyle name="Normal 2 7 21 5 2 2" xfId="40731"/>
    <cellStyle name="Normal 2 7 21 5 3" xfId="40732"/>
    <cellStyle name="Normal 2 7 21 6" xfId="10646"/>
    <cellStyle name="Normal 2 7 21 6 2" xfId="40733"/>
    <cellStyle name="Normal 2 7 21 7" xfId="10647"/>
    <cellStyle name="Normal 2 7 21 7 2" xfId="40734"/>
    <cellStyle name="Normal 2 7 21 8" xfId="40735"/>
    <cellStyle name="Normal 2 7 22" xfId="10648"/>
    <cellStyle name="Normal 2 7 22 2" xfId="10649"/>
    <cellStyle name="Normal 2 7 22 2 2" xfId="10650"/>
    <cellStyle name="Normal 2 7 22 2 2 2" xfId="10651"/>
    <cellStyle name="Normal 2 7 22 2 2 2 2" xfId="40736"/>
    <cellStyle name="Normal 2 7 22 2 2 3" xfId="40737"/>
    <cellStyle name="Normal 2 7 22 2 3" xfId="10652"/>
    <cellStyle name="Normal 2 7 22 2 3 2" xfId="40738"/>
    <cellStyle name="Normal 2 7 22 2 4" xfId="40739"/>
    <cellStyle name="Normal 2 7 22 3" xfId="10653"/>
    <cellStyle name="Normal 2 7 22 3 2" xfId="10654"/>
    <cellStyle name="Normal 2 7 22 3 2 2" xfId="10655"/>
    <cellStyle name="Normal 2 7 22 3 2 2 2" xfId="40740"/>
    <cellStyle name="Normal 2 7 22 3 2 3" xfId="40741"/>
    <cellStyle name="Normal 2 7 22 3 3" xfId="10656"/>
    <cellStyle name="Normal 2 7 22 3 3 2" xfId="40742"/>
    <cellStyle name="Normal 2 7 22 3 4" xfId="40743"/>
    <cellStyle name="Normal 2 7 22 4" xfId="10657"/>
    <cellStyle name="Normal 2 7 22 4 2" xfId="10658"/>
    <cellStyle name="Normal 2 7 22 4 2 2" xfId="10659"/>
    <cellStyle name="Normal 2 7 22 4 2 2 2" xfId="40744"/>
    <cellStyle name="Normal 2 7 22 4 2 3" xfId="40745"/>
    <cellStyle name="Normal 2 7 22 4 3" xfId="10660"/>
    <cellStyle name="Normal 2 7 22 4 3 2" xfId="40746"/>
    <cellStyle name="Normal 2 7 22 4 4" xfId="40747"/>
    <cellStyle name="Normal 2 7 22 5" xfId="10661"/>
    <cellStyle name="Normal 2 7 22 5 2" xfId="10662"/>
    <cellStyle name="Normal 2 7 22 5 2 2" xfId="40748"/>
    <cellStyle name="Normal 2 7 22 5 3" xfId="40749"/>
    <cellStyle name="Normal 2 7 22 6" xfId="10663"/>
    <cellStyle name="Normal 2 7 22 6 2" xfId="40750"/>
    <cellStyle name="Normal 2 7 22 7" xfId="10664"/>
    <cellStyle name="Normal 2 7 22 7 2" xfId="40751"/>
    <cellStyle name="Normal 2 7 22 8" xfId="40752"/>
    <cellStyle name="Normal 2 7 23" xfId="10665"/>
    <cellStyle name="Normal 2 7 23 2" xfId="10666"/>
    <cellStyle name="Normal 2 7 23 2 2" xfId="10667"/>
    <cellStyle name="Normal 2 7 23 2 2 2" xfId="10668"/>
    <cellStyle name="Normal 2 7 23 2 2 2 2" xfId="40753"/>
    <cellStyle name="Normal 2 7 23 2 2 3" xfId="40754"/>
    <cellStyle name="Normal 2 7 23 2 3" xfId="10669"/>
    <cellStyle name="Normal 2 7 23 2 3 2" xfId="40755"/>
    <cellStyle name="Normal 2 7 23 2 4" xfId="40756"/>
    <cellStyle name="Normal 2 7 23 3" xfId="10670"/>
    <cellStyle name="Normal 2 7 23 3 2" xfId="10671"/>
    <cellStyle name="Normal 2 7 23 3 2 2" xfId="10672"/>
    <cellStyle name="Normal 2 7 23 3 2 2 2" xfId="40757"/>
    <cellStyle name="Normal 2 7 23 3 2 3" xfId="40758"/>
    <cellStyle name="Normal 2 7 23 3 3" xfId="10673"/>
    <cellStyle name="Normal 2 7 23 3 3 2" xfId="40759"/>
    <cellStyle name="Normal 2 7 23 3 4" xfId="40760"/>
    <cellStyle name="Normal 2 7 23 4" xfId="10674"/>
    <cellStyle name="Normal 2 7 23 4 2" xfId="10675"/>
    <cellStyle name="Normal 2 7 23 4 2 2" xfId="10676"/>
    <cellStyle name="Normal 2 7 23 4 2 2 2" xfId="40761"/>
    <cellStyle name="Normal 2 7 23 4 2 3" xfId="40762"/>
    <cellStyle name="Normal 2 7 23 4 3" xfId="10677"/>
    <cellStyle name="Normal 2 7 23 4 3 2" xfId="40763"/>
    <cellStyle name="Normal 2 7 23 4 4" xfId="40764"/>
    <cellStyle name="Normal 2 7 23 5" xfId="10678"/>
    <cellStyle name="Normal 2 7 23 5 2" xfId="10679"/>
    <cellStyle name="Normal 2 7 23 5 2 2" xfId="40765"/>
    <cellStyle name="Normal 2 7 23 5 3" xfId="40766"/>
    <cellStyle name="Normal 2 7 23 6" xfId="10680"/>
    <cellStyle name="Normal 2 7 23 6 2" xfId="40767"/>
    <cellStyle name="Normal 2 7 23 7" xfId="10681"/>
    <cellStyle name="Normal 2 7 23 7 2" xfId="40768"/>
    <cellStyle name="Normal 2 7 23 8" xfId="40769"/>
    <cellStyle name="Normal 2 7 24" xfId="10682"/>
    <cellStyle name="Normal 2 7 24 2" xfId="10683"/>
    <cellStyle name="Normal 2 7 24 2 2" xfId="10684"/>
    <cellStyle name="Normal 2 7 24 2 2 2" xfId="10685"/>
    <cellStyle name="Normal 2 7 24 2 2 2 2" xfId="40770"/>
    <cellStyle name="Normal 2 7 24 2 2 3" xfId="40771"/>
    <cellStyle name="Normal 2 7 24 2 3" xfId="10686"/>
    <cellStyle name="Normal 2 7 24 2 3 2" xfId="40772"/>
    <cellStyle name="Normal 2 7 24 2 4" xfId="40773"/>
    <cellStyle name="Normal 2 7 24 3" xfId="10687"/>
    <cellStyle name="Normal 2 7 24 3 2" xfId="10688"/>
    <cellStyle name="Normal 2 7 24 3 2 2" xfId="10689"/>
    <cellStyle name="Normal 2 7 24 3 2 2 2" xfId="40774"/>
    <cellStyle name="Normal 2 7 24 3 2 3" xfId="40775"/>
    <cellStyle name="Normal 2 7 24 3 3" xfId="10690"/>
    <cellStyle name="Normal 2 7 24 3 3 2" xfId="40776"/>
    <cellStyle name="Normal 2 7 24 3 4" xfId="40777"/>
    <cellStyle name="Normal 2 7 24 4" xfId="10691"/>
    <cellStyle name="Normal 2 7 24 4 2" xfId="10692"/>
    <cellStyle name="Normal 2 7 24 4 2 2" xfId="10693"/>
    <cellStyle name="Normal 2 7 24 4 2 2 2" xfId="40778"/>
    <cellStyle name="Normal 2 7 24 4 2 3" xfId="40779"/>
    <cellStyle name="Normal 2 7 24 4 3" xfId="10694"/>
    <cellStyle name="Normal 2 7 24 4 3 2" xfId="40780"/>
    <cellStyle name="Normal 2 7 24 4 4" xfId="40781"/>
    <cellStyle name="Normal 2 7 24 5" xfId="10695"/>
    <cellStyle name="Normal 2 7 24 5 2" xfId="10696"/>
    <cellStyle name="Normal 2 7 24 5 2 2" xfId="40782"/>
    <cellStyle name="Normal 2 7 24 5 3" xfId="40783"/>
    <cellStyle name="Normal 2 7 24 6" xfId="10697"/>
    <cellStyle name="Normal 2 7 24 6 2" xfId="40784"/>
    <cellStyle name="Normal 2 7 24 7" xfId="10698"/>
    <cellStyle name="Normal 2 7 24 7 2" xfId="40785"/>
    <cellStyle name="Normal 2 7 24 8" xfId="40786"/>
    <cellStyle name="Normal 2 7 25" xfId="10699"/>
    <cellStyle name="Normal 2 7 25 2" xfId="10700"/>
    <cellStyle name="Normal 2 7 25 2 2" xfId="10701"/>
    <cellStyle name="Normal 2 7 25 2 2 2" xfId="10702"/>
    <cellStyle name="Normal 2 7 25 2 2 2 2" xfId="40787"/>
    <cellStyle name="Normal 2 7 25 2 2 3" xfId="40788"/>
    <cellStyle name="Normal 2 7 25 2 3" xfId="10703"/>
    <cellStyle name="Normal 2 7 25 2 3 2" xfId="40789"/>
    <cellStyle name="Normal 2 7 25 2 4" xfId="40790"/>
    <cellStyle name="Normal 2 7 25 3" xfId="10704"/>
    <cellStyle name="Normal 2 7 25 3 2" xfId="10705"/>
    <cellStyle name="Normal 2 7 25 3 2 2" xfId="10706"/>
    <cellStyle name="Normal 2 7 25 3 2 2 2" xfId="40791"/>
    <cellStyle name="Normal 2 7 25 3 2 3" xfId="40792"/>
    <cellStyle name="Normal 2 7 25 3 3" xfId="10707"/>
    <cellStyle name="Normal 2 7 25 3 3 2" xfId="40793"/>
    <cellStyle name="Normal 2 7 25 3 4" xfId="40794"/>
    <cellStyle name="Normal 2 7 25 4" xfId="10708"/>
    <cellStyle name="Normal 2 7 25 4 2" xfId="10709"/>
    <cellStyle name="Normal 2 7 25 4 2 2" xfId="10710"/>
    <cellStyle name="Normal 2 7 25 4 2 2 2" xfId="40795"/>
    <cellStyle name="Normal 2 7 25 4 2 3" xfId="40796"/>
    <cellStyle name="Normal 2 7 25 4 3" xfId="10711"/>
    <cellStyle name="Normal 2 7 25 4 3 2" xfId="40797"/>
    <cellStyle name="Normal 2 7 25 4 4" xfId="40798"/>
    <cellStyle name="Normal 2 7 25 5" xfId="10712"/>
    <cellStyle name="Normal 2 7 25 5 2" xfId="10713"/>
    <cellStyle name="Normal 2 7 25 5 2 2" xfId="40799"/>
    <cellStyle name="Normal 2 7 25 5 3" xfId="40800"/>
    <cellStyle name="Normal 2 7 25 6" xfId="10714"/>
    <cellStyle name="Normal 2 7 25 6 2" xfId="40801"/>
    <cellStyle name="Normal 2 7 25 7" xfId="10715"/>
    <cellStyle name="Normal 2 7 25 7 2" xfId="40802"/>
    <cellStyle name="Normal 2 7 25 8" xfId="40803"/>
    <cellStyle name="Normal 2 7 26" xfId="10716"/>
    <cellStyle name="Normal 2 7 26 2" xfId="10717"/>
    <cellStyle name="Normal 2 7 26 2 2" xfId="10718"/>
    <cellStyle name="Normal 2 7 26 2 2 2" xfId="10719"/>
    <cellStyle name="Normal 2 7 26 2 2 2 2" xfId="40804"/>
    <cellStyle name="Normal 2 7 26 2 2 3" xfId="40805"/>
    <cellStyle name="Normal 2 7 26 2 3" xfId="10720"/>
    <cellStyle name="Normal 2 7 26 2 3 2" xfId="40806"/>
    <cellStyle name="Normal 2 7 26 2 4" xfId="40807"/>
    <cellStyle name="Normal 2 7 26 3" xfId="10721"/>
    <cellStyle name="Normal 2 7 26 3 2" xfId="10722"/>
    <cellStyle name="Normal 2 7 26 3 2 2" xfId="10723"/>
    <cellStyle name="Normal 2 7 26 3 2 2 2" xfId="40808"/>
    <cellStyle name="Normal 2 7 26 3 2 3" xfId="40809"/>
    <cellStyle name="Normal 2 7 26 3 3" xfId="10724"/>
    <cellStyle name="Normal 2 7 26 3 3 2" xfId="40810"/>
    <cellStyle name="Normal 2 7 26 3 4" xfId="40811"/>
    <cellStyle name="Normal 2 7 26 4" xfId="10725"/>
    <cellStyle name="Normal 2 7 26 4 2" xfId="10726"/>
    <cellStyle name="Normal 2 7 26 4 2 2" xfId="10727"/>
    <cellStyle name="Normal 2 7 26 4 2 2 2" xfId="40812"/>
    <cellStyle name="Normal 2 7 26 4 2 3" xfId="40813"/>
    <cellStyle name="Normal 2 7 26 4 3" xfId="10728"/>
    <cellStyle name="Normal 2 7 26 4 3 2" xfId="40814"/>
    <cellStyle name="Normal 2 7 26 4 4" xfId="40815"/>
    <cellStyle name="Normal 2 7 26 5" xfId="10729"/>
    <cellStyle name="Normal 2 7 26 5 2" xfId="10730"/>
    <cellStyle name="Normal 2 7 26 5 2 2" xfId="40816"/>
    <cellStyle name="Normal 2 7 26 5 3" xfId="40817"/>
    <cellStyle name="Normal 2 7 26 6" xfId="10731"/>
    <cellStyle name="Normal 2 7 26 6 2" xfId="40818"/>
    <cellStyle name="Normal 2 7 26 7" xfId="10732"/>
    <cellStyle name="Normal 2 7 26 7 2" xfId="40819"/>
    <cellStyle name="Normal 2 7 26 8" xfId="40820"/>
    <cellStyle name="Normal 2 7 27" xfId="10733"/>
    <cellStyle name="Normal 2 7 27 2" xfId="10734"/>
    <cellStyle name="Normal 2 7 27 2 2" xfId="10735"/>
    <cellStyle name="Normal 2 7 27 2 2 2" xfId="10736"/>
    <cellStyle name="Normal 2 7 27 2 2 2 2" xfId="40821"/>
    <cellStyle name="Normal 2 7 27 2 2 3" xfId="40822"/>
    <cellStyle name="Normal 2 7 27 2 3" xfId="10737"/>
    <cellStyle name="Normal 2 7 27 2 3 2" xfId="40823"/>
    <cellStyle name="Normal 2 7 27 2 4" xfId="40824"/>
    <cellStyle name="Normal 2 7 27 3" xfId="10738"/>
    <cellStyle name="Normal 2 7 27 3 2" xfId="10739"/>
    <cellStyle name="Normal 2 7 27 3 2 2" xfId="10740"/>
    <cellStyle name="Normal 2 7 27 3 2 2 2" xfId="40825"/>
    <cellStyle name="Normal 2 7 27 3 2 3" xfId="40826"/>
    <cellStyle name="Normal 2 7 27 3 3" xfId="10741"/>
    <cellStyle name="Normal 2 7 27 3 3 2" xfId="40827"/>
    <cellStyle name="Normal 2 7 27 3 4" xfId="40828"/>
    <cellStyle name="Normal 2 7 27 4" xfId="10742"/>
    <cellStyle name="Normal 2 7 27 4 2" xfId="10743"/>
    <cellStyle name="Normal 2 7 27 4 2 2" xfId="10744"/>
    <cellStyle name="Normal 2 7 27 4 2 2 2" xfId="40829"/>
    <cellStyle name="Normal 2 7 27 4 2 3" xfId="40830"/>
    <cellStyle name="Normal 2 7 27 4 3" xfId="10745"/>
    <cellStyle name="Normal 2 7 27 4 3 2" xfId="40831"/>
    <cellStyle name="Normal 2 7 27 4 4" xfId="40832"/>
    <cellStyle name="Normal 2 7 27 5" xfId="10746"/>
    <cellStyle name="Normal 2 7 27 5 2" xfId="10747"/>
    <cellStyle name="Normal 2 7 27 5 2 2" xfId="40833"/>
    <cellStyle name="Normal 2 7 27 5 3" xfId="40834"/>
    <cellStyle name="Normal 2 7 27 6" xfId="10748"/>
    <cellStyle name="Normal 2 7 27 6 2" xfId="40835"/>
    <cellStyle name="Normal 2 7 27 7" xfId="10749"/>
    <cellStyle name="Normal 2 7 27 7 2" xfId="40836"/>
    <cellStyle name="Normal 2 7 27 8" xfId="40837"/>
    <cellStyle name="Normal 2 7 28" xfId="10750"/>
    <cellStyle name="Normal 2 7 28 2" xfId="10751"/>
    <cellStyle name="Normal 2 7 28 2 2" xfId="10752"/>
    <cellStyle name="Normal 2 7 28 2 2 2" xfId="10753"/>
    <cellStyle name="Normal 2 7 28 2 2 2 2" xfId="40838"/>
    <cellStyle name="Normal 2 7 28 2 2 3" xfId="40839"/>
    <cellStyle name="Normal 2 7 28 2 3" xfId="10754"/>
    <cellStyle name="Normal 2 7 28 2 3 2" xfId="40840"/>
    <cellStyle name="Normal 2 7 28 2 4" xfId="40841"/>
    <cellStyle name="Normal 2 7 28 3" xfId="10755"/>
    <cellStyle name="Normal 2 7 28 3 2" xfId="10756"/>
    <cellStyle name="Normal 2 7 28 3 2 2" xfId="10757"/>
    <cellStyle name="Normal 2 7 28 3 2 2 2" xfId="40842"/>
    <cellStyle name="Normal 2 7 28 3 2 3" xfId="40843"/>
    <cellStyle name="Normal 2 7 28 3 3" xfId="10758"/>
    <cellStyle name="Normal 2 7 28 3 3 2" xfId="40844"/>
    <cellStyle name="Normal 2 7 28 3 4" xfId="40845"/>
    <cellStyle name="Normal 2 7 28 4" xfId="10759"/>
    <cellStyle name="Normal 2 7 28 4 2" xfId="10760"/>
    <cellStyle name="Normal 2 7 28 4 2 2" xfId="10761"/>
    <cellStyle name="Normal 2 7 28 4 2 2 2" xfId="40846"/>
    <cellStyle name="Normal 2 7 28 4 2 3" xfId="40847"/>
    <cellStyle name="Normal 2 7 28 4 3" xfId="10762"/>
    <cellStyle name="Normal 2 7 28 4 3 2" xfId="40848"/>
    <cellStyle name="Normal 2 7 28 4 4" xfId="40849"/>
    <cellStyle name="Normal 2 7 28 5" xfId="10763"/>
    <cellStyle name="Normal 2 7 28 5 2" xfId="10764"/>
    <cellStyle name="Normal 2 7 28 5 2 2" xfId="40850"/>
    <cellStyle name="Normal 2 7 28 5 3" xfId="40851"/>
    <cellStyle name="Normal 2 7 28 6" xfId="10765"/>
    <cellStyle name="Normal 2 7 28 6 2" xfId="40852"/>
    <cellStyle name="Normal 2 7 28 7" xfId="10766"/>
    <cellStyle name="Normal 2 7 28 7 2" xfId="40853"/>
    <cellStyle name="Normal 2 7 28 8" xfId="40854"/>
    <cellStyle name="Normal 2 7 29" xfId="10767"/>
    <cellStyle name="Normal 2 7 29 2" xfId="10768"/>
    <cellStyle name="Normal 2 7 29 2 2" xfId="10769"/>
    <cellStyle name="Normal 2 7 29 2 2 2" xfId="10770"/>
    <cellStyle name="Normal 2 7 29 2 2 2 2" xfId="40855"/>
    <cellStyle name="Normal 2 7 29 2 2 3" xfId="40856"/>
    <cellStyle name="Normal 2 7 29 2 3" xfId="10771"/>
    <cellStyle name="Normal 2 7 29 2 3 2" xfId="40857"/>
    <cellStyle name="Normal 2 7 29 2 4" xfId="40858"/>
    <cellStyle name="Normal 2 7 29 3" xfId="10772"/>
    <cellStyle name="Normal 2 7 29 3 2" xfId="10773"/>
    <cellStyle name="Normal 2 7 29 3 2 2" xfId="10774"/>
    <cellStyle name="Normal 2 7 29 3 2 2 2" xfId="40859"/>
    <cellStyle name="Normal 2 7 29 3 2 3" xfId="40860"/>
    <cellStyle name="Normal 2 7 29 3 3" xfId="10775"/>
    <cellStyle name="Normal 2 7 29 3 3 2" xfId="40861"/>
    <cellStyle name="Normal 2 7 29 3 4" xfId="40862"/>
    <cellStyle name="Normal 2 7 29 4" xfId="10776"/>
    <cellStyle name="Normal 2 7 29 4 2" xfId="10777"/>
    <cellStyle name="Normal 2 7 29 4 2 2" xfId="10778"/>
    <cellStyle name="Normal 2 7 29 4 2 2 2" xfId="40863"/>
    <cellStyle name="Normal 2 7 29 4 2 3" xfId="40864"/>
    <cellStyle name="Normal 2 7 29 4 3" xfId="10779"/>
    <cellStyle name="Normal 2 7 29 4 3 2" xfId="40865"/>
    <cellStyle name="Normal 2 7 29 4 4" xfId="40866"/>
    <cellStyle name="Normal 2 7 29 5" xfId="10780"/>
    <cellStyle name="Normal 2 7 29 5 2" xfId="10781"/>
    <cellStyle name="Normal 2 7 29 5 2 2" xfId="40867"/>
    <cellStyle name="Normal 2 7 29 5 3" xfId="40868"/>
    <cellStyle name="Normal 2 7 29 6" xfId="10782"/>
    <cellStyle name="Normal 2 7 29 6 2" xfId="40869"/>
    <cellStyle name="Normal 2 7 29 7" xfId="10783"/>
    <cellStyle name="Normal 2 7 29 7 2" xfId="40870"/>
    <cellStyle name="Normal 2 7 29 8" xfId="40871"/>
    <cellStyle name="Normal 2 7 3" xfId="10784"/>
    <cellStyle name="Normal 2 7 3 2" xfId="10785"/>
    <cellStyle name="Normal 2 7 3 2 2" xfId="10786"/>
    <cellStyle name="Normal 2 7 3 2 2 2" xfId="10787"/>
    <cellStyle name="Normal 2 7 3 2 2 2 2" xfId="40872"/>
    <cellStyle name="Normal 2 7 3 2 2 3" xfId="40873"/>
    <cellStyle name="Normal 2 7 3 2 3" xfId="10788"/>
    <cellStyle name="Normal 2 7 3 2 3 2" xfId="40874"/>
    <cellStyle name="Normal 2 7 3 2 4" xfId="40875"/>
    <cellStyle name="Normal 2 7 3 3" xfId="10789"/>
    <cellStyle name="Normal 2 7 3 3 2" xfId="10790"/>
    <cellStyle name="Normal 2 7 3 3 2 2" xfId="10791"/>
    <cellStyle name="Normal 2 7 3 3 2 2 2" xfId="40876"/>
    <cellStyle name="Normal 2 7 3 3 2 3" xfId="40877"/>
    <cellStyle name="Normal 2 7 3 3 3" xfId="10792"/>
    <cellStyle name="Normal 2 7 3 3 3 2" xfId="40878"/>
    <cellStyle name="Normal 2 7 3 3 4" xfId="40879"/>
    <cellStyle name="Normal 2 7 3 4" xfId="10793"/>
    <cellStyle name="Normal 2 7 3 4 2" xfId="10794"/>
    <cellStyle name="Normal 2 7 3 4 2 2" xfId="10795"/>
    <cellStyle name="Normal 2 7 3 4 2 2 2" xfId="40880"/>
    <cellStyle name="Normal 2 7 3 4 2 3" xfId="40881"/>
    <cellStyle name="Normal 2 7 3 4 3" xfId="10796"/>
    <cellStyle name="Normal 2 7 3 4 3 2" xfId="40882"/>
    <cellStyle name="Normal 2 7 3 4 4" xfId="40883"/>
    <cellStyle name="Normal 2 7 3 5" xfId="10797"/>
    <cellStyle name="Normal 2 7 3 5 2" xfId="10798"/>
    <cellStyle name="Normal 2 7 3 5 2 2" xfId="40884"/>
    <cellStyle name="Normal 2 7 3 5 3" xfId="40885"/>
    <cellStyle name="Normal 2 7 3 6" xfId="10799"/>
    <cellStyle name="Normal 2 7 3 6 2" xfId="40886"/>
    <cellStyle name="Normal 2 7 3 7" xfId="10800"/>
    <cellStyle name="Normal 2 7 3 7 2" xfId="40887"/>
    <cellStyle name="Normal 2 7 3 8" xfId="40888"/>
    <cellStyle name="Normal 2 7 30" xfId="10801"/>
    <cellStyle name="Normal 2 7 30 2" xfId="10802"/>
    <cellStyle name="Normal 2 7 30 2 2" xfId="10803"/>
    <cellStyle name="Normal 2 7 30 2 2 2" xfId="40889"/>
    <cellStyle name="Normal 2 7 30 2 3" xfId="40890"/>
    <cellStyle name="Normal 2 7 30 3" xfId="10804"/>
    <cellStyle name="Normal 2 7 30 3 2" xfId="40891"/>
    <cellStyle name="Normal 2 7 30 4" xfId="40892"/>
    <cellStyle name="Normal 2 7 31" xfId="10805"/>
    <cellStyle name="Normal 2 7 31 2" xfId="10806"/>
    <cellStyle name="Normal 2 7 31 2 2" xfId="10807"/>
    <cellStyle name="Normal 2 7 31 2 2 2" xfId="40893"/>
    <cellStyle name="Normal 2 7 31 2 3" xfId="40894"/>
    <cellStyle name="Normal 2 7 31 3" xfId="10808"/>
    <cellStyle name="Normal 2 7 31 3 2" xfId="40895"/>
    <cellStyle name="Normal 2 7 31 4" xfId="40896"/>
    <cellStyle name="Normal 2 7 32" xfId="10809"/>
    <cellStyle name="Normal 2 7 32 2" xfId="10810"/>
    <cellStyle name="Normal 2 7 32 2 2" xfId="10811"/>
    <cellStyle name="Normal 2 7 32 2 2 2" xfId="40897"/>
    <cellStyle name="Normal 2 7 32 2 3" xfId="40898"/>
    <cellStyle name="Normal 2 7 32 3" xfId="10812"/>
    <cellStyle name="Normal 2 7 32 3 2" xfId="40899"/>
    <cellStyle name="Normal 2 7 32 4" xfId="40900"/>
    <cellStyle name="Normal 2 7 33" xfId="10813"/>
    <cellStyle name="Normal 2 7 33 2" xfId="10814"/>
    <cellStyle name="Normal 2 7 33 2 2" xfId="40901"/>
    <cellStyle name="Normal 2 7 33 3" xfId="40902"/>
    <cellStyle name="Normal 2 7 34" xfId="10815"/>
    <cellStyle name="Normal 2 7 34 2" xfId="40903"/>
    <cellStyle name="Normal 2 7 35" xfId="10816"/>
    <cellStyle name="Normal 2 7 35 2" xfId="40904"/>
    <cellStyle name="Normal 2 7 36" xfId="40905"/>
    <cellStyle name="Normal 2 7 4" xfId="10817"/>
    <cellStyle name="Normal 2 7 4 2" xfId="10818"/>
    <cellStyle name="Normal 2 7 4 2 2" xfId="10819"/>
    <cellStyle name="Normal 2 7 4 2 2 2" xfId="10820"/>
    <cellStyle name="Normal 2 7 4 2 2 2 2" xfId="40906"/>
    <cellStyle name="Normal 2 7 4 2 2 3" xfId="40907"/>
    <cellStyle name="Normal 2 7 4 2 3" xfId="10821"/>
    <cellStyle name="Normal 2 7 4 2 3 2" xfId="40908"/>
    <cellStyle name="Normal 2 7 4 2 4" xfId="40909"/>
    <cellStyle name="Normal 2 7 4 3" xfId="10822"/>
    <cellStyle name="Normal 2 7 4 3 2" xfId="10823"/>
    <cellStyle name="Normal 2 7 4 3 2 2" xfId="10824"/>
    <cellStyle name="Normal 2 7 4 3 2 2 2" xfId="40910"/>
    <cellStyle name="Normal 2 7 4 3 2 3" xfId="40911"/>
    <cellStyle name="Normal 2 7 4 3 3" xfId="10825"/>
    <cellStyle name="Normal 2 7 4 3 3 2" xfId="40912"/>
    <cellStyle name="Normal 2 7 4 3 4" xfId="40913"/>
    <cellStyle name="Normal 2 7 4 4" xfId="10826"/>
    <cellStyle name="Normal 2 7 4 4 2" xfId="10827"/>
    <cellStyle name="Normal 2 7 4 4 2 2" xfId="10828"/>
    <cellStyle name="Normal 2 7 4 4 2 2 2" xfId="40914"/>
    <cellStyle name="Normal 2 7 4 4 2 3" xfId="40915"/>
    <cellStyle name="Normal 2 7 4 4 3" xfId="10829"/>
    <cellStyle name="Normal 2 7 4 4 3 2" xfId="40916"/>
    <cellStyle name="Normal 2 7 4 4 4" xfId="40917"/>
    <cellStyle name="Normal 2 7 4 5" xfId="10830"/>
    <cellStyle name="Normal 2 7 4 5 2" xfId="10831"/>
    <cellStyle name="Normal 2 7 4 5 2 2" xfId="40918"/>
    <cellStyle name="Normal 2 7 4 5 3" xfId="40919"/>
    <cellStyle name="Normal 2 7 4 6" xfId="10832"/>
    <cellStyle name="Normal 2 7 4 6 2" xfId="40920"/>
    <cellStyle name="Normal 2 7 4 7" xfId="10833"/>
    <cellStyle name="Normal 2 7 4 7 2" xfId="40921"/>
    <cellStyle name="Normal 2 7 4 8" xfId="40922"/>
    <cellStyle name="Normal 2 7 5" xfId="10834"/>
    <cellStyle name="Normal 2 7 5 2" xfId="10835"/>
    <cellStyle name="Normal 2 7 5 2 2" xfId="10836"/>
    <cellStyle name="Normal 2 7 5 2 2 2" xfId="10837"/>
    <cellStyle name="Normal 2 7 5 2 2 2 2" xfId="40923"/>
    <cellStyle name="Normal 2 7 5 2 2 3" xfId="40924"/>
    <cellStyle name="Normal 2 7 5 2 3" xfId="10838"/>
    <cellStyle name="Normal 2 7 5 2 3 2" xfId="40925"/>
    <cellStyle name="Normal 2 7 5 2 4" xfId="40926"/>
    <cellStyle name="Normal 2 7 5 3" xfId="10839"/>
    <cellStyle name="Normal 2 7 5 3 2" xfId="10840"/>
    <cellStyle name="Normal 2 7 5 3 2 2" xfId="10841"/>
    <cellStyle name="Normal 2 7 5 3 2 2 2" xfId="40927"/>
    <cellStyle name="Normal 2 7 5 3 2 3" xfId="40928"/>
    <cellStyle name="Normal 2 7 5 3 3" xfId="10842"/>
    <cellStyle name="Normal 2 7 5 3 3 2" xfId="40929"/>
    <cellStyle name="Normal 2 7 5 3 4" xfId="40930"/>
    <cellStyle name="Normal 2 7 5 4" xfId="10843"/>
    <cellStyle name="Normal 2 7 5 4 2" xfId="10844"/>
    <cellStyle name="Normal 2 7 5 4 2 2" xfId="10845"/>
    <cellStyle name="Normal 2 7 5 4 2 2 2" xfId="40931"/>
    <cellStyle name="Normal 2 7 5 4 2 3" xfId="40932"/>
    <cellStyle name="Normal 2 7 5 4 3" xfId="10846"/>
    <cellStyle name="Normal 2 7 5 4 3 2" xfId="40933"/>
    <cellStyle name="Normal 2 7 5 4 4" xfId="40934"/>
    <cellStyle name="Normal 2 7 5 5" xfId="10847"/>
    <cellStyle name="Normal 2 7 5 5 2" xfId="10848"/>
    <cellStyle name="Normal 2 7 5 5 2 2" xfId="40935"/>
    <cellStyle name="Normal 2 7 5 5 3" xfId="40936"/>
    <cellStyle name="Normal 2 7 5 6" xfId="10849"/>
    <cellStyle name="Normal 2 7 5 6 2" xfId="40937"/>
    <cellStyle name="Normal 2 7 5 7" xfId="10850"/>
    <cellStyle name="Normal 2 7 5 7 2" xfId="40938"/>
    <cellStyle name="Normal 2 7 5 8" xfId="40939"/>
    <cellStyle name="Normal 2 7 6" xfId="10851"/>
    <cellStyle name="Normal 2 7 6 2" xfId="10852"/>
    <cellStyle name="Normal 2 7 6 2 2" xfId="10853"/>
    <cellStyle name="Normal 2 7 6 2 2 2" xfId="10854"/>
    <cellStyle name="Normal 2 7 6 2 2 2 2" xfId="40940"/>
    <cellStyle name="Normal 2 7 6 2 2 3" xfId="40941"/>
    <cellStyle name="Normal 2 7 6 2 3" xfId="10855"/>
    <cellStyle name="Normal 2 7 6 2 3 2" xfId="40942"/>
    <cellStyle name="Normal 2 7 6 2 4" xfId="40943"/>
    <cellStyle name="Normal 2 7 6 3" xfId="10856"/>
    <cellStyle name="Normal 2 7 6 3 2" xfId="10857"/>
    <cellStyle name="Normal 2 7 6 3 2 2" xfId="10858"/>
    <cellStyle name="Normal 2 7 6 3 2 2 2" xfId="40944"/>
    <cellStyle name="Normal 2 7 6 3 2 3" xfId="40945"/>
    <cellStyle name="Normal 2 7 6 3 3" xfId="10859"/>
    <cellStyle name="Normal 2 7 6 3 3 2" xfId="40946"/>
    <cellStyle name="Normal 2 7 6 3 4" xfId="40947"/>
    <cellStyle name="Normal 2 7 6 4" xfId="10860"/>
    <cellStyle name="Normal 2 7 6 4 2" xfId="10861"/>
    <cellStyle name="Normal 2 7 6 4 2 2" xfId="10862"/>
    <cellStyle name="Normal 2 7 6 4 2 2 2" xfId="40948"/>
    <cellStyle name="Normal 2 7 6 4 2 3" xfId="40949"/>
    <cellStyle name="Normal 2 7 6 4 3" xfId="10863"/>
    <cellStyle name="Normal 2 7 6 4 3 2" xfId="40950"/>
    <cellStyle name="Normal 2 7 6 4 4" xfId="40951"/>
    <cellStyle name="Normal 2 7 6 5" xfId="10864"/>
    <cellStyle name="Normal 2 7 6 5 2" xfId="10865"/>
    <cellStyle name="Normal 2 7 6 5 2 2" xfId="40952"/>
    <cellStyle name="Normal 2 7 6 5 3" xfId="40953"/>
    <cellStyle name="Normal 2 7 6 6" xfId="10866"/>
    <cellStyle name="Normal 2 7 6 6 2" xfId="40954"/>
    <cellStyle name="Normal 2 7 6 7" xfId="10867"/>
    <cellStyle name="Normal 2 7 6 7 2" xfId="40955"/>
    <cellStyle name="Normal 2 7 6 8" xfId="40956"/>
    <cellStyle name="Normal 2 7 7" xfId="10868"/>
    <cellStyle name="Normal 2 7 7 2" xfId="10869"/>
    <cellStyle name="Normal 2 7 7 2 2" xfId="10870"/>
    <cellStyle name="Normal 2 7 7 2 2 2" xfId="10871"/>
    <cellStyle name="Normal 2 7 7 2 2 2 2" xfId="40957"/>
    <cellStyle name="Normal 2 7 7 2 2 3" xfId="40958"/>
    <cellStyle name="Normal 2 7 7 2 3" xfId="10872"/>
    <cellStyle name="Normal 2 7 7 2 3 2" xfId="40959"/>
    <cellStyle name="Normal 2 7 7 2 4" xfId="40960"/>
    <cellStyle name="Normal 2 7 7 3" xfId="10873"/>
    <cellStyle name="Normal 2 7 7 3 2" xfId="10874"/>
    <cellStyle name="Normal 2 7 7 3 2 2" xfId="10875"/>
    <cellStyle name="Normal 2 7 7 3 2 2 2" xfId="40961"/>
    <cellStyle name="Normal 2 7 7 3 2 3" xfId="40962"/>
    <cellStyle name="Normal 2 7 7 3 3" xfId="10876"/>
    <cellStyle name="Normal 2 7 7 3 3 2" xfId="40963"/>
    <cellStyle name="Normal 2 7 7 3 4" xfId="40964"/>
    <cellStyle name="Normal 2 7 7 4" xfId="10877"/>
    <cellStyle name="Normal 2 7 7 4 2" xfId="10878"/>
    <cellStyle name="Normal 2 7 7 4 2 2" xfId="10879"/>
    <cellStyle name="Normal 2 7 7 4 2 2 2" xfId="40965"/>
    <cellStyle name="Normal 2 7 7 4 2 3" xfId="40966"/>
    <cellStyle name="Normal 2 7 7 4 3" xfId="10880"/>
    <cellStyle name="Normal 2 7 7 4 3 2" xfId="40967"/>
    <cellStyle name="Normal 2 7 7 4 4" xfId="40968"/>
    <cellStyle name="Normal 2 7 7 5" xfId="10881"/>
    <cellStyle name="Normal 2 7 7 5 2" xfId="10882"/>
    <cellStyle name="Normal 2 7 7 5 2 2" xfId="40969"/>
    <cellStyle name="Normal 2 7 7 5 3" xfId="40970"/>
    <cellStyle name="Normal 2 7 7 6" xfId="10883"/>
    <cellStyle name="Normal 2 7 7 6 2" xfId="40971"/>
    <cellStyle name="Normal 2 7 7 7" xfId="10884"/>
    <cellStyle name="Normal 2 7 7 7 2" xfId="40972"/>
    <cellStyle name="Normal 2 7 7 8" xfId="40973"/>
    <cellStyle name="Normal 2 7 8" xfId="10885"/>
    <cellStyle name="Normal 2 7 8 2" xfId="10886"/>
    <cellStyle name="Normal 2 7 8 2 2" xfId="10887"/>
    <cellStyle name="Normal 2 7 8 2 2 2" xfId="10888"/>
    <cellStyle name="Normal 2 7 8 2 2 2 2" xfId="40974"/>
    <cellStyle name="Normal 2 7 8 2 2 3" xfId="40975"/>
    <cellStyle name="Normal 2 7 8 2 3" xfId="10889"/>
    <cellStyle name="Normal 2 7 8 2 3 2" xfId="40976"/>
    <cellStyle name="Normal 2 7 8 2 4" xfId="40977"/>
    <cellStyle name="Normal 2 7 8 3" xfId="10890"/>
    <cellStyle name="Normal 2 7 8 3 2" xfId="10891"/>
    <cellStyle name="Normal 2 7 8 3 2 2" xfId="10892"/>
    <cellStyle name="Normal 2 7 8 3 2 2 2" xfId="40978"/>
    <cellStyle name="Normal 2 7 8 3 2 3" xfId="40979"/>
    <cellStyle name="Normal 2 7 8 3 3" xfId="10893"/>
    <cellStyle name="Normal 2 7 8 3 3 2" xfId="40980"/>
    <cellStyle name="Normal 2 7 8 3 4" xfId="40981"/>
    <cellStyle name="Normal 2 7 8 4" xfId="10894"/>
    <cellStyle name="Normal 2 7 8 4 2" xfId="10895"/>
    <cellStyle name="Normal 2 7 8 4 2 2" xfId="10896"/>
    <cellStyle name="Normal 2 7 8 4 2 2 2" xfId="40982"/>
    <cellStyle name="Normal 2 7 8 4 2 3" xfId="40983"/>
    <cellStyle name="Normal 2 7 8 4 3" xfId="10897"/>
    <cellStyle name="Normal 2 7 8 4 3 2" xfId="40984"/>
    <cellStyle name="Normal 2 7 8 4 4" xfId="40985"/>
    <cellStyle name="Normal 2 7 8 5" xfId="10898"/>
    <cellStyle name="Normal 2 7 8 5 2" xfId="10899"/>
    <cellStyle name="Normal 2 7 8 5 2 2" xfId="40986"/>
    <cellStyle name="Normal 2 7 8 5 3" xfId="40987"/>
    <cellStyle name="Normal 2 7 8 6" xfId="10900"/>
    <cellStyle name="Normal 2 7 8 6 2" xfId="40988"/>
    <cellStyle name="Normal 2 7 8 7" xfId="10901"/>
    <cellStyle name="Normal 2 7 8 7 2" xfId="40989"/>
    <cellStyle name="Normal 2 7 8 8" xfId="40990"/>
    <cellStyle name="Normal 2 7 9" xfId="10902"/>
    <cellStyle name="Normal 2 7 9 2" xfId="10903"/>
    <cellStyle name="Normal 2 7 9 2 2" xfId="10904"/>
    <cellStyle name="Normal 2 7 9 2 2 2" xfId="10905"/>
    <cellStyle name="Normal 2 7 9 2 2 2 2" xfId="40991"/>
    <cellStyle name="Normal 2 7 9 2 2 3" xfId="40992"/>
    <cellStyle name="Normal 2 7 9 2 3" xfId="10906"/>
    <cellStyle name="Normal 2 7 9 2 3 2" xfId="40993"/>
    <cellStyle name="Normal 2 7 9 2 4" xfId="40994"/>
    <cellStyle name="Normal 2 7 9 3" xfId="10907"/>
    <cellStyle name="Normal 2 7 9 3 2" xfId="10908"/>
    <cellStyle name="Normal 2 7 9 3 2 2" xfId="10909"/>
    <cellStyle name="Normal 2 7 9 3 2 2 2" xfId="40995"/>
    <cellStyle name="Normal 2 7 9 3 2 3" xfId="40996"/>
    <cellStyle name="Normal 2 7 9 3 3" xfId="10910"/>
    <cellStyle name="Normal 2 7 9 3 3 2" xfId="40997"/>
    <cellStyle name="Normal 2 7 9 3 4" xfId="40998"/>
    <cellStyle name="Normal 2 7 9 4" xfId="10911"/>
    <cellStyle name="Normal 2 7 9 4 2" xfId="10912"/>
    <cellStyle name="Normal 2 7 9 4 2 2" xfId="10913"/>
    <cellStyle name="Normal 2 7 9 4 2 2 2" xfId="40999"/>
    <cellStyle name="Normal 2 7 9 4 2 3" xfId="41000"/>
    <cellStyle name="Normal 2 7 9 4 3" xfId="10914"/>
    <cellStyle name="Normal 2 7 9 4 3 2" xfId="41001"/>
    <cellStyle name="Normal 2 7 9 4 4" xfId="41002"/>
    <cellStyle name="Normal 2 7 9 5" xfId="10915"/>
    <cellStyle name="Normal 2 7 9 5 2" xfId="10916"/>
    <cellStyle name="Normal 2 7 9 5 2 2" xfId="41003"/>
    <cellStyle name="Normal 2 7 9 5 3" xfId="41004"/>
    <cellStyle name="Normal 2 7 9 6" xfId="10917"/>
    <cellStyle name="Normal 2 7 9 6 2" xfId="41005"/>
    <cellStyle name="Normal 2 7 9 7" xfId="10918"/>
    <cellStyle name="Normal 2 7 9 7 2" xfId="41006"/>
    <cellStyle name="Normal 2 7 9 8" xfId="41007"/>
    <cellStyle name="Normal 2 8" xfId="10919"/>
    <cellStyle name="Normal 2 8 10" xfId="10920"/>
    <cellStyle name="Normal 2 8 10 2" xfId="10921"/>
    <cellStyle name="Normal 2 8 10 2 2" xfId="10922"/>
    <cellStyle name="Normal 2 8 10 2 2 2" xfId="10923"/>
    <cellStyle name="Normal 2 8 10 2 2 2 2" xfId="41008"/>
    <cellStyle name="Normal 2 8 10 2 2 3" xfId="41009"/>
    <cellStyle name="Normal 2 8 10 2 3" xfId="10924"/>
    <cellStyle name="Normal 2 8 10 2 3 2" xfId="41010"/>
    <cellStyle name="Normal 2 8 10 2 4" xfId="41011"/>
    <cellStyle name="Normal 2 8 10 3" xfId="10925"/>
    <cellStyle name="Normal 2 8 10 3 2" xfId="10926"/>
    <cellStyle name="Normal 2 8 10 3 2 2" xfId="10927"/>
    <cellStyle name="Normal 2 8 10 3 2 2 2" xfId="41012"/>
    <cellStyle name="Normal 2 8 10 3 2 3" xfId="41013"/>
    <cellStyle name="Normal 2 8 10 3 3" xfId="10928"/>
    <cellStyle name="Normal 2 8 10 3 3 2" xfId="41014"/>
    <cellStyle name="Normal 2 8 10 3 4" xfId="41015"/>
    <cellStyle name="Normal 2 8 10 4" xfId="10929"/>
    <cellStyle name="Normal 2 8 10 4 2" xfId="10930"/>
    <cellStyle name="Normal 2 8 10 4 2 2" xfId="10931"/>
    <cellStyle name="Normal 2 8 10 4 2 2 2" xfId="41016"/>
    <cellStyle name="Normal 2 8 10 4 2 3" xfId="41017"/>
    <cellStyle name="Normal 2 8 10 4 3" xfId="10932"/>
    <cellStyle name="Normal 2 8 10 4 3 2" xfId="41018"/>
    <cellStyle name="Normal 2 8 10 4 4" xfId="41019"/>
    <cellStyle name="Normal 2 8 10 5" xfId="10933"/>
    <cellStyle name="Normal 2 8 10 5 2" xfId="10934"/>
    <cellStyle name="Normal 2 8 10 5 2 2" xfId="41020"/>
    <cellStyle name="Normal 2 8 10 5 3" xfId="41021"/>
    <cellStyle name="Normal 2 8 10 6" xfId="10935"/>
    <cellStyle name="Normal 2 8 10 6 2" xfId="41022"/>
    <cellStyle name="Normal 2 8 10 7" xfId="10936"/>
    <cellStyle name="Normal 2 8 10 7 2" xfId="41023"/>
    <cellStyle name="Normal 2 8 10 8" xfId="41024"/>
    <cellStyle name="Normal 2 8 11" xfId="10937"/>
    <cellStyle name="Normal 2 8 11 2" xfId="10938"/>
    <cellStyle name="Normal 2 8 11 2 2" xfId="10939"/>
    <cellStyle name="Normal 2 8 11 2 2 2" xfId="10940"/>
    <cellStyle name="Normal 2 8 11 2 2 2 2" xfId="41025"/>
    <cellStyle name="Normal 2 8 11 2 2 3" xfId="41026"/>
    <cellStyle name="Normal 2 8 11 2 3" xfId="10941"/>
    <cellStyle name="Normal 2 8 11 2 3 2" xfId="41027"/>
    <cellStyle name="Normal 2 8 11 2 4" xfId="41028"/>
    <cellStyle name="Normal 2 8 11 3" xfId="10942"/>
    <cellStyle name="Normal 2 8 11 3 2" xfId="10943"/>
    <cellStyle name="Normal 2 8 11 3 2 2" xfId="10944"/>
    <cellStyle name="Normal 2 8 11 3 2 2 2" xfId="41029"/>
    <cellStyle name="Normal 2 8 11 3 2 3" xfId="41030"/>
    <cellStyle name="Normal 2 8 11 3 3" xfId="10945"/>
    <cellStyle name="Normal 2 8 11 3 3 2" xfId="41031"/>
    <cellStyle name="Normal 2 8 11 3 4" xfId="41032"/>
    <cellStyle name="Normal 2 8 11 4" xfId="10946"/>
    <cellStyle name="Normal 2 8 11 4 2" xfId="10947"/>
    <cellStyle name="Normal 2 8 11 4 2 2" xfId="10948"/>
    <cellStyle name="Normal 2 8 11 4 2 2 2" xfId="41033"/>
    <cellStyle name="Normal 2 8 11 4 2 3" xfId="41034"/>
    <cellStyle name="Normal 2 8 11 4 3" xfId="10949"/>
    <cellStyle name="Normal 2 8 11 4 3 2" xfId="41035"/>
    <cellStyle name="Normal 2 8 11 4 4" xfId="41036"/>
    <cellStyle name="Normal 2 8 11 5" xfId="10950"/>
    <cellStyle name="Normal 2 8 11 5 2" xfId="10951"/>
    <cellStyle name="Normal 2 8 11 5 2 2" xfId="41037"/>
    <cellStyle name="Normal 2 8 11 5 3" xfId="41038"/>
    <cellStyle name="Normal 2 8 11 6" xfId="10952"/>
    <cellStyle name="Normal 2 8 11 6 2" xfId="41039"/>
    <cellStyle name="Normal 2 8 11 7" xfId="10953"/>
    <cellStyle name="Normal 2 8 11 7 2" xfId="41040"/>
    <cellStyle name="Normal 2 8 11 8" xfId="41041"/>
    <cellStyle name="Normal 2 8 12" xfId="10954"/>
    <cellStyle name="Normal 2 8 12 2" xfId="10955"/>
    <cellStyle name="Normal 2 8 12 2 2" xfId="10956"/>
    <cellStyle name="Normal 2 8 12 2 2 2" xfId="10957"/>
    <cellStyle name="Normal 2 8 12 2 2 2 2" xfId="41042"/>
    <cellStyle name="Normal 2 8 12 2 2 3" xfId="41043"/>
    <cellStyle name="Normal 2 8 12 2 3" xfId="10958"/>
    <cellStyle name="Normal 2 8 12 2 3 2" xfId="41044"/>
    <cellStyle name="Normal 2 8 12 2 4" xfId="41045"/>
    <cellStyle name="Normal 2 8 12 3" xfId="10959"/>
    <cellStyle name="Normal 2 8 12 3 2" xfId="10960"/>
    <cellStyle name="Normal 2 8 12 3 2 2" xfId="10961"/>
    <cellStyle name="Normal 2 8 12 3 2 2 2" xfId="41046"/>
    <cellStyle name="Normal 2 8 12 3 2 3" xfId="41047"/>
    <cellStyle name="Normal 2 8 12 3 3" xfId="10962"/>
    <cellStyle name="Normal 2 8 12 3 3 2" xfId="41048"/>
    <cellStyle name="Normal 2 8 12 3 4" xfId="41049"/>
    <cellStyle name="Normal 2 8 12 4" xfId="10963"/>
    <cellStyle name="Normal 2 8 12 4 2" xfId="10964"/>
    <cellStyle name="Normal 2 8 12 4 2 2" xfId="10965"/>
    <cellStyle name="Normal 2 8 12 4 2 2 2" xfId="41050"/>
    <cellStyle name="Normal 2 8 12 4 2 3" xfId="41051"/>
    <cellStyle name="Normal 2 8 12 4 3" xfId="10966"/>
    <cellStyle name="Normal 2 8 12 4 3 2" xfId="41052"/>
    <cellStyle name="Normal 2 8 12 4 4" xfId="41053"/>
    <cellStyle name="Normal 2 8 12 5" xfId="10967"/>
    <cellStyle name="Normal 2 8 12 5 2" xfId="10968"/>
    <cellStyle name="Normal 2 8 12 5 2 2" xfId="41054"/>
    <cellStyle name="Normal 2 8 12 5 3" xfId="41055"/>
    <cellStyle name="Normal 2 8 12 6" xfId="10969"/>
    <cellStyle name="Normal 2 8 12 6 2" xfId="41056"/>
    <cellStyle name="Normal 2 8 12 7" xfId="10970"/>
    <cellStyle name="Normal 2 8 12 7 2" xfId="41057"/>
    <cellStyle name="Normal 2 8 12 8" xfId="41058"/>
    <cellStyle name="Normal 2 8 13" xfId="10971"/>
    <cellStyle name="Normal 2 8 13 2" xfId="10972"/>
    <cellStyle name="Normal 2 8 13 2 2" xfId="10973"/>
    <cellStyle name="Normal 2 8 13 2 2 2" xfId="10974"/>
    <cellStyle name="Normal 2 8 13 2 2 2 2" xfId="41059"/>
    <cellStyle name="Normal 2 8 13 2 2 3" xfId="41060"/>
    <cellStyle name="Normal 2 8 13 2 3" xfId="10975"/>
    <cellStyle name="Normal 2 8 13 2 3 2" xfId="41061"/>
    <cellStyle name="Normal 2 8 13 2 4" xfId="41062"/>
    <cellStyle name="Normal 2 8 13 3" xfId="10976"/>
    <cellStyle name="Normal 2 8 13 3 2" xfId="10977"/>
    <cellStyle name="Normal 2 8 13 3 2 2" xfId="10978"/>
    <cellStyle name="Normal 2 8 13 3 2 2 2" xfId="41063"/>
    <cellStyle name="Normal 2 8 13 3 2 3" xfId="41064"/>
    <cellStyle name="Normal 2 8 13 3 3" xfId="10979"/>
    <cellStyle name="Normal 2 8 13 3 3 2" xfId="41065"/>
    <cellStyle name="Normal 2 8 13 3 4" xfId="41066"/>
    <cellStyle name="Normal 2 8 13 4" xfId="10980"/>
    <cellStyle name="Normal 2 8 13 4 2" xfId="10981"/>
    <cellStyle name="Normal 2 8 13 4 2 2" xfId="10982"/>
    <cellStyle name="Normal 2 8 13 4 2 2 2" xfId="41067"/>
    <cellStyle name="Normal 2 8 13 4 2 3" xfId="41068"/>
    <cellStyle name="Normal 2 8 13 4 3" xfId="10983"/>
    <cellStyle name="Normal 2 8 13 4 3 2" xfId="41069"/>
    <cellStyle name="Normal 2 8 13 4 4" xfId="41070"/>
    <cellStyle name="Normal 2 8 13 5" xfId="10984"/>
    <cellStyle name="Normal 2 8 13 5 2" xfId="10985"/>
    <cellStyle name="Normal 2 8 13 5 2 2" xfId="41071"/>
    <cellStyle name="Normal 2 8 13 5 3" xfId="41072"/>
    <cellStyle name="Normal 2 8 13 6" xfId="10986"/>
    <cellStyle name="Normal 2 8 13 6 2" xfId="41073"/>
    <cellStyle name="Normal 2 8 13 7" xfId="10987"/>
    <cellStyle name="Normal 2 8 13 7 2" xfId="41074"/>
    <cellStyle name="Normal 2 8 13 8" xfId="41075"/>
    <cellStyle name="Normal 2 8 14" xfId="10988"/>
    <cellStyle name="Normal 2 8 14 2" xfId="10989"/>
    <cellStyle name="Normal 2 8 14 2 2" xfId="10990"/>
    <cellStyle name="Normal 2 8 14 2 2 2" xfId="10991"/>
    <cellStyle name="Normal 2 8 14 2 2 2 2" xfId="41076"/>
    <cellStyle name="Normal 2 8 14 2 2 3" xfId="41077"/>
    <cellStyle name="Normal 2 8 14 2 3" xfId="10992"/>
    <cellStyle name="Normal 2 8 14 2 3 2" xfId="41078"/>
    <cellStyle name="Normal 2 8 14 2 4" xfId="41079"/>
    <cellStyle name="Normal 2 8 14 3" xfId="10993"/>
    <cellStyle name="Normal 2 8 14 3 2" xfId="10994"/>
    <cellStyle name="Normal 2 8 14 3 2 2" xfId="10995"/>
    <cellStyle name="Normal 2 8 14 3 2 2 2" xfId="41080"/>
    <cellStyle name="Normal 2 8 14 3 2 3" xfId="41081"/>
    <cellStyle name="Normal 2 8 14 3 3" xfId="10996"/>
    <cellStyle name="Normal 2 8 14 3 3 2" xfId="41082"/>
    <cellStyle name="Normal 2 8 14 3 4" xfId="41083"/>
    <cellStyle name="Normal 2 8 14 4" xfId="10997"/>
    <cellStyle name="Normal 2 8 14 4 2" xfId="10998"/>
    <cellStyle name="Normal 2 8 14 4 2 2" xfId="10999"/>
    <cellStyle name="Normal 2 8 14 4 2 2 2" xfId="41084"/>
    <cellStyle name="Normal 2 8 14 4 2 3" xfId="41085"/>
    <cellStyle name="Normal 2 8 14 4 3" xfId="11000"/>
    <cellStyle name="Normal 2 8 14 4 3 2" xfId="41086"/>
    <cellStyle name="Normal 2 8 14 4 4" xfId="41087"/>
    <cellStyle name="Normal 2 8 14 5" xfId="11001"/>
    <cellStyle name="Normal 2 8 14 5 2" xfId="11002"/>
    <cellStyle name="Normal 2 8 14 5 2 2" xfId="41088"/>
    <cellStyle name="Normal 2 8 14 5 3" xfId="41089"/>
    <cellStyle name="Normal 2 8 14 6" xfId="11003"/>
    <cellStyle name="Normal 2 8 14 6 2" xfId="41090"/>
    <cellStyle name="Normal 2 8 14 7" xfId="11004"/>
    <cellStyle name="Normal 2 8 14 7 2" xfId="41091"/>
    <cellStyle name="Normal 2 8 14 8" xfId="41092"/>
    <cellStyle name="Normal 2 8 15" xfId="11005"/>
    <cellStyle name="Normal 2 8 15 2" xfId="11006"/>
    <cellStyle name="Normal 2 8 15 2 2" xfId="11007"/>
    <cellStyle name="Normal 2 8 15 2 2 2" xfId="11008"/>
    <cellStyle name="Normal 2 8 15 2 2 2 2" xfId="41093"/>
    <cellStyle name="Normal 2 8 15 2 2 3" xfId="41094"/>
    <cellStyle name="Normal 2 8 15 2 3" xfId="11009"/>
    <cellStyle name="Normal 2 8 15 2 3 2" xfId="41095"/>
    <cellStyle name="Normal 2 8 15 2 4" xfId="41096"/>
    <cellStyle name="Normal 2 8 15 3" xfId="11010"/>
    <cellStyle name="Normal 2 8 15 3 2" xfId="11011"/>
    <cellStyle name="Normal 2 8 15 3 2 2" xfId="11012"/>
    <cellStyle name="Normal 2 8 15 3 2 2 2" xfId="41097"/>
    <cellStyle name="Normal 2 8 15 3 2 3" xfId="41098"/>
    <cellStyle name="Normal 2 8 15 3 3" xfId="11013"/>
    <cellStyle name="Normal 2 8 15 3 3 2" xfId="41099"/>
    <cellStyle name="Normal 2 8 15 3 4" xfId="41100"/>
    <cellStyle name="Normal 2 8 15 4" xfId="11014"/>
    <cellStyle name="Normal 2 8 15 4 2" xfId="11015"/>
    <cellStyle name="Normal 2 8 15 4 2 2" xfId="11016"/>
    <cellStyle name="Normal 2 8 15 4 2 2 2" xfId="41101"/>
    <cellStyle name="Normal 2 8 15 4 2 3" xfId="41102"/>
    <cellStyle name="Normal 2 8 15 4 3" xfId="11017"/>
    <cellStyle name="Normal 2 8 15 4 3 2" xfId="41103"/>
    <cellStyle name="Normal 2 8 15 4 4" xfId="41104"/>
    <cellStyle name="Normal 2 8 15 5" xfId="11018"/>
    <cellStyle name="Normal 2 8 15 5 2" xfId="11019"/>
    <cellStyle name="Normal 2 8 15 5 2 2" xfId="41105"/>
    <cellStyle name="Normal 2 8 15 5 3" xfId="41106"/>
    <cellStyle name="Normal 2 8 15 6" xfId="11020"/>
    <cellStyle name="Normal 2 8 15 6 2" xfId="41107"/>
    <cellStyle name="Normal 2 8 15 7" xfId="11021"/>
    <cellStyle name="Normal 2 8 15 7 2" xfId="41108"/>
    <cellStyle name="Normal 2 8 15 8" xfId="41109"/>
    <cellStyle name="Normal 2 8 16" xfId="11022"/>
    <cellStyle name="Normal 2 8 16 2" xfId="11023"/>
    <cellStyle name="Normal 2 8 16 2 2" xfId="11024"/>
    <cellStyle name="Normal 2 8 16 2 2 2" xfId="11025"/>
    <cellStyle name="Normal 2 8 16 2 2 2 2" xfId="41110"/>
    <cellStyle name="Normal 2 8 16 2 2 3" xfId="41111"/>
    <cellStyle name="Normal 2 8 16 2 3" xfId="11026"/>
    <cellStyle name="Normal 2 8 16 2 3 2" xfId="41112"/>
    <cellStyle name="Normal 2 8 16 2 4" xfId="41113"/>
    <cellStyle name="Normal 2 8 16 3" xfId="11027"/>
    <cellStyle name="Normal 2 8 16 3 2" xfId="11028"/>
    <cellStyle name="Normal 2 8 16 3 2 2" xfId="11029"/>
    <cellStyle name="Normal 2 8 16 3 2 2 2" xfId="41114"/>
    <cellStyle name="Normal 2 8 16 3 2 3" xfId="41115"/>
    <cellStyle name="Normal 2 8 16 3 3" xfId="11030"/>
    <cellStyle name="Normal 2 8 16 3 3 2" xfId="41116"/>
    <cellStyle name="Normal 2 8 16 3 4" xfId="41117"/>
    <cellStyle name="Normal 2 8 16 4" xfId="11031"/>
    <cellStyle name="Normal 2 8 16 4 2" xfId="11032"/>
    <cellStyle name="Normal 2 8 16 4 2 2" xfId="11033"/>
    <cellStyle name="Normal 2 8 16 4 2 2 2" xfId="41118"/>
    <cellStyle name="Normal 2 8 16 4 2 3" xfId="41119"/>
    <cellStyle name="Normal 2 8 16 4 3" xfId="11034"/>
    <cellStyle name="Normal 2 8 16 4 3 2" xfId="41120"/>
    <cellStyle name="Normal 2 8 16 4 4" xfId="41121"/>
    <cellStyle name="Normal 2 8 16 5" xfId="11035"/>
    <cellStyle name="Normal 2 8 16 5 2" xfId="11036"/>
    <cellStyle name="Normal 2 8 16 5 2 2" xfId="41122"/>
    <cellStyle name="Normal 2 8 16 5 3" xfId="41123"/>
    <cellStyle name="Normal 2 8 16 6" xfId="11037"/>
    <cellStyle name="Normal 2 8 16 6 2" xfId="41124"/>
    <cellStyle name="Normal 2 8 16 7" xfId="11038"/>
    <cellStyle name="Normal 2 8 16 7 2" xfId="41125"/>
    <cellStyle name="Normal 2 8 16 8" xfId="41126"/>
    <cellStyle name="Normal 2 8 17" xfId="11039"/>
    <cellStyle name="Normal 2 8 17 2" xfId="11040"/>
    <cellStyle name="Normal 2 8 17 2 2" xfId="11041"/>
    <cellStyle name="Normal 2 8 17 2 2 2" xfId="11042"/>
    <cellStyle name="Normal 2 8 17 2 2 2 2" xfId="41127"/>
    <cellStyle name="Normal 2 8 17 2 2 3" xfId="41128"/>
    <cellStyle name="Normal 2 8 17 2 3" xfId="11043"/>
    <cellStyle name="Normal 2 8 17 2 3 2" xfId="41129"/>
    <cellStyle name="Normal 2 8 17 2 4" xfId="41130"/>
    <cellStyle name="Normal 2 8 17 3" xfId="11044"/>
    <cellStyle name="Normal 2 8 17 3 2" xfId="11045"/>
    <cellStyle name="Normal 2 8 17 3 2 2" xfId="11046"/>
    <cellStyle name="Normal 2 8 17 3 2 2 2" xfId="41131"/>
    <cellStyle name="Normal 2 8 17 3 2 3" xfId="41132"/>
    <cellStyle name="Normal 2 8 17 3 3" xfId="11047"/>
    <cellStyle name="Normal 2 8 17 3 3 2" xfId="41133"/>
    <cellStyle name="Normal 2 8 17 3 4" xfId="41134"/>
    <cellStyle name="Normal 2 8 17 4" xfId="11048"/>
    <cellStyle name="Normal 2 8 17 4 2" xfId="11049"/>
    <cellStyle name="Normal 2 8 17 4 2 2" xfId="11050"/>
    <cellStyle name="Normal 2 8 17 4 2 2 2" xfId="41135"/>
    <cellStyle name="Normal 2 8 17 4 2 3" xfId="41136"/>
    <cellStyle name="Normal 2 8 17 4 3" xfId="11051"/>
    <cellStyle name="Normal 2 8 17 4 3 2" xfId="41137"/>
    <cellStyle name="Normal 2 8 17 4 4" xfId="41138"/>
    <cellStyle name="Normal 2 8 17 5" xfId="11052"/>
    <cellStyle name="Normal 2 8 17 5 2" xfId="11053"/>
    <cellStyle name="Normal 2 8 17 5 2 2" xfId="41139"/>
    <cellStyle name="Normal 2 8 17 5 3" xfId="41140"/>
    <cellStyle name="Normal 2 8 17 6" xfId="11054"/>
    <cellStyle name="Normal 2 8 17 6 2" xfId="41141"/>
    <cellStyle name="Normal 2 8 17 7" xfId="11055"/>
    <cellStyle name="Normal 2 8 17 7 2" xfId="41142"/>
    <cellStyle name="Normal 2 8 17 8" xfId="41143"/>
    <cellStyle name="Normal 2 8 18" xfId="11056"/>
    <cellStyle name="Normal 2 8 18 2" xfId="11057"/>
    <cellStyle name="Normal 2 8 18 2 2" xfId="11058"/>
    <cellStyle name="Normal 2 8 18 2 2 2" xfId="11059"/>
    <cellStyle name="Normal 2 8 18 2 2 2 2" xfId="41144"/>
    <cellStyle name="Normal 2 8 18 2 2 3" xfId="41145"/>
    <cellStyle name="Normal 2 8 18 2 3" xfId="11060"/>
    <cellStyle name="Normal 2 8 18 2 3 2" xfId="41146"/>
    <cellStyle name="Normal 2 8 18 2 4" xfId="41147"/>
    <cellStyle name="Normal 2 8 18 3" xfId="11061"/>
    <cellStyle name="Normal 2 8 18 3 2" xfId="11062"/>
    <cellStyle name="Normal 2 8 18 3 2 2" xfId="11063"/>
    <cellStyle name="Normal 2 8 18 3 2 2 2" xfId="41148"/>
    <cellStyle name="Normal 2 8 18 3 2 3" xfId="41149"/>
    <cellStyle name="Normal 2 8 18 3 3" xfId="11064"/>
    <cellStyle name="Normal 2 8 18 3 3 2" xfId="41150"/>
    <cellStyle name="Normal 2 8 18 3 4" xfId="41151"/>
    <cellStyle name="Normal 2 8 18 4" xfId="11065"/>
    <cellStyle name="Normal 2 8 18 4 2" xfId="11066"/>
    <cellStyle name="Normal 2 8 18 4 2 2" xfId="11067"/>
    <cellStyle name="Normal 2 8 18 4 2 2 2" xfId="41152"/>
    <cellStyle name="Normal 2 8 18 4 2 3" xfId="41153"/>
    <cellStyle name="Normal 2 8 18 4 3" xfId="11068"/>
    <cellStyle name="Normal 2 8 18 4 3 2" xfId="41154"/>
    <cellStyle name="Normal 2 8 18 4 4" xfId="41155"/>
    <cellStyle name="Normal 2 8 18 5" xfId="11069"/>
    <cellStyle name="Normal 2 8 18 5 2" xfId="11070"/>
    <cellStyle name="Normal 2 8 18 5 2 2" xfId="41156"/>
    <cellStyle name="Normal 2 8 18 5 3" xfId="41157"/>
    <cellStyle name="Normal 2 8 18 6" xfId="11071"/>
    <cellStyle name="Normal 2 8 18 6 2" xfId="41158"/>
    <cellStyle name="Normal 2 8 18 7" xfId="11072"/>
    <cellStyle name="Normal 2 8 18 7 2" xfId="41159"/>
    <cellStyle name="Normal 2 8 18 8" xfId="41160"/>
    <cellStyle name="Normal 2 8 19" xfId="11073"/>
    <cellStyle name="Normal 2 8 19 2" xfId="11074"/>
    <cellStyle name="Normal 2 8 19 2 2" xfId="11075"/>
    <cellStyle name="Normal 2 8 19 2 2 2" xfId="11076"/>
    <cellStyle name="Normal 2 8 19 2 2 2 2" xfId="41161"/>
    <cellStyle name="Normal 2 8 19 2 2 3" xfId="41162"/>
    <cellStyle name="Normal 2 8 19 2 3" xfId="11077"/>
    <cellStyle name="Normal 2 8 19 2 3 2" xfId="41163"/>
    <cellStyle name="Normal 2 8 19 2 4" xfId="41164"/>
    <cellStyle name="Normal 2 8 19 3" xfId="11078"/>
    <cellStyle name="Normal 2 8 19 3 2" xfId="11079"/>
    <cellStyle name="Normal 2 8 19 3 2 2" xfId="11080"/>
    <cellStyle name="Normal 2 8 19 3 2 2 2" xfId="41165"/>
    <cellStyle name="Normal 2 8 19 3 2 3" xfId="41166"/>
    <cellStyle name="Normal 2 8 19 3 3" xfId="11081"/>
    <cellStyle name="Normal 2 8 19 3 3 2" xfId="41167"/>
    <cellStyle name="Normal 2 8 19 3 4" xfId="41168"/>
    <cellStyle name="Normal 2 8 19 4" xfId="11082"/>
    <cellStyle name="Normal 2 8 19 4 2" xfId="11083"/>
    <cellStyle name="Normal 2 8 19 4 2 2" xfId="11084"/>
    <cellStyle name="Normal 2 8 19 4 2 2 2" xfId="41169"/>
    <cellStyle name="Normal 2 8 19 4 2 3" xfId="41170"/>
    <cellStyle name="Normal 2 8 19 4 3" xfId="11085"/>
    <cellStyle name="Normal 2 8 19 4 3 2" xfId="41171"/>
    <cellStyle name="Normal 2 8 19 4 4" xfId="41172"/>
    <cellStyle name="Normal 2 8 19 5" xfId="11086"/>
    <cellStyle name="Normal 2 8 19 5 2" xfId="11087"/>
    <cellStyle name="Normal 2 8 19 5 2 2" xfId="41173"/>
    <cellStyle name="Normal 2 8 19 5 3" xfId="41174"/>
    <cellStyle name="Normal 2 8 19 6" xfId="11088"/>
    <cellStyle name="Normal 2 8 19 6 2" xfId="41175"/>
    <cellStyle name="Normal 2 8 19 7" xfId="11089"/>
    <cellStyle name="Normal 2 8 19 7 2" xfId="41176"/>
    <cellStyle name="Normal 2 8 19 8" xfId="41177"/>
    <cellStyle name="Normal 2 8 2" xfId="11090"/>
    <cellStyle name="Normal 2 8 2 2" xfId="11091"/>
    <cellStyle name="Normal 2 8 2 2 2" xfId="11092"/>
    <cellStyle name="Normal 2 8 2 2 2 2" xfId="11093"/>
    <cellStyle name="Normal 2 8 2 2 2 2 2" xfId="41178"/>
    <cellStyle name="Normal 2 8 2 2 2 3" xfId="41179"/>
    <cellStyle name="Normal 2 8 2 2 3" xfId="11094"/>
    <cellStyle name="Normal 2 8 2 2 3 2" xfId="41180"/>
    <cellStyle name="Normal 2 8 2 2 4" xfId="41181"/>
    <cellStyle name="Normal 2 8 2 3" xfId="11095"/>
    <cellStyle name="Normal 2 8 2 3 2" xfId="11096"/>
    <cellStyle name="Normal 2 8 2 3 2 2" xfId="11097"/>
    <cellStyle name="Normal 2 8 2 3 2 2 2" xfId="41182"/>
    <cellStyle name="Normal 2 8 2 3 2 3" xfId="41183"/>
    <cellStyle name="Normal 2 8 2 3 3" xfId="11098"/>
    <cellStyle name="Normal 2 8 2 3 3 2" xfId="41184"/>
    <cellStyle name="Normal 2 8 2 3 4" xfId="41185"/>
    <cellStyle name="Normal 2 8 2 4" xfId="11099"/>
    <cellStyle name="Normal 2 8 2 4 2" xfId="11100"/>
    <cellStyle name="Normal 2 8 2 4 2 2" xfId="11101"/>
    <cellStyle name="Normal 2 8 2 4 2 2 2" xfId="41186"/>
    <cellStyle name="Normal 2 8 2 4 2 3" xfId="41187"/>
    <cellStyle name="Normal 2 8 2 4 3" xfId="11102"/>
    <cellStyle name="Normal 2 8 2 4 3 2" xfId="41188"/>
    <cellStyle name="Normal 2 8 2 4 4" xfId="41189"/>
    <cellStyle name="Normal 2 8 2 5" xfId="11103"/>
    <cellStyle name="Normal 2 8 2 5 2" xfId="11104"/>
    <cellStyle name="Normal 2 8 2 5 2 2" xfId="41190"/>
    <cellStyle name="Normal 2 8 2 5 3" xfId="41191"/>
    <cellStyle name="Normal 2 8 2 6" xfId="11105"/>
    <cellStyle name="Normal 2 8 2 6 2" xfId="41192"/>
    <cellStyle name="Normal 2 8 2 7" xfId="11106"/>
    <cellStyle name="Normal 2 8 2 7 2" xfId="41193"/>
    <cellStyle name="Normal 2 8 2 8" xfId="41194"/>
    <cellStyle name="Normal 2 8 20" xfId="11107"/>
    <cellStyle name="Normal 2 8 20 2" xfId="11108"/>
    <cellStyle name="Normal 2 8 20 2 2" xfId="11109"/>
    <cellStyle name="Normal 2 8 20 2 2 2" xfId="11110"/>
    <cellStyle name="Normal 2 8 20 2 2 2 2" xfId="41195"/>
    <cellStyle name="Normal 2 8 20 2 2 3" xfId="41196"/>
    <cellStyle name="Normal 2 8 20 2 3" xfId="11111"/>
    <cellStyle name="Normal 2 8 20 2 3 2" xfId="41197"/>
    <cellStyle name="Normal 2 8 20 2 4" xfId="41198"/>
    <cellStyle name="Normal 2 8 20 3" xfId="11112"/>
    <cellStyle name="Normal 2 8 20 3 2" xfId="11113"/>
    <cellStyle name="Normal 2 8 20 3 2 2" xfId="11114"/>
    <cellStyle name="Normal 2 8 20 3 2 2 2" xfId="41199"/>
    <cellStyle name="Normal 2 8 20 3 2 3" xfId="41200"/>
    <cellStyle name="Normal 2 8 20 3 3" xfId="11115"/>
    <cellStyle name="Normal 2 8 20 3 3 2" xfId="41201"/>
    <cellStyle name="Normal 2 8 20 3 4" xfId="41202"/>
    <cellStyle name="Normal 2 8 20 4" xfId="11116"/>
    <cellStyle name="Normal 2 8 20 4 2" xfId="11117"/>
    <cellStyle name="Normal 2 8 20 4 2 2" xfId="11118"/>
    <cellStyle name="Normal 2 8 20 4 2 2 2" xfId="41203"/>
    <cellStyle name="Normal 2 8 20 4 2 3" xfId="41204"/>
    <cellStyle name="Normal 2 8 20 4 3" xfId="11119"/>
    <cellStyle name="Normal 2 8 20 4 3 2" xfId="41205"/>
    <cellStyle name="Normal 2 8 20 4 4" xfId="41206"/>
    <cellStyle name="Normal 2 8 20 5" xfId="11120"/>
    <cellStyle name="Normal 2 8 20 5 2" xfId="11121"/>
    <cellStyle name="Normal 2 8 20 5 2 2" xfId="41207"/>
    <cellStyle name="Normal 2 8 20 5 3" xfId="41208"/>
    <cellStyle name="Normal 2 8 20 6" xfId="11122"/>
    <cellStyle name="Normal 2 8 20 6 2" xfId="41209"/>
    <cellStyle name="Normal 2 8 20 7" xfId="11123"/>
    <cellStyle name="Normal 2 8 20 7 2" xfId="41210"/>
    <cellStyle name="Normal 2 8 20 8" xfId="41211"/>
    <cellStyle name="Normal 2 8 21" xfId="11124"/>
    <cellStyle name="Normal 2 8 21 2" xfId="11125"/>
    <cellStyle name="Normal 2 8 21 2 2" xfId="11126"/>
    <cellStyle name="Normal 2 8 21 2 2 2" xfId="11127"/>
    <cellStyle name="Normal 2 8 21 2 2 2 2" xfId="41212"/>
    <cellStyle name="Normal 2 8 21 2 2 3" xfId="41213"/>
    <cellStyle name="Normal 2 8 21 2 3" xfId="11128"/>
    <cellStyle name="Normal 2 8 21 2 3 2" xfId="41214"/>
    <cellStyle name="Normal 2 8 21 2 4" xfId="41215"/>
    <cellStyle name="Normal 2 8 21 3" xfId="11129"/>
    <cellStyle name="Normal 2 8 21 3 2" xfId="11130"/>
    <cellStyle name="Normal 2 8 21 3 2 2" xfId="11131"/>
    <cellStyle name="Normal 2 8 21 3 2 2 2" xfId="41216"/>
    <cellStyle name="Normal 2 8 21 3 2 3" xfId="41217"/>
    <cellStyle name="Normal 2 8 21 3 3" xfId="11132"/>
    <cellStyle name="Normal 2 8 21 3 3 2" xfId="41218"/>
    <cellStyle name="Normal 2 8 21 3 4" xfId="41219"/>
    <cellStyle name="Normal 2 8 21 4" xfId="11133"/>
    <cellStyle name="Normal 2 8 21 4 2" xfId="11134"/>
    <cellStyle name="Normal 2 8 21 4 2 2" xfId="11135"/>
    <cellStyle name="Normal 2 8 21 4 2 2 2" xfId="41220"/>
    <cellStyle name="Normal 2 8 21 4 2 3" xfId="41221"/>
    <cellStyle name="Normal 2 8 21 4 3" xfId="11136"/>
    <cellStyle name="Normal 2 8 21 4 3 2" xfId="41222"/>
    <cellStyle name="Normal 2 8 21 4 4" xfId="41223"/>
    <cellStyle name="Normal 2 8 21 5" xfId="11137"/>
    <cellStyle name="Normal 2 8 21 5 2" xfId="11138"/>
    <cellStyle name="Normal 2 8 21 5 2 2" xfId="41224"/>
    <cellStyle name="Normal 2 8 21 5 3" xfId="41225"/>
    <cellStyle name="Normal 2 8 21 6" xfId="11139"/>
    <cellStyle name="Normal 2 8 21 6 2" xfId="41226"/>
    <cellStyle name="Normal 2 8 21 7" xfId="11140"/>
    <cellStyle name="Normal 2 8 21 7 2" xfId="41227"/>
    <cellStyle name="Normal 2 8 21 8" xfId="41228"/>
    <cellStyle name="Normal 2 8 22" xfId="11141"/>
    <cellStyle name="Normal 2 8 22 2" xfId="11142"/>
    <cellStyle name="Normal 2 8 22 2 2" xfId="11143"/>
    <cellStyle name="Normal 2 8 22 2 2 2" xfId="11144"/>
    <cellStyle name="Normal 2 8 22 2 2 2 2" xfId="41229"/>
    <cellStyle name="Normal 2 8 22 2 2 3" xfId="41230"/>
    <cellStyle name="Normal 2 8 22 2 3" xfId="11145"/>
    <cellStyle name="Normal 2 8 22 2 3 2" xfId="41231"/>
    <cellStyle name="Normal 2 8 22 2 4" xfId="41232"/>
    <cellStyle name="Normal 2 8 22 3" xfId="11146"/>
    <cellStyle name="Normal 2 8 22 3 2" xfId="11147"/>
    <cellStyle name="Normal 2 8 22 3 2 2" xfId="11148"/>
    <cellStyle name="Normal 2 8 22 3 2 2 2" xfId="41233"/>
    <cellStyle name="Normal 2 8 22 3 2 3" xfId="41234"/>
    <cellStyle name="Normal 2 8 22 3 3" xfId="11149"/>
    <cellStyle name="Normal 2 8 22 3 3 2" xfId="41235"/>
    <cellStyle name="Normal 2 8 22 3 4" xfId="41236"/>
    <cellStyle name="Normal 2 8 22 4" xfId="11150"/>
    <cellStyle name="Normal 2 8 22 4 2" xfId="11151"/>
    <cellStyle name="Normal 2 8 22 4 2 2" xfId="11152"/>
    <cellStyle name="Normal 2 8 22 4 2 2 2" xfId="41237"/>
    <cellStyle name="Normal 2 8 22 4 2 3" xfId="41238"/>
    <cellStyle name="Normal 2 8 22 4 3" xfId="11153"/>
    <cellStyle name="Normal 2 8 22 4 3 2" xfId="41239"/>
    <cellStyle name="Normal 2 8 22 4 4" xfId="41240"/>
    <cellStyle name="Normal 2 8 22 5" xfId="11154"/>
    <cellStyle name="Normal 2 8 22 5 2" xfId="11155"/>
    <cellStyle name="Normal 2 8 22 5 2 2" xfId="41241"/>
    <cellStyle name="Normal 2 8 22 5 3" xfId="41242"/>
    <cellStyle name="Normal 2 8 22 6" xfId="11156"/>
    <cellStyle name="Normal 2 8 22 6 2" xfId="41243"/>
    <cellStyle name="Normal 2 8 22 7" xfId="11157"/>
    <cellStyle name="Normal 2 8 22 7 2" xfId="41244"/>
    <cellStyle name="Normal 2 8 22 8" xfId="41245"/>
    <cellStyle name="Normal 2 8 23" xfId="11158"/>
    <cellStyle name="Normal 2 8 23 2" xfId="11159"/>
    <cellStyle name="Normal 2 8 23 2 2" xfId="11160"/>
    <cellStyle name="Normal 2 8 23 2 2 2" xfId="11161"/>
    <cellStyle name="Normal 2 8 23 2 2 2 2" xfId="41246"/>
    <cellStyle name="Normal 2 8 23 2 2 3" xfId="41247"/>
    <cellStyle name="Normal 2 8 23 2 3" xfId="11162"/>
    <cellStyle name="Normal 2 8 23 2 3 2" xfId="41248"/>
    <cellStyle name="Normal 2 8 23 2 4" xfId="41249"/>
    <cellStyle name="Normal 2 8 23 3" xfId="11163"/>
    <cellStyle name="Normal 2 8 23 3 2" xfId="11164"/>
    <cellStyle name="Normal 2 8 23 3 2 2" xfId="11165"/>
    <cellStyle name="Normal 2 8 23 3 2 2 2" xfId="41250"/>
    <cellStyle name="Normal 2 8 23 3 2 3" xfId="41251"/>
    <cellStyle name="Normal 2 8 23 3 3" xfId="11166"/>
    <cellStyle name="Normal 2 8 23 3 3 2" xfId="41252"/>
    <cellStyle name="Normal 2 8 23 3 4" xfId="41253"/>
    <cellStyle name="Normal 2 8 23 4" xfId="11167"/>
    <cellStyle name="Normal 2 8 23 4 2" xfId="11168"/>
    <cellStyle name="Normal 2 8 23 4 2 2" xfId="11169"/>
    <cellStyle name="Normal 2 8 23 4 2 2 2" xfId="41254"/>
    <cellStyle name="Normal 2 8 23 4 2 3" xfId="41255"/>
    <cellStyle name="Normal 2 8 23 4 3" xfId="11170"/>
    <cellStyle name="Normal 2 8 23 4 3 2" xfId="41256"/>
    <cellStyle name="Normal 2 8 23 4 4" xfId="41257"/>
    <cellStyle name="Normal 2 8 23 5" xfId="11171"/>
    <cellStyle name="Normal 2 8 23 5 2" xfId="11172"/>
    <cellStyle name="Normal 2 8 23 5 2 2" xfId="41258"/>
    <cellStyle name="Normal 2 8 23 5 3" xfId="41259"/>
    <cellStyle name="Normal 2 8 23 6" xfId="11173"/>
    <cellStyle name="Normal 2 8 23 6 2" xfId="41260"/>
    <cellStyle name="Normal 2 8 23 7" xfId="11174"/>
    <cellStyle name="Normal 2 8 23 7 2" xfId="41261"/>
    <cellStyle name="Normal 2 8 23 8" xfId="41262"/>
    <cellStyle name="Normal 2 8 24" xfId="11175"/>
    <cellStyle name="Normal 2 8 24 2" xfId="11176"/>
    <cellStyle name="Normal 2 8 24 2 2" xfId="11177"/>
    <cellStyle name="Normal 2 8 24 2 2 2" xfId="11178"/>
    <cellStyle name="Normal 2 8 24 2 2 2 2" xfId="41263"/>
    <cellStyle name="Normal 2 8 24 2 2 3" xfId="41264"/>
    <cellStyle name="Normal 2 8 24 2 3" xfId="11179"/>
    <cellStyle name="Normal 2 8 24 2 3 2" xfId="41265"/>
    <cellStyle name="Normal 2 8 24 2 4" xfId="41266"/>
    <cellStyle name="Normal 2 8 24 3" xfId="11180"/>
    <cellStyle name="Normal 2 8 24 3 2" xfId="11181"/>
    <cellStyle name="Normal 2 8 24 3 2 2" xfId="11182"/>
    <cellStyle name="Normal 2 8 24 3 2 2 2" xfId="41267"/>
    <cellStyle name="Normal 2 8 24 3 2 3" xfId="41268"/>
    <cellStyle name="Normal 2 8 24 3 3" xfId="11183"/>
    <cellStyle name="Normal 2 8 24 3 3 2" xfId="41269"/>
    <cellStyle name="Normal 2 8 24 3 4" xfId="41270"/>
    <cellStyle name="Normal 2 8 24 4" xfId="11184"/>
    <cellStyle name="Normal 2 8 24 4 2" xfId="11185"/>
    <cellStyle name="Normal 2 8 24 4 2 2" xfId="11186"/>
    <cellStyle name="Normal 2 8 24 4 2 2 2" xfId="41271"/>
    <cellStyle name="Normal 2 8 24 4 2 3" xfId="41272"/>
    <cellStyle name="Normal 2 8 24 4 3" xfId="11187"/>
    <cellStyle name="Normal 2 8 24 4 3 2" xfId="41273"/>
    <cellStyle name="Normal 2 8 24 4 4" xfId="41274"/>
    <cellStyle name="Normal 2 8 24 5" xfId="11188"/>
    <cellStyle name="Normal 2 8 24 5 2" xfId="11189"/>
    <cellStyle name="Normal 2 8 24 5 2 2" xfId="41275"/>
    <cellStyle name="Normal 2 8 24 5 3" xfId="41276"/>
    <cellStyle name="Normal 2 8 24 6" xfId="11190"/>
    <cellStyle name="Normal 2 8 24 6 2" xfId="41277"/>
    <cellStyle name="Normal 2 8 24 7" xfId="11191"/>
    <cellStyle name="Normal 2 8 24 7 2" xfId="41278"/>
    <cellStyle name="Normal 2 8 24 8" xfId="41279"/>
    <cellStyle name="Normal 2 8 25" xfId="11192"/>
    <cellStyle name="Normal 2 8 25 2" xfId="11193"/>
    <cellStyle name="Normal 2 8 25 2 2" xfId="11194"/>
    <cellStyle name="Normal 2 8 25 2 2 2" xfId="11195"/>
    <cellStyle name="Normal 2 8 25 2 2 2 2" xfId="41280"/>
    <cellStyle name="Normal 2 8 25 2 2 3" xfId="41281"/>
    <cellStyle name="Normal 2 8 25 2 3" xfId="11196"/>
    <cellStyle name="Normal 2 8 25 2 3 2" xfId="41282"/>
    <cellStyle name="Normal 2 8 25 2 4" xfId="41283"/>
    <cellStyle name="Normal 2 8 25 3" xfId="11197"/>
    <cellStyle name="Normal 2 8 25 3 2" xfId="11198"/>
    <cellStyle name="Normal 2 8 25 3 2 2" xfId="11199"/>
    <cellStyle name="Normal 2 8 25 3 2 2 2" xfId="41284"/>
    <cellStyle name="Normal 2 8 25 3 2 3" xfId="41285"/>
    <cellStyle name="Normal 2 8 25 3 3" xfId="11200"/>
    <cellStyle name="Normal 2 8 25 3 3 2" xfId="41286"/>
    <cellStyle name="Normal 2 8 25 3 4" xfId="41287"/>
    <cellStyle name="Normal 2 8 25 4" xfId="11201"/>
    <cellStyle name="Normal 2 8 25 4 2" xfId="11202"/>
    <cellStyle name="Normal 2 8 25 4 2 2" xfId="11203"/>
    <cellStyle name="Normal 2 8 25 4 2 2 2" xfId="41288"/>
    <cellStyle name="Normal 2 8 25 4 2 3" xfId="41289"/>
    <cellStyle name="Normal 2 8 25 4 3" xfId="11204"/>
    <cellStyle name="Normal 2 8 25 4 3 2" xfId="41290"/>
    <cellStyle name="Normal 2 8 25 4 4" xfId="41291"/>
    <cellStyle name="Normal 2 8 25 5" xfId="11205"/>
    <cellStyle name="Normal 2 8 25 5 2" xfId="11206"/>
    <cellStyle name="Normal 2 8 25 5 2 2" xfId="41292"/>
    <cellStyle name="Normal 2 8 25 5 3" xfId="41293"/>
    <cellStyle name="Normal 2 8 25 6" xfId="11207"/>
    <cellStyle name="Normal 2 8 25 6 2" xfId="41294"/>
    <cellStyle name="Normal 2 8 25 7" xfId="11208"/>
    <cellStyle name="Normal 2 8 25 7 2" xfId="41295"/>
    <cellStyle name="Normal 2 8 25 8" xfId="41296"/>
    <cellStyle name="Normal 2 8 26" xfId="11209"/>
    <cellStyle name="Normal 2 8 26 2" xfId="11210"/>
    <cellStyle name="Normal 2 8 26 2 2" xfId="11211"/>
    <cellStyle name="Normal 2 8 26 2 2 2" xfId="11212"/>
    <cellStyle name="Normal 2 8 26 2 2 2 2" xfId="41297"/>
    <cellStyle name="Normal 2 8 26 2 2 3" xfId="41298"/>
    <cellStyle name="Normal 2 8 26 2 3" xfId="11213"/>
    <cellStyle name="Normal 2 8 26 2 3 2" xfId="41299"/>
    <cellStyle name="Normal 2 8 26 2 4" xfId="41300"/>
    <cellStyle name="Normal 2 8 26 3" xfId="11214"/>
    <cellStyle name="Normal 2 8 26 3 2" xfId="11215"/>
    <cellStyle name="Normal 2 8 26 3 2 2" xfId="11216"/>
    <cellStyle name="Normal 2 8 26 3 2 2 2" xfId="41301"/>
    <cellStyle name="Normal 2 8 26 3 2 3" xfId="41302"/>
    <cellStyle name="Normal 2 8 26 3 3" xfId="11217"/>
    <cellStyle name="Normal 2 8 26 3 3 2" xfId="41303"/>
    <cellStyle name="Normal 2 8 26 3 4" xfId="41304"/>
    <cellStyle name="Normal 2 8 26 4" xfId="11218"/>
    <cellStyle name="Normal 2 8 26 4 2" xfId="11219"/>
    <cellStyle name="Normal 2 8 26 4 2 2" xfId="11220"/>
    <cellStyle name="Normal 2 8 26 4 2 2 2" xfId="41305"/>
    <cellStyle name="Normal 2 8 26 4 2 3" xfId="41306"/>
    <cellStyle name="Normal 2 8 26 4 3" xfId="11221"/>
    <cellStyle name="Normal 2 8 26 4 3 2" xfId="41307"/>
    <cellStyle name="Normal 2 8 26 4 4" xfId="41308"/>
    <cellStyle name="Normal 2 8 26 5" xfId="11222"/>
    <cellStyle name="Normal 2 8 26 5 2" xfId="11223"/>
    <cellStyle name="Normal 2 8 26 5 2 2" xfId="41309"/>
    <cellStyle name="Normal 2 8 26 5 3" xfId="41310"/>
    <cellStyle name="Normal 2 8 26 6" xfId="11224"/>
    <cellStyle name="Normal 2 8 26 6 2" xfId="41311"/>
    <cellStyle name="Normal 2 8 26 7" xfId="11225"/>
    <cellStyle name="Normal 2 8 26 7 2" xfId="41312"/>
    <cellStyle name="Normal 2 8 26 8" xfId="41313"/>
    <cellStyle name="Normal 2 8 27" xfId="11226"/>
    <cellStyle name="Normal 2 8 27 2" xfId="11227"/>
    <cellStyle name="Normal 2 8 27 2 2" xfId="11228"/>
    <cellStyle name="Normal 2 8 27 2 2 2" xfId="11229"/>
    <cellStyle name="Normal 2 8 27 2 2 2 2" xfId="41314"/>
    <cellStyle name="Normal 2 8 27 2 2 3" xfId="41315"/>
    <cellStyle name="Normal 2 8 27 2 3" xfId="11230"/>
    <cellStyle name="Normal 2 8 27 2 3 2" xfId="41316"/>
    <cellStyle name="Normal 2 8 27 2 4" xfId="41317"/>
    <cellStyle name="Normal 2 8 27 3" xfId="11231"/>
    <cellStyle name="Normal 2 8 27 3 2" xfId="11232"/>
    <cellStyle name="Normal 2 8 27 3 2 2" xfId="11233"/>
    <cellStyle name="Normal 2 8 27 3 2 2 2" xfId="41318"/>
    <cellStyle name="Normal 2 8 27 3 2 3" xfId="41319"/>
    <cellStyle name="Normal 2 8 27 3 3" xfId="11234"/>
    <cellStyle name="Normal 2 8 27 3 3 2" xfId="41320"/>
    <cellStyle name="Normal 2 8 27 3 4" xfId="41321"/>
    <cellStyle name="Normal 2 8 27 4" xfId="11235"/>
    <cellStyle name="Normal 2 8 27 4 2" xfId="11236"/>
    <cellStyle name="Normal 2 8 27 4 2 2" xfId="11237"/>
    <cellStyle name="Normal 2 8 27 4 2 2 2" xfId="41322"/>
    <cellStyle name="Normal 2 8 27 4 2 3" xfId="41323"/>
    <cellStyle name="Normal 2 8 27 4 3" xfId="11238"/>
    <cellStyle name="Normal 2 8 27 4 3 2" xfId="41324"/>
    <cellStyle name="Normal 2 8 27 4 4" xfId="41325"/>
    <cellStyle name="Normal 2 8 27 5" xfId="11239"/>
    <cellStyle name="Normal 2 8 27 5 2" xfId="11240"/>
    <cellStyle name="Normal 2 8 27 5 2 2" xfId="41326"/>
    <cellStyle name="Normal 2 8 27 5 3" xfId="41327"/>
    <cellStyle name="Normal 2 8 27 6" xfId="11241"/>
    <cellStyle name="Normal 2 8 27 6 2" xfId="41328"/>
    <cellStyle name="Normal 2 8 27 7" xfId="11242"/>
    <cellStyle name="Normal 2 8 27 7 2" xfId="41329"/>
    <cellStyle name="Normal 2 8 27 8" xfId="41330"/>
    <cellStyle name="Normal 2 8 28" xfId="11243"/>
    <cellStyle name="Normal 2 8 28 2" xfId="11244"/>
    <cellStyle name="Normal 2 8 28 2 2" xfId="11245"/>
    <cellStyle name="Normal 2 8 28 2 2 2" xfId="11246"/>
    <cellStyle name="Normal 2 8 28 2 2 2 2" xfId="41331"/>
    <cellStyle name="Normal 2 8 28 2 2 3" xfId="41332"/>
    <cellStyle name="Normal 2 8 28 2 3" xfId="11247"/>
    <cellStyle name="Normal 2 8 28 2 3 2" xfId="41333"/>
    <cellStyle name="Normal 2 8 28 2 4" xfId="41334"/>
    <cellStyle name="Normal 2 8 28 3" xfId="11248"/>
    <cellStyle name="Normal 2 8 28 3 2" xfId="11249"/>
    <cellStyle name="Normal 2 8 28 3 2 2" xfId="11250"/>
    <cellStyle name="Normal 2 8 28 3 2 2 2" xfId="41335"/>
    <cellStyle name="Normal 2 8 28 3 2 3" xfId="41336"/>
    <cellStyle name="Normal 2 8 28 3 3" xfId="11251"/>
    <cellStyle name="Normal 2 8 28 3 3 2" xfId="41337"/>
    <cellStyle name="Normal 2 8 28 3 4" xfId="41338"/>
    <cellStyle name="Normal 2 8 28 4" xfId="11252"/>
    <cellStyle name="Normal 2 8 28 4 2" xfId="11253"/>
    <cellStyle name="Normal 2 8 28 4 2 2" xfId="11254"/>
    <cellStyle name="Normal 2 8 28 4 2 2 2" xfId="41339"/>
    <cellStyle name="Normal 2 8 28 4 2 3" xfId="41340"/>
    <cellStyle name="Normal 2 8 28 4 3" xfId="11255"/>
    <cellStyle name="Normal 2 8 28 4 3 2" xfId="41341"/>
    <cellStyle name="Normal 2 8 28 4 4" xfId="41342"/>
    <cellStyle name="Normal 2 8 28 5" xfId="11256"/>
    <cellStyle name="Normal 2 8 28 5 2" xfId="11257"/>
    <cellStyle name="Normal 2 8 28 5 2 2" xfId="41343"/>
    <cellStyle name="Normal 2 8 28 5 3" xfId="41344"/>
    <cellStyle name="Normal 2 8 28 6" xfId="11258"/>
    <cellStyle name="Normal 2 8 28 6 2" xfId="41345"/>
    <cellStyle name="Normal 2 8 28 7" xfId="11259"/>
    <cellStyle name="Normal 2 8 28 7 2" xfId="41346"/>
    <cellStyle name="Normal 2 8 28 8" xfId="41347"/>
    <cellStyle name="Normal 2 8 29" xfId="11260"/>
    <cellStyle name="Normal 2 8 29 2" xfId="11261"/>
    <cellStyle name="Normal 2 8 29 2 2" xfId="11262"/>
    <cellStyle name="Normal 2 8 29 2 2 2" xfId="11263"/>
    <cellStyle name="Normal 2 8 29 2 2 2 2" xfId="41348"/>
    <cellStyle name="Normal 2 8 29 2 2 3" xfId="41349"/>
    <cellStyle name="Normal 2 8 29 2 3" xfId="11264"/>
    <cellStyle name="Normal 2 8 29 2 3 2" xfId="41350"/>
    <cellStyle name="Normal 2 8 29 2 4" xfId="41351"/>
    <cellStyle name="Normal 2 8 29 3" xfId="11265"/>
    <cellStyle name="Normal 2 8 29 3 2" xfId="11266"/>
    <cellStyle name="Normal 2 8 29 3 2 2" xfId="11267"/>
    <cellStyle name="Normal 2 8 29 3 2 2 2" xfId="41352"/>
    <cellStyle name="Normal 2 8 29 3 2 3" xfId="41353"/>
    <cellStyle name="Normal 2 8 29 3 3" xfId="11268"/>
    <cellStyle name="Normal 2 8 29 3 3 2" xfId="41354"/>
    <cellStyle name="Normal 2 8 29 3 4" xfId="41355"/>
    <cellStyle name="Normal 2 8 29 4" xfId="11269"/>
    <cellStyle name="Normal 2 8 29 4 2" xfId="11270"/>
    <cellStyle name="Normal 2 8 29 4 2 2" xfId="11271"/>
    <cellStyle name="Normal 2 8 29 4 2 2 2" xfId="41356"/>
    <cellStyle name="Normal 2 8 29 4 2 3" xfId="41357"/>
    <cellStyle name="Normal 2 8 29 4 3" xfId="11272"/>
    <cellStyle name="Normal 2 8 29 4 3 2" xfId="41358"/>
    <cellStyle name="Normal 2 8 29 4 4" xfId="41359"/>
    <cellStyle name="Normal 2 8 29 5" xfId="11273"/>
    <cellStyle name="Normal 2 8 29 5 2" xfId="11274"/>
    <cellStyle name="Normal 2 8 29 5 2 2" xfId="41360"/>
    <cellStyle name="Normal 2 8 29 5 3" xfId="41361"/>
    <cellStyle name="Normal 2 8 29 6" xfId="11275"/>
    <cellStyle name="Normal 2 8 29 6 2" xfId="41362"/>
    <cellStyle name="Normal 2 8 29 7" xfId="11276"/>
    <cellStyle name="Normal 2 8 29 7 2" xfId="41363"/>
    <cellStyle name="Normal 2 8 29 8" xfId="41364"/>
    <cellStyle name="Normal 2 8 3" xfId="11277"/>
    <cellStyle name="Normal 2 8 3 2" xfId="11278"/>
    <cellStyle name="Normal 2 8 3 2 2" xfId="11279"/>
    <cellStyle name="Normal 2 8 3 2 2 2" xfId="11280"/>
    <cellStyle name="Normal 2 8 3 2 2 2 2" xfId="41365"/>
    <cellStyle name="Normal 2 8 3 2 2 3" xfId="41366"/>
    <cellStyle name="Normal 2 8 3 2 3" xfId="11281"/>
    <cellStyle name="Normal 2 8 3 2 3 2" xfId="41367"/>
    <cellStyle name="Normal 2 8 3 2 4" xfId="41368"/>
    <cellStyle name="Normal 2 8 3 3" xfId="11282"/>
    <cellStyle name="Normal 2 8 3 3 2" xfId="11283"/>
    <cellStyle name="Normal 2 8 3 3 2 2" xfId="11284"/>
    <cellStyle name="Normal 2 8 3 3 2 2 2" xfId="41369"/>
    <cellStyle name="Normal 2 8 3 3 2 3" xfId="41370"/>
    <cellStyle name="Normal 2 8 3 3 3" xfId="11285"/>
    <cellStyle name="Normal 2 8 3 3 3 2" xfId="41371"/>
    <cellStyle name="Normal 2 8 3 3 4" xfId="41372"/>
    <cellStyle name="Normal 2 8 3 4" xfId="11286"/>
    <cellStyle name="Normal 2 8 3 4 2" xfId="11287"/>
    <cellStyle name="Normal 2 8 3 4 2 2" xfId="11288"/>
    <cellStyle name="Normal 2 8 3 4 2 2 2" xfId="41373"/>
    <cellStyle name="Normal 2 8 3 4 2 3" xfId="41374"/>
    <cellStyle name="Normal 2 8 3 4 3" xfId="11289"/>
    <cellStyle name="Normal 2 8 3 4 3 2" xfId="41375"/>
    <cellStyle name="Normal 2 8 3 4 4" xfId="41376"/>
    <cellStyle name="Normal 2 8 3 5" xfId="11290"/>
    <cellStyle name="Normal 2 8 3 5 2" xfId="11291"/>
    <cellStyle name="Normal 2 8 3 5 2 2" xfId="41377"/>
    <cellStyle name="Normal 2 8 3 5 3" xfId="41378"/>
    <cellStyle name="Normal 2 8 3 6" xfId="11292"/>
    <cellStyle name="Normal 2 8 3 6 2" xfId="41379"/>
    <cellStyle name="Normal 2 8 3 7" xfId="11293"/>
    <cellStyle name="Normal 2 8 3 7 2" xfId="41380"/>
    <cellStyle name="Normal 2 8 3 8" xfId="41381"/>
    <cellStyle name="Normal 2 8 30" xfId="11294"/>
    <cellStyle name="Normal 2 8 30 2" xfId="11295"/>
    <cellStyle name="Normal 2 8 30 2 2" xfId="11296"/>
    <cellStyle name="Normal 2 8 30 2 2 2" xfId="41382"/>
    <cellStyle name="Normal 2 8 30 2 3" xfId="41383"/>
    <cellStyle name="Normal 2 8 30 3" xfId="11297"/>
    <cellStyle name="Normal 2 8 30 3 2" xfId="41384"/>
    <cellStyle name="Normal 2 8 30 4" xfId="41385"/>
    <cellStyle name="Normal 2 8 31" xfId="11298"/>
    <cellStyle name="Normal 2 8 31 2" xfId="11299"/>
    <cellStyle name="Normal 2 8 31 2 2" xfId="11300"/>
    <cellStyle name="Normal 2 8 31 2 2 2" xfId="41386"/>
    <cellStyle name="Normal 2 8 31 2 3" xfId="41387"/>
    <cellStyle name="Normal 2 8 31 3" xfId="11301"/>
    <cellStyle name="Normal 2 8 31 3 2" xfId="41388"/>
    <cellStyle name="Normal 2 8 31 4" xfId="41389"/>
    <cellStyle name="Normal 2 8 32" xfId="11302"/>
    <cellStyle name="Normal 2 8 32 2" xfId="11303"/>
    <cellStyle name="Normal 2 8 32 2 2" xfId="11304"/>
    <cellStyle name="Normal 2 8 32 2 2 2" xfId="41390"/>
    <cellStyle name="Normal 2 8 32 2 3" xfId="41391"/>
    <cellStyle name="Normal 2 8 32 3" xfId="11305"/>
    <cellStyle name="Normal 2 8 32 3 2" xfId="41392"/>
    <cellStyle name="Normal 2 8 32 4" xfId="41393"/>
    <cellStyle name="Normal 2 8 33" xfId="11306"/>
    <cellStyle name="Normal 2 8 33 2" xfId="11307"/>
    <cellStyle name="Normal 2 8 33 2 2" xfId="41394"/>
    <cellStyle name="Normal 2 8 33 3" xfId="41395"/>
    <cellStyle name="Normal 2 8 34" xfId="11308"/>
    <cellStyle name="Normal 2 8 34 2" xfId="41396"/>
    <cellStyle name="Normal 2 8 35" xfId="11309"/>
    <cellStyle name="Normal 2 8 35 2" xfId="41397"/>
    <cellStyle name="Normal 2 8 36" xfId="41398"/>
    <cellStyle name="Normal 2 8 4" xfId="11310"/>
    <cellStyle name="Normal 2 8 4 2" xfId="11311"/>
    <cellStyle name="Normal 2 8 4 2 2" xfId="11312"/>
    <cellStyle name="Normal 2 8 4 2 2 2" xfId="11313"/>
    <cellStyle name="Normal 2 8 4 2 2 2 2" xfId="41399"/>
    <cellStyle name="Normal 2 8 4 2 2 3" xfId="41400"/>
    <cellStyle name="Normal 2 8 4 2 3" xfId="11314"/>
    <cellStyle name="Normal 2 8 4 2 3 2" xfId="41401"/>
    <cellStyle name="Normal 2 8 4 2 4" xfId="41402"/>
    <cellStyle name="Normal 2 8 4 3" xfId="11315"/>
    <cellStyle name="Normal 2 8 4 3 2" xfId="11316"/>
    <cellStyle name="Normal 2 8 4 3 2 2" xfId="11317"/>
    <cellStyle name="Normal 2 8 4 3 2 2 2" xfId="41403"/>
    <cellStyle name="Normal 2 8 4 3 2 3" xfId="41404"/>
    <cellStyle name="Normal 2 8 4 3 3" xfId="11318"/>
    <cellStyle name="Normal 2 8 4 3 3 2" xfId="41405"/>
    <cellStyle name="Normal 2 8 4 3 4" xfId="41406"/>
    <cellStyle name="Normal 2 8 4 4" xfId="11319"/>
    <cellStyle name="Normal 2 8 4 4 2" xfId="11320"/>
    <cellStyle name="Normal 2 8 4 4 2 2" xfId="11321"/>
    <cellStyle name="Normal 2 8 4 4 2 2 2" xfId="41407"/>
    <cellStyle name="Normal 2 8 4 4 2 3" xfId="41408"/>
    <cellStyle name="Normal 2 8 4 4 3" xfId="11322"/>
    <cellStyle name="Normal 2 8 4 4 3 2" xfId="41409"/>
    <cellStyle name="Normal 2 8 4 4 4" xfId="41410"/>
    <cellStyle name="Normal 2 8 4 5" xfId="11323"/>
    <cellStyle name="Normal 2 8 4 5 2" xfId="11324"/>
    <cellStyle name="Normal 2 8 4 5 2 2" xfId="41411"/>
    <cellStyle name="Normal 2 8 4 5 3" xfId="41412"/>
    <cellStyle name="Normal 2 8 4 6" xfId="11325"/>
    <cellStyle name="Normal 2 8 4 6 2" xfId="41413"/>
    <cellStyle name="Normal 2 8 4 7" xfId="11326"/>
    <cellStyle name="Normal 2 8 4 7 2" xfId="41414"/>
    <cellStyle name="Normal 2 8 4 8" xfId="41415"/>
    <cellStyle name="Normal 2 8 5" xfId="11327"/>
    <cellStyle name="Normal 2 8 5 2" xfId="11328"/>
    <cellStyle name="Normal 2 8 5 2 2" xfId="11329"/>
    <cellStyle name="Normal 2 8 5 2 2 2" xfId="11330"/>
    <cellStyle name="Normal 2 8 5 2 2 2 2" xfId="41416"/>
    <cellStyle name="Normal 2 8 5 2 2 3" xfId="41417"/>
    <cellStyle name="Normal 2 8 5 2 3" xfId="11331"/>
    <cellStyle name="Normal 2 8 5 2 3 2" xfId="41418"/>
    <cellStyle name="Normal 2 8 5 2 4" xfId="41419"/>
    <cellStyle name="Normal 2 8 5 3" xfId="11332"/>
    <cellStyle name="Normal 2 8 5 3 2" xfId="11333"/>
    <cellStyle name="Normal 2 8 5 3 2 2" xfId="11334"/>
    <cellStyle name="Normal 2 8 5 3 2 2 2" xfId="41420"/>
    <cellStyle name="Normal 2 8 5 3 2 3" xfId="41421"/>
    <cellStyle name="Normal 2 8 5 3 3" xfId="11335"/>
    <cellStyle name="Normal 2 8 5 3 3 2" xfId="41422"/>
    <cellStyle name="Normal 2 8 5 3 4" xfId="41423"/>
    <cellStyle name="Normal 2 8 5 4" xfId="11336"/>
    <cellStyle name="Normal 2 8 5 4 2" xfId="11337"/>
    <cellStyle name="Normal 2 8 5 4 2 2" xfId="11338"/>
    <cellStyle name="Normal 2 8 5 4 2 2 2" xfId="41424"/>
    <cellStyle name="Normal 2 8 5 4 2 3" xfId="41425"/>
    <cellStyle name="Normal 2 8 5 4 3" xfId="11339"/>
    <cellStyle name="Normal 2 8 5 4 3 2" xfId="41426"/>
    <cellStyle name="Normal 2 8 5 4 4" xfId="41427"/>
    <cellStyle name="Normal 2 8 5 5" xfId="11340"/>
    <cellStyle name="Normal 2 8 5 5 2" xfId="11341"/>
    <cellStyle name="Normal 2 8 5 5 2 2" xfId="41428"/>
    <cellStyle name="Normal 2 8 5 5 3" xfId="41429"/>
    <cellStyle name="Normal 2 8 5 6" xfId="11342"/>
    <cellStyle name="Normal 2 8 5 6 2" xfId="41430"/>
    <cellStyle name="Normal 2 8 5 7" xfId="11343"/>
    <cellStyle name="Normal 2 8 5 7 2" xfId="41431"/>
    <cellStyle name="Normal 2 8 5 8" xfId="41432"/>
    <cellStyle name="Normal 2 8 6" xfId="11344"/>
    <cellStyle name="Normal 2 8 6 2" xfId="11345"/>
    <cellStyle name="Normal 2 8 6 2 2" xfId="11346"/>
    <cellStyle name="Normal 2 8 6 2 2 2" xfId="11347"/>
    <cellStyle name="Normal 2 8 6 2 2 2 2" xfId="41433"/>
    <cellStyle name="Normal 2 8 6 2 2 3" xfId="41434"/>
    <cellStyle name="Normal 2 8 6 2 3" xfId="11348"/>
    <cellStyle name="Normal 2 8 6 2 3 2" xfId="41435"/>
    <cellStyle name="Normal 2 8 6 2 4" xfId="41436"/>
    <cellStyle name="Normal 2 8 6 3" xfId="11349"/>
    <cellStyle name="Normal 2 8 6 3 2" xfId="11350"/>
    <cellStyle name="Normal 2 8 6 3 2 2" xfId="11351"/>
    <cellStyle name="Normal 2 8 6 3 2 2 2" xfId="41437"/>
    <cellStyle name="Normal 2 8 6 3 2 3" xfId="41438"/>
    <cellStyle name="Normal 2 8 6 3 3" xfId="11352"/>
    <cellStyle name="Normal 2 8 6 3 3 2" xfId="41439"/>
    <cellStyle name="Normal 2 8 6 3 4" xfId="41440"/>
    <cellStyle name="Normal 2 8 6 4" xfId="11353"/>
    <cellStyle name="Normal 2 8 6 4 2" xfId="11354"/>
    <cellStyle name="Normal 2 8 6 4 2 2" xfId="11355"/>
    <cellStyle name="Normal 2 8 6 4 2 2 2" xfId="41441"/>
    <cellStyle name="Normal 2 8 6 4 2 3" xfId="41442"/>
    <cellStyle name="Normal 2 8 6 4 3" xfId="11356"/>
    <cellStyle name="Normal 2 8 6 4 3 2" xfId="41443"/>
    <cellStyle name="Normal 2 8 6 4 4" xfId="41444"/>
    <cellStyle name="Normal 2 8 6 5" xfId="11357"/>
    <cellStyle name="Normal 2 8 6 5 2" xfId="11358"/>
    <cellStyle name="Normal 2 8 6 5 2 2" xfId="41445"/>
    <cellStyle name="Normal 2 8 6 5 3" xfId="41446"/>
    <cellStyle name="Normal 2 8 6 6" xfId="11359"/>
    <cellStyle name="Normal 2 8 6 6 2" xfId="41447"/>
    <cellStyle name="Normal 2 8 6 7" xfId="11360"/>
    <cellStyle name="Normal 2 8 6 7 2" xfId="41448"/>
    <cellStyle name="Normal 2 8 6 8" xfId="41449"/>
    <cellStyle name="Normal 2 8 7" xfId="11361"/>
    <cellStyle name="Normal 2 8 7 2" xfId="11362"/>
    <cellStyle name="Normal 2 8 7 2 2" xfId="11363"/>
    <cellStyle name="Normal 2 8 7 2 2 2" xfId="11364"/>
    <cellStyle name="Normal 2 8 7 2 2 2 2" xfId="41450"/>
    <cellStyle name="Normal 2 8 7 2 2 3" xfId="41451"/>
    <cellStyle name="Normal 2 8 7 2 3" xfId="11365"/>
    <cellStyle name="Normal 2 8 7 2 3 2" xfId="41452"/>
    <cellStyle name="Normal 2 8 7 2 4" xfId="41453"/>
    <cellStyle name="Normal 2 8 7 3" xfId="11366"/>
    <cellStyle name="Normal 2 8 7 3 2" xfId="11367"/>
    <cellStyle name="Normal 2 8 7 3 2 2" xfId="11368"/>
    <cellStyle name="Normal 2 8 7 3 2 2 2" xfId="41454"/>
    <cellStyle name="Normal 2 8 7 3 2 3" xfId="41455"/>
    <cellStyle name="Normal 2 8 7 3 3" xfId="11369"/>
    <cellStyle name="Normal 2 8 7 3 3 2" xfId="41456"/>
    <cellStyle name="Normal 2 8 7 3 4" xfId="41457"/>
    <cellStyle name="Normal 2 8 7 4" xfId="11370"/>
    <cellStyle name="Normal 2 8 7 4 2" xfId="11371"/>
    <cellStyle name="Normal 2 8 7 4 2 2" xfId="11372"/>
    <cellStyle name="Normal 2 8 7 4 2 2 2" xfId="41458"/>
    <cellStyle name="Normal 2 8 7 4 2 3" xfId="41459"/>
    <cellStyle name="Normal 2 8 7 4 3" xfId="11373"/>
    <cellStyle name="Normal 2 8 7 4 3 2" xfId="41460"/>
    <cellStyle name="Normal 2 8 7 4 4" xfId="41461"/>
    <cellStyle name="Normal 2 8 7 5" xfId="11374"/>
    <cellStyle name="Normal 2 8 7 5 2" xfId="11375"/>
    <cellStyle name="Normal 2 8 7 5 2 2" xfId="41462"/>
    <cellStyle name="Normal 2 8 7 5 3" xfId="41463"/>
    <cellStyle name="Normal 2 8 7 6" xfId="11376"/>
    <cellStyle name="Normal 2 8 7 6 2" xfId="41464"/>
    <cellStyle name="Normal 2 8 7 7" xfId="11377"/>
    <cellStyle name="Normal 2 8 7 7 2" xfId="41465"/>
    <cellStyle name="Normal 2 8 7 8" xfId="41466"/>
    <cellStyle name="Normal 2 8 8" xfId="11378"/>
    <cellStyle name="Normal 2 8 8 2" xfId="11379"/>
    <cellStyle name="Normal 2 8 8 2 2" xfId="11380"/>
    <cellStyle name="Normal 2 8 8 2 2 2" xfId="11381"/>
    <cellStyle name="Normal 2 8 8 2 2 2 2" xfId="41467"/>
    <cellStyle name="Normal 2 8 8 2 2 3" xfId="41468"/>
    <cellStyle name="Normal 2 8 8 2 3" xfId="11382"/>
    <cellStyle name="Normal 2 8 8 2 3 2" xfId="41469"/>
    <cellStyle name="Normal 2 8 8 2 4" xfId="41470"/>
    <cellStyle name="Normal 2 8 8 3" xfId="11383"/>
    <cellStyle name="Normal 2 8 8 3 2" xfId="11384"/>
    <cellStyle name="Normal 2 8 8 3 2 2" xfId="11385"/>
    <cellStyle name="Normal 2 8 8 3 2 2 2" xfId="41471"/>
    <cellStyle name="Normal 2 8 8 3 2 3" xfId="41472"/>
    <cellStyle name="Normal 2 8 8 3 3" xfId="11386"/>
    <cellStyle name="Normal 2 8 8 3 3 2" xfId="41473"/>
    <cellStyle name="Normal 2 8 8 3 4" xfId="41474"/>
    <cellStyle name="Normal 2 8 8 4" xfId="11387"/>
    <cellStyle name="Normal 2 8 8 4 2" xfId="11388"/>
    <cellStyle name="Normal 2 8 8 4 2 2" xfId="11389"/>
    <cellStyle name="Normal 2 8 8 4 2 2 2" xfId="41475"/>
    <cellStyle name="Normal 2 8 8 4 2 3" xfId="41476"/>
    <cellStyle name="Normal 2 8 8 4 3" xfId="11390"/>
    <cellStyle name="Normal 2 8 8 4 3 2" xfId="41477"/>
    <cellStyle name="Normal 2 8 8 4 4" xfId="41478"/>
    <cellStyle name="Normal 2 8 8 5" xfId="11391"/>
    <cellStyle name="Normal 2 8 8 5 2" xfId="11392"/>
    <cellStyle name="Normal 2 8 8 5 2 2" xfId="41479"/>
    <cellStyle name="Normal 2 8 8 5 3" xfId="41480"/>
    <cellStyle name="Normal 2 8 8 6" xfId="11393"/>
    <cellStyle name="Normal 2 8 8 6 2" xfId="41481"/>
    <cellStyle name="Normal 2 8 8 7" xfId="11394"/>
    <cellStyle name="Normal 2 8 8 7 2" xfId="41482"/>
    <cellStyle name="Normal 2 8 8 8" xfId="41483"/>
    <cellStyle name="Normal 2 8 9" xfId="11395"/>
    <cellStyle name="Normal 2 8 9 2" xfId="11396"/>
    <cellStyle name="Normal 2 8 9 2 2" xfId="11397"/>
    <cellStyle name="Normal 2 8 9 2 2 2" xfId="11398"/>
    <cellStyle name="Normal 2 8 9 2 2 2 2" xfId="41484"/>
    <cellStyle name="Normal 2 8 9 2 2 3" xfId="41485"/>
    <cellStyle name="Normal 2 8 9 2 3" xfId="11399"/>
    <cellStyle name="Normal 2 8 9 2 3 2" xfId="41486"/>
    <cellStyle name="Normal 2 8 9 2 4" xfId="41487"/>
    <cellStyle name="Normal 2 8 9 3" xfId="11400"/>
    <cellStyle name="Normal 2 8 9 3 2" xfId="11401"/>
    <cellStyle name="Normal 2 8 9 3 2 2" xfId="11402"/>
    <cellStyle name="Normal 2 8 9 3 2 2 2" xfId="41488"/>
    <cellStyle name="Normal 2 8 9 3 2 3" xfId="41489"/>
    <cellStyle name="Normal 2 8 9 3 3" xfId="11403"/>
    <cellStyle name="Normal 2 8 9 3 3 2" xfId="41490"/>
    <cellStyle name="Normal 2 8 9 3 4" xfId="41491"/>
    <cellStyle name="Normal 2 8 9 4" xfId="11404"/>
    <cellStyle name="Normal 2 8 9 4 2" xfId="11405"/>
    <cellStyle name="Normal 2 8 9 4 2 2" xfId="11406"/>
    <cellStyle name="Normal 2 8 9 4 2 2 2" xfId="41492"/>
    <cellStyle name="Normal 2 8 9 4 2 3" xfId="41493"/>
    <cellStyle name="Normal 2 8 9 4 3" xfId="11407"/>
    <cellStyle name="Normal 2 8 9 4 3 2" xfId="41494"/>
    <cellStyle name="Normal 2 8 9 4 4" xfId="41495"/>
    <cellStyle name="Normal 2 8 9 5" xfId="11408"/>
    <cellStyle name="Normal 2 8 9 5 2" xfId="11409"/>
    <cellStyle name="Normal 2 8 9 5 2 2" xfId="41496"/>
    <cellStyle name="Normal 2 8 9 5 3" xfId="41497"/>
    <cellStyle name="Normal 2 8 9 6" xfId="11410"/>
    <cellStyle name="Normal 2 8 9 6 2" xfId="41498"/>
    <cellStyle name="Normal 2 8 9 7" xfId="11411"/>
    <cellStyle name="Normal 2 8 9 7 2" xfId="41499"/>
    <cellStyle name="Normal 2 8 9 8" xfId="41500"/>
    <cellStyle name="Normal 2 9" xfId="11412"/>
    <cellStyle name="Normal 2 9 2" xfId="11413"/>
    <cellStyle name="Normal 2 9 2 2" xfId="11414"/>
    <cellStyle name="Normal 2 9 2 2 2" xfId="11415"/>
    <cellStyle name="Normal 2 9 2 2 2 2" xfId="41501"/>
    <cellStyle name="Normal 2 9 2 2 3" xfId="41502"/>
    <cellStyle name="Normal 2 9 2 3" xfId="11416"/>
    <cellStyle name="Normal 2 9 2 3 2" xfId="41503"/>
    <cellStyle name="Normal 2 9 2 4" xfId="41504"/>
    <cellStyle name="Normal 2 9 3" xfId="11417"/>
    <cellStyle name="Normal 2 9 3 2" xfId="11418"/>
    <cellStyle name="Normal 2 9 3 2 2" xfId="11419"/>
    <cellStyle name="Normal 2 9 3 2 2 2" xfId="41505"/>
    <cellStyle name="Normal 2 9 3 2 3" xfId="41506"/>
    <cellStyle name="Normal 2 9 3 3" xfId="11420"/>
    <cellStyle name="Normal 2 9 3 3 2" xfId="41507"/>
    <cellStyle name="Normal 2 9 3 4" xfId="41508"/>
    <cellStyle name="Normal 2 9 4" xfId="11421"/>
    <cellStyle name="Normal 2 9 4 2" xfId="11422"/>
    <cellStyle name="Normal 2 9 4 2 2" xfId="11423"/>
    <cellStyle name="Normal 2 9 4 2 2 2" xfId="41509"/>
    <cellStyle name="Normal 2 9 4 2 3" xfId="41510"/>
    <cellStyle name="Normal 2 9 4 3" xfId="11424"/>
    <cellStyle name="Normal 2 9 4 3 2" xfId="41511"/>
    <cellStyle name="Normal 2 9 4 4" xfId="41512"/>
    <cellStyle name="Normal 2 9 5" xfId="11425"/>
    <cellStyle name="Normal 2 9 5 2" xfId="11426"/>
    <cellStyle name="Normal 2 9 5 2 2" xfId="41513"/>
    <cellStyle name="Normal 2 9 5 3" xfId="41514"/>
    <cellStyle name="Normal 2 9 6" xfId="11427"/>
    <cellStyle name="Normal 2 9 6 2" xfId="41515"/>
    <cellStyle name="Normal 2 9 7" xfId="11428"/>
    <cellStyle name="Normal 2 9 7 2" xfId="41516"/>
    <cellStyle name="Normal 2 9 8" xfId="41517"/>
    <cellStyle name="Normal_ASUS" xfId="11429"/>
    <cellStyle name="Normal1" xfId="11430"/>
    <cellStyle name="Normal1 2" xfId="41518"/>
    <cellStyle name="normбlnм_laroux" xfId="11431"/>
    <cellStyle name="Note 10" xfId="11432"/>
    <cellStyle name="Note 10 2" xfId="41519"/>
    <cellStyle name="Note 11" xfId="11433"/>
    <cellStyle name="Note 11 2" xfId="41520"/>
    <cellStyle name="Note 12" xfId="11434"/>
    <cellStyle name="Note 12 2" xfId="41521"/>
    <cellStyle name="Note 13" xfId="11435"/>
    <cellStyle name="Note 13 2" xfId="41522"/>
    <cellStyle name="Note 2" xfId="11436"/>
    <cellStyle name="Note 2 2" xfId="41523"/>
    <cellStyle name="Note 3" xfId="11437"/>
    <cellStyle name="Note 3 2" xfId="41524"/>
    <cellStyle name="Note 4" xfId="11438"/>
    <cellStyle name="Note 4 2" xfId="41525"/>
    <cellStyle name="Note 5" xfId="11439"/>
    <cellStyle name="Note 5 2" xfId="41526"/>
    <cellStyle name="Note 6" xfId="11440"/>
    <cellStyle name="Note 6 2" xfId="41527"/>
    <cellStyle name="Note 7" xfId="11441"/>
    <cellStyle name="Note 7 2" xfId="41528"/>
    <cellStyle name="Note 8" xfId="11442"/>
    <cellStyle name="Note 8 2" xfId="41529"/>
    <cellStyle name="Note 9" xfId="11443"/>
    <cellStyle name="Note 9 2" xfId="41530"/>
    <cellStyle name="Output 10" xfId="11444"/>
    <cellStyle name="Output 10 2" xfId="41531"/>
    <cellStyle name="Output 11" xfId="11445"/>
    <cellStyle name="Output 11 2" xfId="41532"/>
    <cellStyle name="Output 12" xfId="11446"/>
    <cellStyle name="Output 12 2" xfId="41533"/>
    <cellStyle name="Output 13" xfId="11447"/>
    <cellStyle name="Output 13 2" xfId="41534"/>
    <cellStyle name="Output 2" xfId="11448"/>
    <cellStyle name="Output 2 2" xfId="41535"/>
    <cellStyle name="Output 3" xfId="11449"/>
    <cellStyle name="Output 3 2" xfId="41536"/>
    <cellStyle name="Output 4" xfId="11450"/>
    <cellStyle name="Output 4 2" xfId="41537"/>
    <cellStyle name="Output 5" xfId="11451"/>
    <cellStyle name="Output 5 2" xfId="41538"/>
    <cellStyle name="Output 6" xfId="11452"/>
    <cellStyle name="Output 6 2" xfId="41539"/>
    <cellStyle name="Output 7" xfId="11453"/>
    <cellStyle name="Output 7 2" xfId="41540"/>
    <cellStyle name="Output 8" xfId="11454"/>
    <cellStyle name="Output 8 2" xfId="41541"/>
    <cellStyle name="Output 9" xfId="11455"/>
    <cellStyle name="Output 9 2" xfId="41542"/>
    <cellStyle name="Price_Body" xfId="11456"/>
    <cellStyle name="Rubles" xfId="11457"/>
    <cellStyle name="SAPBEXaggData" xfId="11458"/>
    <cellStyle name="SAPBEXaggDataEmph" xfId="11459"/>
    <cellStyle name="SAPBEXaggItem" xfId="11460"/>
    <cellStyle name="SAPBEXaggItemX" xfId="11461"/>
    <cellStyle name="SAPBEXaggItemX 2" xfId="41543"/>
    <cellStyle name="SAPBEXchaText" xfId="11462"/>
    <cellStyle name="SAPBEXexcBad7" xfId="11463"/>
    <cellStyle name="SAPBEXexcBad8" xfId="11464"/>
    <cellStyle name="SAPBEXexcBad9" xfId="11465"/>
    <cellStyle name="SAPBEXexcCritical4" xfId="11466"/>
    <cellStyle name="SAPBEXexcCritical5" xfId="11467"/>
    <cellStyle name="SAPBEXexcCritical6" xfId="11468"/>
    <cellStyle name="SAPBEXexcGood1" xfId="11469"/>
    <cellStyle name="SAPBEXexcGood2" xfId="11470"/>
    <cellStyle name="SAPBEXexcGood3" xfId="11471"/>
    <cellStyle name="SAPBEXfilterDrill" xfId="11472"/>
    <cellStyle name="SAPBEXfilterItem" xfId="11473"/>
    <cellStyle name="SAPBEXfilterText" xfId="11474"/>
    <cellStyle name="SAPBEXformats" xfId="11475"/>
    <cellStyle name="SAPBEXheaderItem" xfId="11476"/>
    <cellStyle name="SAPBEXheaderItem 2" xfId="59052"/>
    <cellStyle name="SAPBEXheaderText" xfId="11477"/>
    <cellStyle name="SAPBEXheaderText 2" xfId="59053"/>
    <cellStyle name="SAPBEXHLevel0" xfId="11478"/>
    <cellStyle name="SAPBEXHLevel0 2" xfId="41544"/>
    <cellStyle name="SAPBEXHLevel0X" xfId="11479"/>
    <cellStyle name="SAPBEXHLevel0X 2" xfId="41545"/>
    <cellStyle name="SAPBEXHLevel1" xfId="11480"/>
    <cellStyle name="SAPBEXHLevel1 2" xfId="41546"/>
    <cellStyle name="SAPBEXHLevel1X" xfId="11481"/>
    <cellStyle name="SAPBEXHLevel1X 2" xfId="41547"/>
    <cellStyle name="SAPBEXHLevel2" xfId="11482"/>
    <cellStyle name="SAPBEXHLevel2 2" xfId="41548"/>
    <cellStyle name="SAPBEXHLevel2X" xfId="11483"/>
    <cellStyle name="SAPBEXHLevel2X 2" xfId="41549"/>
    <cellStyle name="SAPBEXHLevel3" xfId="11484"/>
    <cellStyle name="SAPBEXHLevel3 2" xfId="41550"/>
    <cellStyle name="SAPBEXHLevel3X" xfId="11485"/>
    <cellStyle name="SAPBEXHLevel3X 2" xfId="41551"/>
    <cellStyle name="SAPBEXinputData" xfId="11486"/>
    <cellStyle name="SAPBEXinputData 2" xfId="41552"/>
    <cellStyle name="SAPBEXresData" xfId="11487"/>
    <cellStyle name="SAPBEXresDataEmph" xfId="11488"/>
    <cellStyle name="SAPBEXresItem" xfId="11489"/>
    <cellStyle name="SAPBEXresItemX" xfId="11490"/>
    <cellStyle name="SAPBEXresItemX 2" xfId="41553"/>
    <cellStyle name="SAPBEXstdData" xfId="11491"/>
    <cellStyle name="SAPBEXstdDataEmph" xfId="11492"/>
    <cellStyle name="SAPBEXstdItem" xfId="38"/>
    <cellStyle name="SAPBEXstdItemX" xfId="11493"/>
    <cellStyle name="SAPBEXstdItemX 2" xfId="41554"/>
    <cellStyle name="SAPBEXtitle" xfId="11494"/>
    <cellStyle name="SAPBEXundefined" xfId="11495"/>
    <cellStyle name="SEM-BPS-data" xfId="11496"/>
    <cellStyle name="SEM-BPS-data 2" xfId="41555"/>
    <cellStyle name="SEM-BPS-head" xfId="11497"/>
    <cellStyle name="SEM-BPS-headdata" xfId="11498"/>
    <cellStyle name="SEM-BPS-headkey" xfId="11499"/>
    <cellStyle name="SEM-BPS-input-on" xfId="11500"/>
    <cellStyle name="SEM-BPS-input-on 2" xfId="41556"/>
    <cellStyle name="SEM-BPS-key" xfId="11501"/>
    <cellStyle name="SEM-BPS-key 2" xfId="41557"/>
    <cellStyle name="SEM-BPS-sub1" xfId="11502"/>
    <cellStyle name="SEM-BPS-sub1 2" xfId="41558"/>
    <cellStyle name="SEM-BPS-sub2" xfId="11503"/>
    <cellStyle name="SEM-BPS-sub2 2" xfId="41559"/>
    <cellStyle name="SEM-BPS-total" xfId="11504"/>
    <cellStyle name="SEM-BPS-total 2" xfId="41560"/>
    <cellStyle name="Title 10" xfId="11505"/>
    <cellStyle name="Title 10 2" xfId="41561"/>
    <cellStyle name="Title 11" xfId="11506"/>
    <cellStyle name="Title 11 2" xfId="41562"/>
    <cellStyle name="Title 12" xfId="11507"/>
    <cellStyle name="Title 12 2" xfId="41563"/>
    <cellStyle name="Title 13" xfId="11508"/>
    <cellStyle name="Title 13 2" xfId="41564"/>
    <cellStyle name="Title 2" xfId="11509"/>
    <cellStyle name="Title 2 2" xfId="41565"/>
    <cellStyle name="Title 3" xfId="11510"/>
    <cellStyle name="Title 3 2" xfId="41566"/>
    <cellStyle name="Title 4" xfId="11511"/>
    <cellStyle name="Title 4 2" xfId="41567"/>
    <cellStyle name="Title 5" xfId="11512"/>
    <cellStyle name="Title 5 2" xfId="41568"/>
    <cellStyle name="Title 6" xfId="11513"/>
    <cellStyle name="Title 6 2" xfId="41569"/>
    <cellStyle name="Title 7" xfId="11514"/>
    <cellStyle name="Title 7 2" xfId="41570"/>
    <cellStyle name="Title 8" xfId="11515"/>
    <cellStyle name="Title 8 2" xfId="41571"/>
    <cellStyle name="Title 9" xfId="11516"/>
    <cellStyle name="Title 9 2" xfId="41572"/>
    <cellStyle name="Total 10" xfId="11517"/>
    <cellStyle name="Total 10 2" xfId="41573"/>
    <cellStyle name="Total 11" xfId="11518"/>
    <cellStyle name="Total 11 2" xfId="41574"/>
    <cellStyle name="Total 12" xfId="11519"/>
    <cellStyle name="Total 12 2" xfId="41575"/>
    <cellStyle name="Total 13" xfId="11520"/>
    <cellStyle name="Total 13 2" xfId="41576"/>
    <cellStyle name="Total 2" xfId="11521"/>
    <cellStyle name="Total 2 2" xfId="41577"/>
    <cellStyle name="Total 3" xfId="11522"/>
    <cellStyle name="Total 3 2" xfId="41578"/>
    <cellStyle name="Total 4" xfId="11523"/>
    <cellStyle name="Total 4 2" xfId="41579"/>
    <cellStyle name="Total 5" xfId="11524"/>
    <cellStyle name="Total 5 2" xfId="41580"/>
    <cellStyle name="Total 6" xfId="11525"/>
    <cellStyle name="Total 6 2" xfId="41581"/>
    <cellStyle name="Total 7" xfId="11526"/>
    <cellStyle name="Total 7 2" xfId="41582"/>
    <cellStyle name="Total 8" xfId="11527"/>
    <cellStyle name="Total 8 2" xfId="41583"/>
    <cellStyle name="Total 9" xfId="11528"/>
    <cellStyle name="Total 9 2" xfId="41584"/>
    <cellStyle name="Warning Text 10" xfId="11529"/>
    <cellStyle name="Warning Text 10 2" xfId="41585"/>
    <cellStyle name="Warning Text 11" xfId="11530"/>
    <cellStyle name="Warning Text 11 2" xfId="41586"/>
    <cellStyle name="Warning Text 12" xfId="11531"/>
    <cellStyle name="Warning Text 12 2" xfId="41587"/>
    <cellStyle name="Warning Text 13" xfId="11532"/>
    <cellStyle name="Warning Text 13 2" xfId="41588"/>
    <cellStyle name="Warning Text 2" xfId="11533"/>
    <cellStyle name="Warning Text 2 2" xfId="41589"/>
    <cellStyle name="Warning Text 3" xfId="11534"/>
    <cellStyle name="Warning Text 3 2" xfId="41590"/>
    <cellStyle name="Warning Text 4" xfId="11535"/>
    <cellStyle name="Warning Text 4 2" xfId="41591"/>
    <cellStyle name="Warning Text 5" xfId="11536"/>
    <cellStyle name="Warning Text 5 2" xfId="41592"/>
    <cellStyle name="Warning Text 6" xfId="11537"/>
    <cellStyle name="Warning Text 6 2" xfId="41593"/>
    <cellStyle name="Warning Text 7" xfId="11538"/>
    <cellStyle name="Warning Text 7 2" xfId="41594"/>
    <cellStyle name="Warning Text 8" xfId="11539"/>
    <cellStyle name="Warning Text 8 2" xfId="41595"/>
    <cellStyle name="Warning Text 9" xfId="11540"/>
    <cellStyle name="Warning Text 9 2" xfId="41596"/>
    <cellStyle name="Акцент1 2" xfId="11541"/>
    <cellStyle name="Акцент1 2 10" xfId="11542"/>
    <cellStyle name="Акцент1 2 10 2" xfId="41597"/>
    <cellStyle name="Акцент1 2 11" xfId="11543"/>
    <cellStyle name="Акцент1 2 11 2" xfId="41598"/>
    <cellStyle name="Акцент1 2 12" xfId="11544"/>
    <cellStyle name="Акцент1 2 12 2" xfId="41599"/>
    <cellStyle name="Акцент1 2 13" xfId="11545"/>
    <cellStyle name="Акцент1 2 13 2" xfId="41600"/>
    <cellStyle name="Акцент1 2 14" xfId="11546"/>
    <cellStyle name="Акцент1 2 14 2" xfId="41601"/>
    <cellStyle name="Акцент1 2 15" xfId="11547"/>
    <cellStyle name="Акцент1 2 15 2" xfId="41602"/>
    <cellStyle name="Акцент1 2 16" xfId="11548"/>
    <cellStyle name="Акцент1 2 16 2" xfId="41603"/>
    <cellStyle name="Акцент1 2 17" xfId="11549"/>
    <cellStyle name="Акцент1 2 17 2" xfId="41604"/>
    <cellStyle name="Акцент1 2 18" xfId="11550"/>
    <cellStyle name="Акцент1 2 18 2" xfId="41605"/>
    <cellStyle name="Акцент1 2 19" xfId="11551"/>
    <cellStyle name="Акцент1 2 19 2" xfId="41606"/>
    <cellStyle name="Акцент1 2 2" xfId="11552"/>
    <cellStyle name="Акцент1 2 2 2" xfId="41607"/>
    <cellStyle name="Акцент1 2 20" xfId="11553"/>
    <cellStyle name="Акцент1 2 20 2" xfId="41608"/>
    <cellStyle name="Акцент1 2 21" xfId="11554"/>
    <cellStyle name="Акцент1 2 21 2" xfId="41609"/>
    <cellStyle name="Акцент1 2 22" xfId="11555"/>
    <cellStyle name="Акцент1 2 22 2" xfId="41610"/>
    <cellStyle name="Акцент1 2 23" xfId="11556"/>
    <cellStyle name="Акцент1 2 23 2" xfId="41611"/>
    <cellStyle name="Акцент1 2 24" xfId="41612"/>
    <cellStyle name="Акцент1 2 3" xfId="11557"/>
    <cellStyle name="Акцент1 2 3 2" xfId="41613"/>
    <cellStyle name="Акцент1 2 4" xfId="11558"/>
    <cellStyle name="Акцент1 2 4 2" xfId="41614"/>
    <cellStyle name="Акцент1 2 5" xfId="11559"/>
    <cellStyle name="Акцент1 2 5 2" xfId="41615"/>
    <cellStyle name="Акцент1 2 6" xfId="11560"/>
    <cellStyle name="Акцент1 2 6 2" xfId="41616"/>
    <cellStyle name="Акцент1 2 7" xfId="11561"/>
    <cellStyle name="Акцент1 2 7 2" xfId="41617"/>
    <cellStyle name="Акцент1 2 8" xfId="11562"/>
    <cellStyle name="Акцент1 2 8 2" xfId="41618"/>
    <cellStyle name="Акцент1 2 9" xfId="11563"/>
    <cellStyle name="Акцент1 2 9 2" xfId="41619"/>
    <cellStyle name="Акцент1 3" xfId="11564"/>
    <cellStyle name="Акцент1 3 10" xfId="11565"/>
    <cellStyle name="Акцент1 3 10 2" xfId="41620"/>
    <cellStyle name="Акцент1 3 11" xfId="11566"/>
    <cellStyle name="Акцент1 3 11 2" xfId="41621"/>
    <cellStyle name="Акцент1 3 12" xfId="11567"/>
    <cellStyle name="Акцент1 3 12 2" xfId="41622"/>
    <cellStyle name="Акцент1 3 13" xfId="11568"/>
    <cellStyle name="Акцент1 3 13 2" xfId="41623"/>
    <cellStyle name="Акцент1 3 14" xfId="11569"/>
    <cellStyle name="Акцент1 3 14 2" xfId="41624"/>
    <cellStyle name="Акцент1 3 15" xfId="11570"/>
    <cellStyle name="Акцент1 3 15 2" xfId="41625"/>
    <cellStyle name="Акцент1 3 16" xfId="11571"/>
    <cellStyle name="Акцент1 3 16 2" xfId="41626"/>
    <cellStyle name="Акцент1 3 17" xfId="11572"/>
    <cellStyle name="Акцент1 3 17 2" xfId="41627"/>
    <cellStyle name="Акцент1 3 18" xfId="11573"/>
    <cellStyle name="Акцент1 3 18 2" xfId="41628"/>
    <cellStyle name="Акцент1 3 19" xfId="11574"/>
    <cellStyle name="Акцент1 3 19 2" xfId="41629"/>
    <cellStyle name="Акцент1 3 2" xfId="11575"/>
    <cellStyle name="Акцент1 3 2 2" xfId="41630"/>
    <cellStyle name="Акцент1 3 20" xfId="11576"/>
    <cellStyle name="Акцент1 3 20 2" xfId="41631"/>
    <cellStyle name="Акцент1 3 21" xfId="11577"/>
    <cellStyle name="Акцент1 3 21 2" xfId="41632"/>
    <cellStyle name="Акцент1 3 22" xfId="11578"/>
    <cellStyle name="Акцент1 3 22 2" xfId="41633"/>
    <cellStyle name="Акцент1 3 23" xfId="11579"/>
    <cellStyle name="Акцент1 3 23 2" xfId="41634"/>
    <cellStyle name="Акцент1 3 24" xfId="41635"/>
    <cellStyle name="Акцент1 3 3" xfId="11580"/>
    <cellStyle name="Акцент1 3 3 2" xfId="41636"/>
    <cellStyle name="Акцент1 3 4" xfId="11581"/>
    <cellStyle name="Акцент1 3 4 2" xfId="41637"/>
    <cellStyle name="Акцент1 3 5" xfId="11582"/>
    <cellStyle name="Акцент1 3 5 2" xfId="41638"/>
    <cellStyle name="Акцент1 3 6" xfId="11583"/>
    <cellStyle name="Акцент1 3 6 2" xfId="41639"/>
    <cellStyle name="Акцент1 3 7" xfId="11584"/>
    <cellStyle name="Акцент1 3 7 2" xfId="41640"/>
    <cellStyle name="Акцент1 3 8" xfId="11585"/>
    <cellStyle name="Акцент1 3 8 2" xfId="41641"/>
    <cellStyle name="Акцент1 3 9" xfId="11586"/>
    <cellStyle name="Акцент1 3 9 2" xfId="41642"/>
    <cellStyle name="Акцент1 4" xfId="11587"/>
    <cellStyle name="Акцент1 4 2" xfId="41643"/>
    <cellStyle name="Акцент1 5" xfId="11588"/>
    <cellStyle name="Акцент1 5 2" xfId="41644"/>
    <cellStyle name="Акцент1 6" xfId="11589"/>
    <cellStyle name="Акцент1 6 2" xfId="41645"/>
    <cellStyle name="Акцент1 7" xfId="11590"/>
    <cellStyle name="Акцент2 2" xfId="11591"/>
    <cellStyle name="Акцент2 2 10" xfId="11592"/>
    <cellStyle name="Акцент2 2 10 2" xfId="41646"/>
    <cellStyle name="Акцент2 2 11" xfId="11593"/>
    <cellStyle name="Акцент2 2 11 2" xfId="41647"/>
    <cellStyle name="Акцент2 2 12" xfId="11594"/>
    <cellStyle name="Акцент2 2 12 2" xfId="41648"/>
    <cellStyle name="Акцент2 2 13" xfId="11595"/>
    <cellStyle name="Акцент2 2 13 2" xfId="41649"/>
    <cellStyle name="Акцент2 2 14" xfId="11596"/>
    <cellStyle name="Акцент2 2 14 2" xfId="41650"/>
    <cellStyle name="Акцент2 2 15" xfId="11597"/>
    <cellStyle name="Акцент2 2 15 2" xfId="41651"/>
    <cellStyle name="Акцент2 2 16" xfId="11598"/>
    <cellStyle name="Акцент2 2 16 2" xfId="41652"/>
    <cellStyle name="Акцент2 2 17" xfId="11599"/>
    <cellStyle name="Акцент2 2 17 2" xfId="41653"/>
    <cellStyle name="Акцент2 2 18" xfId="11600"/>
    <cellStyle name="Акцент2 2 18 2" xfId="41654"/>
    <cellStyle name="Акцент2 2 19" xfId="11601"/>
    <cellStyle name="Акцент2 2 19 2" xfId="41655"/>
    <cellStyle name="Акцент2 2 2" xfId="11602"/>
    <cellStyle name="Акцент2 2 2 2" xfId="41656"/>
    <cellStyle name="Акцент2 2 20" xfId="11603"/>
    <cellStyle name="Акцент2 2 20 2" xfId="41657"/>
    <cellStyle name="Акцент2 2 21" xfId="11604"/>
    <cellStyle name="Акцент2 2 21 2" xfId="41658"/>
    <cellStyle name="Акцент2 2 22" xfId="11605"/>
    <cellStyle name="Акцент2 2 22 2" xfId="41659"/>
    <cellStyle name="Акцент2 2 23" xfId="11606"/>
    <cellStyle name="Акцент2 2 23 2" xfId="41660"/>
    <cellStyle name="Акцент2 2 24" xfId="41661"/>
    <cellStyle name="Акцент2 2 3" xfId="11607"/>
    <cellStyle name="Акцент2 2 3 2" xfId="41662"/>
    <cellStyle name="Акцент2 2 4" xfId="11608"/>
    <cellStyle name="Акцент2 2 4 2" xfId="41663"/>
    <cellStyle name="Акцент2 2 5" xfId="11609"/>
    <cellStyle name="Акцент2 2 5 2" xfId="41664"/>
    <cellStyle name="Акцент2 2 6" xfId="11610"/>
    <cellStyle name="Акцент2 2 6 2" xfId="41665"/>
    <cellStyle name="Акцент2 2 7" xfId="11611"/>
    <cellStyle name="Акцент2 2 7 2" xfId="41666"/>
    <cellStyle name="Акцент2 2 8" xfId="11612"/>
    <cellStyle name="Акцент2 2 8 2" xfId="41667"/>
    <cellStyle name="Акцент2 2 9" xfId="11613"/>
    <cellStyle name="Акцент2 2 9 2" xfId="41668"/>
    <cellStyle name="Акцент2 3" xfId="11614"/>
    <cellStyle name="Акцент2 3 10" xfId="11615"/>
    <cellStyle name="Акцент2 3 10 2" xfId="41669"/>
    <cellStyle name="Акцент2 3 11" xfId="11616"/>
    <cellStyle name="Акцент2 3 11 2" xfId="41670"/>
    <cellStyle name="Акцент2 3 12" xfId="11617"/>
    <cellStyle name="Акцент2 3 12 2" xfId="41671"/>
    <cellStyle name="Акцент2 3 13" xfId="11618"/>
    <cellStyle name="Акцент2 3 13 2" xfId="41672"/>
    <cellStyle name="Акцент2 3 14" xfId="11619"/>
    <cellStyle name="Акцент2 3 14 2" xfId="41673"/>
    <cellStyle name="Акцент2 3 15" xfId="11620"/>
    <cellStyle name="Акцент2 3 15 2" xfId="41674"/>
    <cellStyle name="Акцент2 3 16" xfId="11621"/>
    <cellStyle name="Акцент2 3 16 2" xfId="41675"/>
    <cellStyle name="Акцент2 3 17" xfId="11622"/>
    <cellStyle name="Акцент2 3 17 2" xfId="41676"/>
    <cellStyle name="Акцент2 3 18" xfId="11623"/>
    <cellStyle name="Акцент2 3 18 2" xfId="41677"/>
    <cellStyle name="Акцент2 3 19" xfId="11624"/>
    <cellStyle name="Акцент2 3 19 2" xfId="41678"/>
    <cellStyle name="Акцент2 3 2" xfId="11625"/>
    <cellStyle name="Акцент2 3 2 2" xfId="41679"/>
    <cellStyle name="Акцент2 3 20" xfId="11626"/>
    <cellStyle name="Акцент2 3 20 2" xfId="41680"/>
    <cellStyle name="Акцент2 3 21" xfId="11627"/>
    <cellStyle name="Акцент2 3 21 2" xfId="41681"/>
    <cellStyle name="Акцент2 3 22" xfId="11628"/>
    <cellStyle name="Акцент2 3 22 2" xfId="41682"/>
    <cellStyle name="Акцент2 3 23" xfId="11629"/>
    <cellStyle name="Акцент2 3 23 2" xfId="41683"/>
    <cellStyle name="Акцент2 3 24" xfId="41684"/>
    <cellStyle name="Акцент2 3 3" xfId="11630"/>
    <cellStyle name="Акцент2 3 3 2" xfId="41685"/>
    <cellStyle name="Акцент2 3 4" xfId="11631"/>
    <cellStyle name="Акцент2 3 4 2" xfId="41686"/>
    <cellStyle name="Акцент2 3 5" xfId="11632"/>
    <cellStyle name="Акцент2 3 5 2" xfId="41687"/>
    <cellStyle name="Акцент2 3 6" xfId="11633"/>
    <cellStyle name="Акцент2 3 6 2" xfId="41688"/>
    <cellStyle name="Акцент2 3 7" xfId="11634"/>
    <cellStyle name="Акцент2 3 7 2" xfId="41689"/>
    <cellStyle name="Акцент2 3 8" xfId="11635"/>
    <cellStyle name="Акцент2 3 8 2" xfId="41690"/>
    <cellStyle name="Акцент2 3 9" xfId="11636"/>
    <cellStyle name="Акцент2 3 9 2" xfId="41691"/>
    <cellStyle name="Акцент2 4" xfId="11637"/>
    <cellStyle name="Акцент2 4 2" xfId="41692"/>
    <cellStyle name="Акцент2 5" xfId="11638"/>
    <cellStyle name="Акцент2 5 2" xfId="41693"/>
    <cellStyle name="Акцент2 6" xfId="11639"/>
    <cellStyle name="Акцент2 6 2" xfId="41694"/>
    <cellStyle name="Акцент2 7" xfId="11640"/>
    <cellStyle name="Акцент3 2" xfId="11641"/>
    <cellStyle name="Акцент3 2 10" xfId="11642"/>
    <cellStyle name="Акцент3 2 10 2" xfId="41695"/>
    <cellStyle name="Акцент3 2 11" xfId="11643"/>
    <cellStyle name="Акцент3 2 11 2" xfId="41696"/>
    <cellStyle name="Акцент3 2 12" xfId="11644"/>
    <cellStyle name="Акцент3 2 12 2" xfId="41697"/>
    <cellStyle name="Акцент3 2 13" xfId="11645"/>
    <cellStyle name="Акцент3 2 13 2" xfId="41698"/>
    <cellStyle name="Акцент3 2 14" xfId="11646"/>
    <cellStyle name="Акцент3 2 14 2" xfId="41699"/>
    <cellStyle name="Акцент3 2 15" xfId="11647"/>
    <cellStyle name="Акцент3 2 15 2" xfId="41700"/>
    <cellStyle name="Акцент3 2 16" xfId="11648"/>
    <cellStyle name="Акцент3 2 16 2" xfId="41701"/>
    <cellStyle name="Акцент3 2 17" xfId="11649"/>
    <cellStyle name="Акцент3 2 17 2" xfId="41702"/>
    <cellStyle name="Акцент3 2 18" xfId="11650"/>
    <cellStyle name="Акцент3 2 18 2" xfId="41703"/>
    <cellStyle name="Акцент3 2 19" xfId="11651"/>
    <cellStyle name="Акцент3 2 19 2" xfId="41704"/>
    <cellStyle name="Акцент3 2 2" xfId="11652"/>
    <cellStyle name="Акцент3 2 2 2" xfId="41705"/>
    <cellStyle name="Акцент3 2 20" xfId="11653"/>
    <cellStyle name="Акцент3 2 20 2" xfId="41706"/>
    <cellStyle name="Акцент3 2 21" xfId="11654"/>
    <cellStyle name="Акцент3 2 21 2" xfId="41707"/>
    <cellStyle name="Акцент3 2 22" xfId="11655"/>
    <cellStyle name="Акцент3 2 22 2" xfId="41708"/>
    <cellStyle name="Акцент3 2 23" xfId="11656"/>
    <cellStyle name="Акцент3 2 23 2" xfId="41709"/>
    <cellStyle name="Акцент3 2 24" xfId="41710"/>
    <cellStyle name="Акцент3 2 3" xfId="11657"/>
    <cellStyle name="Акцент3 2 3 2" xfId="41711"/>
    <cellStyle name="Акцент3 2 4" xfId="11658"/>
    <cellStyle name="Акцент3 2 4 2" xfId="41712"/>
    <cellStyle name="Акцент3 2 5" xfId="11659"/>
    <cellStyle name="Акцент3 2 5 2" xfId="41713"/>
    <cellStyle name="Акцент3 2 6" xfId="11660"/>
    <cellStyle name="Акцент3 2 6 2" xfId="41714"/>
    <cellStyle name="Акцент3 2 7" xfId="11661"/>
    <cellStyle name="Акцент3 2 7 2" xfId="41715"/>
    <cellStyle name="Акцент3 2 8" xfId="11662"/>
    <cellStyle name="Акцент3 2 8 2" xfId="41716"/>
    <cellStyle name="Акцент3 2 9" xfId="11663"/>
    <cellStyle name="Акцент3 2 9 2" xfId="41717"/>
    <cellStyle name="Акцент3 3" xfId="11664"/>
    <cellStyle name="Акцент3 3 10" xfId="11665"/>
    <cellStyle name="Акцент3 3 10 2" xfId="41718"/>
    <cellStyle name="Акцент3 3 11" xfId="11666"/>
    <cellStyle name="Акцент3 3 11 2" xfId="41719"/>
    <cellStyle name="Акцент3 3 12" xfId="11667"/>
    <cellStyle name="Акцент3 3 12 2" xfId="41720"/>
    <cellStyle name="Акцент3 3 13" xfId="11668"/>
    <cellStyle name="Акцент3 3 13 2" xfId="41721"/>
    <cellStyle name="Акцент3 3 14" xfId="11669"/>
    <cellStyle name="Акцент3 3 14 2" xfId="41722"/>
    <cellStyle name="Акцент3 3 15" xfId="11670"/>
    <cellStyle name="Акцент3 3 15 2" xfId="41723"/>
    <cellStyle name="Акцент3 3 16" xfId="11671"/>
    <cellStyle name="Акцент3 3 16 2" xfId="41724"/>
    <cellStyle name="Акцент3 3 17" xfId="11672"/>
    <cellStyle name="Акцент3 3 17 2" xfId="41725"/>
    <cellStyle name="Акцент3 3 18" xfId="11673"/>
    <cellStyle name="Акцент3 3 18 2" xfId="41726"/>
    <cellStyle name="Акцент3 3 19" xfId="11674"/>
    <cellStyle name="Акцент3 3 19 2" xfId="41727"/>
    <cellStyle name="Акцент3 3 2" xfId="11675"/>
    <cellStyle name="Акцент3 3 2 2" xfId="41728"/>
    <cellStyle name="Акцент3 3 20" xfId="11676"/>
    <cellStyle name="Акцент3 3 20 2" xfId="41729"/>
    <cellStyle name="Акцент3 3 21" xfId="11677"/>
    <cellStyle name="Акцент3 3 21 2" xfId="41730"/>
    <cellStyle name="Акцент3 3 22" xfId="11678"/>
    <cellStyle name="Акцент3 3 22 2" xfId="41731"/>
    <cellStyle name="Акцент3 3 23" xfId="11679"/>
    <cellStyle name="Акцент3 3 23 2" xfId="41732"/>
    <cellStyle name="Акцент3 3 24" xfId="41733"/>
    <cellStyle name="Акцент3 3 3" xfId="11680"/>
    <cellStyle name="Акцент3 3 3 2" xfId="41734"/>
    <cellStyle name="Акцент3 3 4" xfId="11681"/>
    <cellStyle name="Акцент3 3 4 2" xfId="41735"/>
    <cellStyle name="Акцент3 3 5" xfId="11682"/>
    <cellStyle name="Акцент3 3 5 2" xfId="41736"/>
    <cellStyle name="Акцент3 3 6" xfId="11683"/>
    <cellStyle name="Акцент3 3 6 2" xfId="41737"/>
    <cellStyle name="Акцент3 3 7" xfId="11684"/>
    <cellStyle name="Акцент3 3 7 2" xfId="41738"/>
    <cellStyle name="Акцент3 3 8" xfId="11685"/>
    <cellStyle name="Акцент3 3 8 2" xfId="41739"/>
    <cellStyle name="Акцент3 3 9" xfId="11686"/>
    <cellStyle name="Акцент3 3 9 2" xfId="41740"/>
    <cellStyle name="Акцент3 4" xfId="11687"/>
    <cellStyle name="Акцент3 4 2" xfId="41741"/>
    <cellStyle name="Акцент3 5" xfId="11688"/>
    <cellStyle name="Акцент3 5 2" xfId="41742"/>
    <cellStyle name="Акцент3 6" xfId="11689"/>
    <cellStyle name="Акцент3 6 2" xfId="41743"/>
    <cellStyle name="Акцент3 7" xfId="11690"/>
    <cellStyle name="Акцент4 2" xfId="11691"/>
    <cellStyle name="Акцент4 2 10" xfId="11692"/>
    <cellStyle name="Акцент4 2 10 2" xfId="41744"/>
    <cellStyle name="Акцент4 2 11" xfId="11693"/>
    <cellStyle name="Акцент4 2 11 2" xfId="41745"/>
    <cellStyle name="Акцент4 2 12" xfId="11694"/>
    <cellStyle name="Акцент4 2 12 2" xfId="41746"/>
    <cellStyle name="Акцент4 2 13" xfId="11695"/>
    <cellStyle name="Акцент4 2 13 2" xfId="41747"/>
    <cellStyle name="Акцент4 2 14" xfId="11696"/>
    <cellStyle name="Акцент4 2 14 2" xfId="41748"/>
    <cellStyle name="Акцент4 2 15" xfId="11697"/>
    <cellStyle name="Акцент4 2 15 2" xfId="41749"/>
    <cellStyle name="Акцент4 2 16" xfId="11698"/>
    <cellStyle name="Акцент4 2 16 2" xfId="41750"/>
    <cellStyle name="Акцент4 2 17" xfId="11699"/>
    <cellStyle name="Акцент4 2 17 2" xfId="41751"/>
    <cellStyle name="Акцент4 2 18" xfId="11700"/>
    <cellStyle name="Акцент4 2 18 2" xfId="41752"/>
    <cellStyle name="Акцент4 2 19" xfId="11701"/>
    <cellStyle name="Акцент4 2 19 2" xfId="41753"/>
    <cellStyle name="Акцент4 2 2" xfId="11702"/>
    <cellStyle name="Акцент4 2 2 2" xfId="41754"/>
    <cellStyle name="Акцент4 2 20" xfId="11703"/>
    <cellStyle name="Акцент4 2 20 2" xfId="41755"/>
    <cellStyle name="Акцент4 2 21" xfId="11704"/>
    <cellStyle name="Акцент4 2 21 2" xfId="41756"/>
    <cellStyle name="Акцент4 2 22" xfId="11705"/>
    <cellStyle name="Акцент4 2 22 2" xfId="41757"/>
    <cellStyle name="Акцент4 2 23" xfId="11706"/>
    <cellStyle name="Акцент4 2 23 2" xfId="41758"/>
    <cellStyle name="Акцент4 2 24" xfId="41759"/>
    <cellStyle name="Акцент4 2 3" xfId="11707"/>
    <cellStyle name="Акцент4 2 3 2" xfId="41760"/>
    <cellStyle name="Акцент4 2 4" xfId="11708"/>
    <cellStyle name="Акцент4 2 4 2" xfId="41761"/>
    <cellStyle name="Акцент4 2 5" xfId="11709"/>
    <cellStyle name="Акцент4 2 5 2" xfId="41762"/>
    <cellStyle name="Акцент4 2 6" xfId="11710"/>
    <cellStyle name="Акцент4 2 6 2" xfId="41763"/>
    <cellStyle name="Акцент4 2 7" xfId="11711"/>
    <cellStyle name="Акцент4 2 7 2" xfId="41764"/>
    <cellStyle name="Акцент4 2 8" xfId="11712"/>
    <cellStyle name="Акцент4 2 8 2" xfId="41765"/>
    <cellStyle name="Акцент4 2 9" xfId="11713"/>
    <cellStyle name="Акцент4 2 9 2" xfId="41766"/>
    <cellStyle name="Акцент4 3" xfId="11714"/>
    <cellStyle name="Акцент4 3 10" xfId="11715"/>
    <cellStyle name="Акцент4 3 10 2" xfId="41767"/>
    <cellStyle name="Акцент4 3 11" xfId="11716"/>
    <cellStyle name="Акцент4 3 11 2" xfId="41768"/>
    <cellStyle name="Акцент4 3 12" xfId="11717"/>
    <cellStyle name="Акцент4 3 12 2" xfId="41769"/>
    <cellStyle name="Акцент4 3 13" xfId="11718"/>
    <cellStyle name="Акцент4 3 13 2" xfId="41770"/>
    <cellStyle name="Акцент4 3 14" xfId="11719"/>
    <cellStyle name="Акцент4 3 14 2" xfId="41771"/>
    <cellStyle name="Акцент4 3 15" xfId="11720"/>
    <cellStyle name="Акцент4 3 15 2" xfId="41772"/>
    <cellStyle name="Акцент4 3 16" xfId="11721"/>
    <cellStyle name="Акцент4 3 16 2" xfId="41773"/>
    <cellStyle name="Акцент4 3 17" xfId="11722"/>
    <cellStyle name="Акцент4 3 17 2" xfId="41774"/>
    <cellStyle name="Акцент4 3 18" xfId="11723"/>
    <cellStyle name="Акцент4 3 18 2" xfId="41775"/>
    <cellStyle name="Акцент4 3 19" xfId="11724"/>
    <cellStyle name="Акцент4 3 19 2" xfId="41776"/>
    <cellStyle name="Акцент4 3 2" xfId="11725"/>
    <cellStyle name="Акцент4 3 2 2" xfId="41777"/>
    <cellStyle name="Акцент4 3 20" xfId="11726"/>
    <cellStyle name="Акцент4 3 20 2" xfId="41778"/>
    <cellStyle name="Акцент4 3 21" xfId="11727"/>
    <cellStyle name="Акцент4 3 21 2" xfId="41779"/>
    <cellStyle name="Акцент4 3 22" xfId="11728"/>
    <cellStyle name="Акцент4 3 22 2" xfId="41780"/>
    <cellStyle name="Акцент4 3 23" xfId="11729"/>
    <cellStyle name="Акцент4 3 23 2" xfId="41781"/>
    <cellStyle name="Акцент4 3 24" xfId="41782"/>
    <cellStyle name="Акцент4 3 3" xfId="11730"/>
    <cellStyle name="Акцент4 3 3 2" xfId="41783"/>
    <cellStyle name="Акцент4 3 4" xfId="11731"/>
    <cellStyle name="Акцент4 3 4 2" xfId="41784"/>
    <cellStyle name="Акцент4 3 5" xfId="11732"/>
    <cellStyle name="Акцент4 3 5 2" xfId="41785"/>
    <cellStyle name="Акцент4 3 6" xfId="11733"/>
    <cellStyle name="Акцент4 3 6 2" xfId="41786"/>
    <cellStyle name="Акцент4 3 7" xfId="11734"/>
    <cellStyle name="Акцент4 3 7 2" xfId="41787"/>
    <cellStyle name="Акцент4 3 8" xfId="11735"/>
    <cellStyle name="Акцент4 3 8 2" xfId="41788"/>
    <cellStyle name="Акцент4 3 9" xfId="11736"/>
    <cellStyle name="Акцент4 3 9 2" xfId="41789"/>
    <cellStyle name="Акцент4 4" xfId="11737"/>
    <cellStyle name="Акцент4 4 2" xfId="41790"/>
    <cellStyle name="Акцент4 5" xfId="11738"/>
    <cellStyle name="Акцент4 5 2" xfId="41791"/>
    <cellStyle name="Акцент4 6" xfId="11739"/>
    <cellStyle name="Акцент4 6 2" xfId="41792"/>
    <cellStyle name="Акцент4 7" xfId="11740"/>
    <cellStyle name="Акцент5 2" xfId="11741"/>
    <cellStyle name="Акцент5 2 10" xfId="11742"/>
    <cellStyle name="Акцент5 2 10 2" xfId="41793"/>
    <cellStyle name="Акцент5 2 11" xfId="11743"/>
    <cellStyle name="Акцент5 2 11 2" xfId="41794"/>
    <cellStyle name="Акцент5 2 12" xfId="11744"/>
    <cellStyle name="Акцент5 2 12 2" xfId="41795"/>
    <cellStyle name="Акцент5 2 13" xfId="11745"/>
    <cellStyle name="Акцент5 2 13 2" xfId="41796"/>
    <cellStyle name="Акцент5 2 14" xfId="11746"/>
    <cellStyle name="Акцент5 2 14 2" xfId="41797"/>
    <cellStyle name="Акцент5 2 15" xfId="11747"/>
    <cellStyle name="Акцент5 2 15 2" xfId="41798"/>
    <cellStyle name="Акцент5 2 16" xfId="11748"/>
    <cellStyle name="Акцент5 2 16 2" xfId="41799"/>
    <cellStyle name="Акцент5 2 17" xfId="11749"/>
    <cellStyle name="Акцент5 2 17 2" xfId="41800"/>
    <cellStyle name="Акцент5 2 18" xfId="11750"/>
    <cellStyle name="Акцент5 2 18 2" xfId="41801"/>
    <cellStyle name="Акцент5 2 19" xfId="11751"/>
    <cellStyle name="Акцент5 2 19 2" xfId="41802"/>
    <cellStyle name="Акцент5 2 2" xfId="11752"/>
    <cellStyle name="Акцент5 2 2 2" xfId="41803"/>
    <cellStyle name="Акцент5 2 20" xfId="11753"/>
    <cellStyle name="Акцент5 2 20 2" xfId="41804"/>
    <cellStyle name="Акцент5 2 21" xfId="11754"/>
    <cellStyle name="Акцент5 2 21 2" xfId="41805"/>
    <cellStyle name="Акцент5 2 22" xfId="11755"/>
    <cellStyle name="Акцент5 2 22 2" xfId="41806"/>
    <cellStyle name="Акцент5 2 23" xfId="11756"/>
    <cellStyle name="Акцент5 2 23 2" xfId="41807"/>
    <cellStyle name="Акцент5 2 24" xfId="41808"/>
    <cellStyle name="Акцент5 2 3" xfId="11757"/>
    <cellStyle name="Акцент5 2 3 2" xfId="41809"/>
    <cellStyle name="Акцент5 2 4" xfId="11758"/>
    <cellStyle name="Акцент5 2 4 2" xfId="41810"/>
    <cellStyle name="Акцент5 2 5" xfId="11759"/>
    <cellStyle name="Акцент5 2 5 2" xfId="41811"/>
    <cellStyle name="Акцент5 2 6" xfId="11760"/>
    <cellStyle name="Акцент5 2 6 2" xfId="41812"/>
    <cellStyle name="Акцент5 2 7" xfId="11761"/>
    <cellStyle name="Акцент5 2 7 2" xfId="41813"/>
    <cellStyle name="Акцент5 2 8" xfId="11762"/>
    <cellStyle name="Акцент5 2 8 2" xfId="41814"/>
    <cellStyle name="Акцент5 2 9" xfId="11763"/>
    <cellStyle name="Акцент5 2 9 2" xfId="41815"/>
    <cellStyle name="Акцент5 3" xfId="11764"/>
    <cellStyle name="Акцент5 3 10" xfId="11765"/>
    <cellStyle name="Акцент5 3 10 2" xfId="41816"/>
    <cellStyle name="Акцент5 3 11" xfId="11766"/>
    <cellStyle name="Акцент5 3 11 2" xfId="41817"/>
    <cellStyle name="Акцент5 3 12" xfId="11767"/>
    <cellStyle name="Акцент5 3 12 2" xfId="41818"/>
    <cellStyle name="Акцент5 3 13" xfId="11768"/>
    <cellStyle name="Акцент5 3 13 2" xfId="41819"/>
    <cellStyle name="Акцент5 3 14" xfId="11769"/>
    <cellStyle name="Акцент5 3 14 2" xfId="41820"/>
    <cellStyle name="Акцент5 3 15" xfId="11770"/>
    <cellStyle name="Акцент5 3 15 2" xfId="41821"/>
    <cellStyle name="Акцент5 3 16" xfId="11771"/>
    <cellStyle name="Акцент5 3 16 2" xfId="41822"/>
    <cellStyle name="Акцент5 3 17" xfId="11772"/>
    <cellStyle name="Акцент5 3 17 2" xfId="41823"/>
    <cellStyle name="Акцент5 3 18" xfId="11773"/>
    <cellStyle name="Акцент5 3 18 2" xfId="41824"/>
    <cellStyle name="Акцент5 3 19" xfId="11774"/>
    <cellStyle name="Акцент5 3 19 2" xfId="41825"/>
    <cellStyle name="Акцент5 3 2" xfId="11775"/>
    <cellStyle name="Акцент5 3 2 2" xfId="41826"/>
    <cellStyle name="Акцент5 3 20" xfId="11776"/>
    <cellStyle name="Акцент5 3 20 2" xfId="41827"/>
    <cellStyle name="Акцент5 3 21" xfId="11777"/>
    <cellStyle name="Акцент5 3 21 2" xfId="41828"/>
    <cellStyle name="Акцент5 3 22" xfId="11778"/>
    <cellStyle name="Акцент5 3 22 2" xfId="41829"/>
    <cellStyle name="Акцент5 3 23" xfId="11779"/>
    <cellStyle name="Акцент5 3 23 2" xfId="41830"/>
    <cellStyle name="Акцент5 3 24" xfId="41831"/>
    <cellStyle name="Акцент5 3 3" xfId="11780"/>
    <cellStyle name="Акцент5 3 3 2" xfId="41832"/>
    <cellStyle name="Акцент5 3 4" xfId="11781"/>
    <cellStyle name="Акцент5 3 4 2" xfId="41833"/>
    <cellStyle name="Акцент5 3 5" xfId="11782"/>
    <cellStyle name="Акцент5 3 5 2" xfId="41834"/>
    <cellStyle name="Акцент5 3 6" xfId="11783"/>
    <cellStyle name="Акцент5 3 6 2" xfId="41835"/>
    <cellStyle name="Акцент5 3 7" xfId="11784"/>
    <cellStyle name="Акцент5 3 7 2" xfId="41836"/>
    <cellStyle name="Акцент5 3 8" xfId="11785"/>
    <cellStyle name="Акцент5 3 8 2" xfId="41837"/>
    <cellStyle name="Акцент5 3 9" xfId="11786"/>
    <cellStyle name="Акцент5 3 9 2" xfId="41838"/>
    <cellStyle name="Акцент5 4" xfId="11787"/>
    <cellStyle name="Акцент5 4 2" xfId="41839"/>
    <cellStyle name="Акцент5 5" xfId="11788"/>
    <cellStyle name="Акцент5 5 2" xfId="41840"/>
    <cellStyle name="Акцент5 6" xfId="11789"/>
    <cellStyle name="Акцент5 6 2" xfId="41841"/>
    <cellStyle name="Акцент5 7" xfId="11790"/>
    <cellStyle name="Акцент6 2" xfId="11791"/>
    <cellStyle name="Акцент6 2 10" xfId="11792"/>
    <cellStyle name="Акцент6 2 10 2" xfId="41842"/>
    <cellStyle name="Акцент6 2 11" xfId="11793"/>
    <cellStyle name="Акцент6 2 11 2" xfId="41843"/>
    <cellStyle name="Акцент6 2 12" xfId="11794"/>
    <cellStyle name="Акцент6 2 12 2" xfId="41844"/>
    <cellStyle name="Акцент6 2 13" xfId="11795"/>
    <cellStyle name="Акцент6 2 13 2" xfId="41845"/>
    <cellStyle name="Акцент6 2 14" xfId="11796"/>
    <cellStyle name="Акцент6 2 14 2" xfId="41846"/>
    <cellStyle name="Акцент6 2 15" xfId="11797"/>
    <cellStyle name="Акцент6 2 15 2" xfId="41847"/>
    <cellStyle name="Акцент6 2 16" xfId="11798"/>
    <cellStyle name="Акцент6 2 16 2" xfId="41848"/>
    <cellStyle name="Акцент6 2 17" xfId="11799"/>
    <cellStyle name="Акцент6 2 17 2" xfId="41849"/>
    <cellStyle name="Акцент6 2 18" xfId="11800"/>
    <cellStyle name="Акцент6 2 18 2" xfId="41850"/>
    <cellStyle name="Акцент6 2 19" xfId="11801"/>
    <cellStyle name="Акцент6 2 19 2" xfId="41851"/>
    <cellStyle name="Акцент6 2 2" xfId="11802"/>
    <cellStyle name="Акцент6 2 2 2" xfId="41852"/>
    <cellStyle name="Акцент6 2 20" xfId="11803"/>
    <cellStyle name="Акцент6 2 20 2" xfId="41853"/>
    <cellStyle name="Акцент6 2 21" xfId="11804"/>
    <cellStyle name="Акцент6 2 21 2" xfId="41854"/>
    <cellStyle name="Акцент6 2 22" xfId="11805"/>
    <cellStyle name="Акцент6 2 22 2" xfId="41855"/>
    <cellStyle name="Акцент6 2 23" xfId="11806"/>
    <cellStyle name="Акцент6 2 23 2" xfId="41856"/>
    <cellStyle name="Акцент6 2 24" xfId="41857"/>
    <cellStyle name="Акцент6 2 3" xfId="11807"/>
    <cellStyle name="Акцент6 2 3 2" xfId="41858"/>
    <cellStyle name="Акцент6 2 4" xfId="11808"/>
    <cellStyle name="Акцент6 2 4 2" xfId="41859"/>
    <cellStyle name="Акцент6 2 5" xfId="11809"/>
    <cellStyle name="Акцент6 2 5 2" xfId="41860"/>
    <cellStyle name="Акцент6 2 6" xfId="11810"/>
    <cellStyle name="Акцент6 2 6 2" xfId="41861"/>
    <cellStyle name="Акцент6 2 7" xfId="11811"/>
    <cellStyle name="Акцент6 2 7 2" xfId="41862"/>
    <cellStyle name="Акцент6 2 8" xfId="11812"/>
    <cellStyle name="Акцент6 2 8 2" xfId="41863"/>
    <cellStyle name="Акцент6 2 9" xfId="11813"/>
    <cellStyle name="Акцент6 2 9 2" xfId="41864"/>
    <cellStyle name="Акцент6 3" xfId="11814"/>
    <cellStyle name="Акцент6 3 10" xfId="11815"/>
    <cellStyle name="Акцент6 3 10 2" xfId="41865"/>
    <cellStyle name="Акцент6 3 11" xfId="11816"/>
    <cellStyle name="Акцент6 3 11 2" xfId="41866"/>
    <cellStyle name="Акцент6 3 12" xfId="11817"/>
    <cellStyle name="Акцент6 3 12 2" xfId="41867"/>
    <cellStyle name="Акцент6 3 13" xfId="11818"/>
    <cellStyle name="Акцент6 3 13 2" xfId="41868"/>
    <cellStyle name="Акцент6 3 14" xfId="11819"/>
    <cellStyle name="Акцент6 3 14 2" xfId="41869"/>
    <cellStyle name="Акцент6 3 15" xfId="11820"/>
    <cellStyle name="Акцент6 3 15 2" xfId="41870"/>
    <cellStyle name="Акцент6 3 16" xfId="11821"/>
    <cellStyle name="Акцент6 3 16 2" xfId="41871"/>
    <cellStyle name="Акцент6 3 17" xfId="11822"/>
    <cellStyle name="Акцент6 3 17 2" xfId="41872"/>
    <cellStyle name="Акцент6 3 18" xfId="11823"/>
    <cellStyle name="Акцент6 3 18 2" xfId="41873"/>
    <cellStyle name="Акцент6 3 19" xfId="11824"/>
    <cellStyle name="Акцент6 3 19 2" xfId="41874"/>
    <cellStyle name="Акцент6 3 2" xfId="11825"/>
    <cellStyle name="Акцент6 3 2 2" xfId="41875"/>
    <cellStyle name="Акцент6 3 20" xfId="11826"/>
    <cellStyle name="Акцент6 3 20 2" xfId="41876"/>
    <cellStyle name="Акцент6 3 21" xfId="11827"/>
    <cellStyle name="Акцент6 3 21 2" xfId="41877"/>
    <cellStyle name="Акцент6 3 22" xfId="11828"/>
    <cellStyle name="Акцент6 3 22 2" xfId="41878"/>
    <cellStyle name="Акцент6 3 23" xfId="11829"/>
    <cellStyle name="Акцент6 3 23 2" xfId="41879"/>
    <cellStyle name="Акцент6 3 24" xfId="41880"/>
    <cellStyle name="Акцент6 3 3" xfId="11830"/>
    <cellStyle name="Акцент6 3 3 2" xfId="41881"/>
    <cellStyle name="Акцент6 3 4" xfId="11831"/>
    <cellStyle name="Акцент6 3 4 2" xfId="41882"/>
    <cellStyle name="Акцент6 3 5" xfId="11832"/>
    <cellStyle name="Акцент6 3 5 2" xfId="41883"/>
    <cellStyle name="Акцент6 3 6" xfId="11833"/>
    <cellStyle name="Акцент6 3 6 2" xfId="41884"/>
    <cellStyle name="Акцент6 3 7" xfId="11834"/>
    <cellStyle name="Акцент6 3 7 2" xfId="41885"/>
    <cellStyle name="Акцент6 3 8" xfId="11835"/>
    <cellStyle name="Акцент6 3 8 2" xfId="41886"/>
    <cellStyle name="Акцент6 3 9" xfId="11836"/>
    <cellStyle name="Акцент6 3 9 2" xfId="41887"/>
    <cellStyle name="Акцент6 4" xfId="11837"/>
    <cellStyle name="Акцент6 4 2" xfId="41888"/>
    <cellStyle name="Акцент6 5" xfId="11838"/>
    <cellStyle name="Акцент6 5 2" xfId="41889"/>
    <cellStyle name="Акцент6 6" xfId="11839"/>
    <cellStyle name="Акцент6 6 2" xfId="41890"/>
    <cellStyle name="Акцент6 7" xfId="11840"/>
    <cellStyle name="Беззащитный" xfId="11841"/>
    <cellStyle name="Беззащитный 2" xfId="11842"/>
    <cellStyle name="Ввод  2" xfId="11843"/>
    <cellStyle name="Ввод  2 10" xfId="11844"/>
    <cellStyle name="Ввод  2 10 2" xfId="41891"/>
    <cellStyle name="Ввод  2 11" xfId="11845"/>
    <cellStyle name="Ввод  2 11 2" xfId="41892"/>
    <cellStyle name="Ввод  2 12" xfId="11846"/>
    <cellStyle name="Ввод  2 12 2" xfId="41893"/>
    <cellStyle name="Ввод  2 13" xfId="11847"/>
    <cellStyle name="Ввод  2 13 2" xfId="41894"/>
    <cellStyle name="Ввод  2 14" xfId="11848"/>
    <cellStyle name="Ввод  2 14 2" xfId="41895"/>
    <cellStyle name="Ввод  2 15" xfId="11849"/>
    <cellStyle name="Ввод  2 15 2" xfId="41896"/>
    <cellStyle name="Ввод  2 16" xfId="11850"/>
    <cellStyle name="Ввод  2 16 2" xfId="41897"/>
    <cellStyle name="Ввод  2 17" xfId="11851"/>
    <cellStyle name="Ввод  2 17 2" xfId="41898"/>
    <cellStyle name="Ввод  2 18" xfId="11852"/>
    <cellStyle name="Ввод  2 18 2" xfId="41899"/>
    <cellStyle name="Ввод  2 19" xfId="11853"/>
    <cellStyle name="Ввод  2 19 2" xfId="41900"/>
    <cellStyle name="Ввод  2 2" xfId="11854"/>
    <cellStyle name="Ввод  2 2 2" xfId="41901"/>
    <cellStyle name="Ввод  2 20" xfId="11855"/>
    <cellStyle name="Ввод  2 20 2" xfId="41902"/>
    <cellStyle name="Ввод  2 21" xfId="11856"/>
    <cellStyle name="Ввод  2 21 2" xfId="41903"/>
    <cellStyle name="Ввод  2 22" xfId="11857"/>
    <cellStyle name="Ввод  2 22 2" xfId="41904"/>
    <cellStyle name="Ввод  2 23" xfId="11858"/>
    <cellStyle name="Ввод  2 23 2" xfId="41905"/>
    <cellStyle name="Ввод  2 24" xfId="41906"/>
    <cellStyle name="Ввод  2 3" xfId="11859"/>
    <cellStyle name="Ввод  2 3 2" xfId="41907"/>
    <cellStyle name="Ввод  2 4" xfId="11860"/>
    <cellStyle name="Ввод  2 4 2" xfId="41908"/>
    <cellStyle name="Ввод  2 5" xfId="11861"/>
    <cellStyle name="Ввод  2 5 2" xfId="41909"/>
    <cellStyle name="Ввод  2 6" xfId="11862"/>
    <cellStyle name="Ввод  2 6 2" xfId="41910"/>
    <cellStyle name="Ввод  2 7" xfId="11863"/>
    <cellStyle name="Ввод  2 7 2" xfId="41911"/>
    <cellStyle name="Ввод  2 8" xfId="11864"/>
    <cellStyle name="Ввод  2 8 2" xfId="41912"/>
    <cellStyle name="Ввод  2 9" xfId="11865"/>
    <cellStyle name="Ввод  2 9 2" xfId="41913"/>
    <cellStyle name="Ввод  3" xfId="11866"/>
    <cellStyle name="Ввод  3 10" xfId="11867"/>
    <cellStyle name="Ввод  3 10 2" xfId="41914"/>
    <cellStyle name="Ввод  3 11" xfId="11868"/>
    <cellStyle name="Ввод  3 11 2" xfId="41915"/>
    <cellStyle name="Ввод  3 12" xfId="11869"/>
    <cellStyle name="Ввод  3 12 2" xfId="41916"/>
    <cellStyle name="Ввод  3 13" xfId="11870"/>
    <cellStyle name="Ввод  3 13 2" xfId="41917"/>
    <cellStyle name="Ввод  3 14" xfId="11871"/>
    <cellStyle name="Ввод  3 14 2" xfId="41918"/>
    <cellStyle name="Ввод  3 15" xfId="11872"/>
    <cellStyle name="Ввод  3 15 2" xfId="41919"/>
    <cellStyle name="Ввод  3 16" xfId="11873"/>
    <cellStyle name="Ввод  3 16 2" xfId="41920"/>
    <cellStyle name="Ввод  3 17" xfId="11874"/>
    <cellStyle name="Ввод  3 17 2" xfId="41921"/>
    <cellStyle name="Ввод  3 18" xfId="11875"/>
    <cellStyle name="Ввод  3 18 2" xfId="41922"/>
    <cellStyle name="Ввод  3 19" xfId="11876"/>
    <cellStyle name="Ввод  3 19 2" xfId="41923"/>
    <cellStyle name="Ввод  3 2" xfId="11877"/>
    <cellStyle name="Ввод  3 2 2" xfId="41924"/>
    <cellStyle name="Ввод  3 20" xfId="11878"/>
    <cellStyle name="Ввод  3 20 2" xfId="41925"/>
    <cellStyle name="Ввод  3 21" xfId="11879"/>
    <cellStyle name="Ввод  3 21 2" xfId="41926"/>
    <cellStyle name="Ввод  3 22" xfId="11880"/>
    <cellStyle name="Ввод  3 22 2" xfId="41927"/>
    <cellStyle name="Ввод  3 23" xfId="11881"/>
    <cellStyle name="Ввод  3 23 2" xfId="41928"/>
    <cellStyle name="Ввод  3 24" xfId="41929"/>
    <cellStyle name="Ввод  3 3" xfId="11882"/>
    <cellStyle name="Ввод  3 3 2" xfId="41930"/>
    <cellStyle name="Ввод  3 4" xfId="11883"/>
    <cellStyle name="Ввод  3 4 2" xfId="41931"/>
    <cellStyle name="Ввод  3 5" xfId="11884"/>
    <cellStyle name="Ввод  3 5 2" xfId="41932"/>
    <cellStyle name="Ввод  3 6" xfId="11885"/>
    <cellStyle name="Ввод  3 6 2" xfId="41933"/>
    <cellStyle name="Ввод  3 7" xfId="11886"/>
    <cellStyle name="Ввод  3 7 2" xfId="41934"/>
    <cellStyle name="Ввод  3 8" xfId="11887"/>
    <cellStyle name="Ввод  3 8 2" xfId="41935"/>
    <cellStyle name="Ввод  3 9" xfId="11888"/>
    <cellStyle name="Ввод  3 9 2" xfId="41936"/>
    <cellStyle name="Ввод  4" xfId="11889"/>
    <cellStyle name="Ввод  4 2" xfId="41937"/>
    <cellStyle name="Ввод  5" xfId="11890"/>
    <cellStyle name="Ввод  5 2" xfId="41938"/>
    <cellStyle name="Ввод  6" xfId="11891"/>
    <cellStyle name="Ввод  6 2" xfId="41939"/>
    <cellStyle name="Ввод  7" xfId="11892"/>
    <cellStyle name="Вывод 2" xfId="11893"/>
    <cellStyle name="Вывод 2 10" xfId="11894"/>
    <cellStyle name="Вывод 2 10 2" xfId="41940"/>
    <cellStyle name="Вывод 2 11" xfId="11895"/>
    <cellStyle name="Вывод 2 11 2" xfId="41941"/>
    <cellStyle name="Вывод 2 12" xfId="11896"/>
    <cellStyle name="Вывод 2 12 2" xfId="41942"/>
    <cellStyle name="Вывод 2 13" xfId="11897"/>
    <cellStyle name="Вывод 2 13 2" xfId="41943"/>
    <cellStyle name="Вывод 2 14" xfId="11898"/>
    <cellStyle name="Вывод 2 14 2" xfId="41944"/>
    <cellStyle name="Вывод 2 15" xfId="11899"/>
    <cellStyle name="Вывод 2 15 2" xfId="41945"/>
    <cellStyle name="Вывод 2 16" xfId="11900"/>
    <cellStyle name="Вывод 2 16 2" xfId="41946"/>
    <cellStyle name="Вывод 2 17" xfId="11901"/>
    <cellStyle name="Вывод 2 17 2" xfId="41947"/>
    <cellStyle name="Вывод 2 18" xfId="11902"/>
    <cellStyle name="Вывод 2 18 2" xfId="41948"/>
    <cellStyle name="Вывод 2 19" xfId="11903"/>
    <cellStyle name="Вывод 2 19 2" xfId="41949"/>
    <cellStyle name="Вывод 2 2" xfId="11904"/>
    <cellStyle name="Вывод 2 2 2" xfId="41950"/>
    <cellStyle name="Вывод 2 20" xfId="11905"/>
    <cellStyle name="Вывод 2 20 2" xfId="41951"/>
    <cellStyle name="Вывод 2 21" xfId="11906"/>
    <cellStyle name="Вывод 2 21 2" xfId="41952"/>
    <cellStyle name="Вывод 2 22" xfId="11907"/>
    <cellStyle name="Вывод 2 22 2" xfId="41953"/>
    <cellStyle name="Вывод 2 23" xfId="11908"/>
    <cellStyle name="Вывод 2 23 2" xfId="41954"/>
    <cellStyle name="Вывод 2 24" xfId="41955"/>
    <cellStyle name="Вывод 2 3" xfId="11909"/>
    <cellStyle name="Вывод 2 3 2" xfId="41956"/>
    <cellStyle name="Вывод 2 4" xfId="11910"/>
    <cellStyle name="Вывод 2 4 2" xfId="41957"/>
    <cellStyle name="Вывод 2 5" xfId="11911"/>
    <cellStyle name="Вывод 2 5 2" xfId="41958"/>
    <cellStyle name="Вывод 2 6" xfId="11912"/>
    <cellStyle name="Вывод 2 6 2" xfId="41959"/>
    <cellStyle name="Вывод 2 7" xfId="11913"/>
    <cellStyle name="Вывод 2 7 2" xfId="41960"/>
    <cellStyle name="Вывод 2 8" xfId="11914"/>
    <cellStyle name="Вывод 2 8 2" xfId="41961"/>
    <cellStyle name="Вывод 2 9" xfId="11915"/>
    <cellStyle name="Вывод 2 9 2" xfId="41962"/>
    <cellStyle name="Вывод 3" xfId="11916"/>
    <cellStyle name="Вывод 3 10" xfId="11917"/>
    <cellStyle name="Вывод 3 10 2" xfId="41963"/>
    <cellStyle name="Вывод 3 11" xfId="11918"/>
    <cellStyle name="Вывод 3 11 2" xfId="41964"/>
    <cellStyle name="Вывод 3 12" xfId="11919"/>
    <cellStyle name="Вывод 3 12 2" xfId="41965"/>
    <cellStyle name="Вывод 3 13" xfId="11920"/>
    <cellStyle name="Вывод 3 13 2" xfId="41966"/>
    <cellStyle name="Вывод 3 14" xfId="11921"/>
    <cellStyle name="Вывод 3 14 2" xfId="41967"/>
    <cellStyle name="Вывод 3 15" xfId="11922"/>
    <cellStyle name="Вывод 3 15 2" xfId="41968"/>
    <cellStyle name="Вывод 3 16" xfId="11923"/>
    <cellStyle name="Вывод 3 16 2" xfId="41969"/>
    <cellStyle name="Вывод 3 17" xfId="11924"/>
    <cellStyle name="Вывод 3 17 2" xfId="41970"/>
    <cellStyle name="Вывод 3 18" xfId="11925"/>
    <cellStyle name="Вывод 3 18 2" xfId="41971"/>
    <cellStyle name="Вывод 3 19" xfId="11926"/>
    <cellStyle name="Вывод 3 19 2" xfId="41972"/>
    <cellStyle name="Вывод 3 2" xfId="11927"/>
    <cellStyle name="Вывод 3 2 2" xfId="41973"/>
    <cellStyle name="Вывод 3 20" xfId="11928"/>
    <cellStyle name="Вывод 3 20 2" xfId="41974"/>
    <cellStyle name="Вывод 3 21" xfId="11929"/>
    <cellStyle name="Вывод 3 21 2" xfId="41975"/>
    <cellStyle name="Вывод 3 22" xfId="11930"/>
    <cellStyle name="Вывод 3 22 2" xfId="41976"/>
    <cellStyle name="Вывод 3 23" xfId="11931"/>
    <cellStyle name="Вывод 3 23 2" xfId="41977"/>
    <cellStyle name="Вывод 3 24" xfId="41978"/>
    <cellStyle name="Вывод 3 3" xfId="11932"/>
    <cellStyle name="Вывод 3 3 2" xfId="41979"/>
    <cellStyle name="Вывод 3 4" xfId="11933"/>
    <cellStyle name="Вывод 3 4 2" xfId="41980"/>
    <cellStyle name="Вывод 3 5" xfId="11934"/>
    <cellStyle name="Вывод 3 5 2" xfId="41981"/>
    <cellStyle name="Вывод 3 6" xfId="11935"/>
    <cellStyle name="Вывод 3 6 2" xfId="41982"/>
    <cellStyle name="Вывод 3 7" xfId="11936"/>
    <cellStyle name="Вывод 3 7 2" xfId="41983"/>
    <cellStyle name="Вывод 3 8" xfId="11937"/>
    <cellStyle name="Вывод 3 8 2" xfId="41984"/>
    <cellStyle name="Вывод 3 9" xfId="11938"/>
    <cellStyle name="Вывод 3 9 2" xfId="41985"/>
    <cellStyle name="Вывод 4" xfId="11939"/>
    <cellStyle name="Вывод 4 2" xfId="41986"/>
    <cellStyle name="Вывод 5" xfId="11940"/>
    <cellStyle name="Вывод 5 2" xfId="41987"/>
    <cellStyle name="Вывод 6" xfId="11941"/>
    <cellStyle name="Вывод 6 2" xfId="41988"/>
    <cellStyle name="Вывод 7" xfId="11942"/>
    <cellStyle name="Вычисление 2" xfId="11943"/>
    <cellStyle name="Вычисление 2 10" xfId="11944"/>
    <cellStyle name="Вычисление 2 10 2" xfId="41989"/>
    <cellStyle name="Вычисление 2 11" xfId="11945"/>
    <cellStyle name="Вычисление 2 11 2" xfId="41990"/>
    <cellStyle name="Вычисление 2 12" xfId="11946"/>
    <cellStyle name="Вычисление 2 12 2" xfId="41991"/>
    <cellStyle name="Вычисление 2 13" xfId="11947"/>
    <cellStyle name="Вычисление 2 13 2" xfId="41992"/>
    <cellStyle name="Вычисление 2 14" xfId="11948"/>
    <cellStyle name="Вычисление 2 14 2" xfId="41993"/>
    <cellStyle name="Вычисление 2 15" xfId="11949"/>
    <cellStyle name="Вычисление 2 15 2" xfId="41994"/>
    <cellStyle name="Вычисление 2 16" xfId="11950"/>
    <cellStyle name="Вычисление 2 16 2" xfId="41995"/>
    <cellStyle name="Вычисление 2 17" xfId="11951"/>
    <cellStyle name="Вычисление 2 17 2" xfId="41996"/>
    <cellStyle name="Вычисление 2 18" xfId="11952"/>
    <cellStyle name="Вычисление 2 18 2" xfId="41997"/>
    <cellStyle name="Вычисление 2 19" xfId="11953"/>
    <cellStyle name="Вычисление 2 19 2" xfId="41998"/>
    <cellStyle name="Вычисление 2 2" xfId="11954"/>
    <cellStyle name="Вычисление 2 2 2" xfId="41999"/>
    <cellStyle name="Вычисление 2 20" xfId="11955"/>
    <cellStyle name="Вычисление 2 20 2" xfId="42000"/>
    <cellStyle name="Вычисление 2 21" xfId="11956"/>
    <cellStyle name="Вычисление 2 21 2" xfId="42001"/>
    <cellStyle name="Вычисление 2 22" xfId="11957"/>
    <cellStyle name="Вычисление 2 22 2" xfId="42002"/>
    <cellStyle name="Вычисление 2 23" xfId="11958"/>
    <cellStyle name="Вычисление 2 23 2" xfId="42003"/>
    <cellStyle name="Вычисление 2 24" xfId="42004"/>
    <cellStyle name="Вычисление 2 3" xfId="11959"/>
    <cellStyle name="Вычисление 2 3 2" xfId="42005"/>
    <cellStyle name="Вычисление 2 4" xfId="11960"/>
    <cellStyle name="Вычисление 2 4 2" xfId="42006"/>
    <cellStyle name="Вычисление 2 5" xfId="11961"/>
    <cellStyle name="Вычисление 2 5 2" xfId="42007"/>
    <cellStyle name="Вычисление 2 6" xfId="11962"/>
    <cellStyle name="Вычисление 2 6 2" xfId="42008"/>
    <cellStyle name="Вычисление 2 7" xfId="11963"/>
    <cellStyle name="Вычисление 2 7 2" xfId="42009"/>
    <cellStyle name="Вычисление 2 8" xfId="11964"/>
    <cellStyle name="Вычисление 2 8 2" xfId="42010"/>
    <cellStyle name="Вычисление 2 9" xfId="11965"/>
    <cellStyle name="Вычисление 2 9 2" xfId="42011"/>
    <cellStyle name="Вычисление 3" xfId="11966"/>
    <cellStyle name="Вычисление 3 10" xfId="11967"/>
    <cellStyle name="Вычисление 3 10 2" xfId="42012"/>
    <cellStyle name="Вычисление 3 11" xfId="11968"/>
    <cellStyle name="Вычисление 3 11 2" xfId="42013"/>
    <cellStyle name="Вычисление 3 12" xfId="11969"/>
    <cellStyle name="Вычисление 3 12 2" xfId="42014"/>
    <cellStyle name="Вычисление 3 13" xfId="11970"/>
    <cellStyle name="Вычисление 3 13 2" xfId="42015"/>
    <cellStyle name="Вычисление 3 14" xfId="11971"/>
    <cellStyle name="Вычисление 3 14 2" xfId="42016"/>
    <cellStyle name="Вычисление 3 15" xfId="11972"/>
    <cellStyle name="Вычисление 3 15 2" xfId="42017"/>
    <cellStyle name="Вычисление 3 16" xfId="11973"/>
    <cellStyle name="Вычисление 3 16 2" xfId="42018"/>
    <cellStyle name="Вычисление 3 17" xfId="11974"/>
    <cellStyle name="Вычисление 3 17 2" xfId="42019"/>
    <cellStyle name="Вычисление 3 18" xfId="11975"/>
    <cellStyle name="Вычисление 3 18 2" xfId="42020"/>
    <cellStyle name="Вычисление 3 19" xfId="11976"/>
    <cellStyle name="Вычисление 3 19 2" xfId="42021"/>
    <cellStyle name="Вычисление 3 2" xfId="11977"/>
    <cellStyle name="Вычисление 3 2 2" xfId="42022"/>
    <cellStyle name="Вычисление 3 20" xfId="11978"/>
    <cellStyle name="Вычисление 3 20 2" xfId="42023"/>
    <cellStyle name="Вычисление 3 21" xfId="11979"/>
    <cellStyle name="Вычисление 3 21 2" xfId="42024"/>
    <cellStyle name="Вычисление 3 22" xfId="11980"/>
    <cellStyle name="Вычисление 3 22 2" xfId="42025"/>
    <cellStyle name="Вычисление 3 23" xfId="11981"/>
    <cellStyle name="Вычисление 3 23 2" xfId="42026"/>
    <cellStyle name="Вычисление 3 24" xfId="42027"/>
    <cellStyle name="Вычисление 3 3" xfId="11982"/>
    <cellStyle name="Вычисление 3 3 2" xfId="42028"/>
    <cellStyle name="Вычисление 3 4" xfId="11983"/>
    <cellStyle name="Вычисление 3 4 2" xfId="42029"/>
    <cellStyle name="Вычисление 3 5" xfId="11984"/>
    <cellStyle name="Вычисление 3 5 2" xfId="42030"/>
    <cellStyle name="Вычисление 3 6" xfId="11985"/>
    <cellStyle name="Вычисление 3 6 2" xfId="42031"/>
    <cellStyle name="Вычисление 3 7" xfId="11986"/>
    <cellStyle name="Вычисление 3 7 2" xfId="42032"/>
    <cellStyle name="Вычисление 3 8" xfId="11987"/>
    <cellStyle name="Вычисление 3 8 2" xfId="42033"/>
    <cellStyle name="Вычисление 3 9" xfId="11988"/>
    <cellStyle name="Вычисление 3 9 2" xfId="42034"/>
    <cellStyle name="Вычисление 4" xfId="11989"/>
    <cellStyle name="Вычисление 4 2" xfId="42035"/>
    <cellStyle name="Вычисление 5" xfId="11990"/>
    <cellStyle name="Вычисление 5 2" xfId="42036"/>
    <cellStyle name="Вычисление 6" xfId="11991"/>
    <cellStyle name="Вычисление 6 2" xfId="42037"/>
    <cellStyle name="Вычисление 7" xfId="11992"/>
    <cellStyle name="Гиперссылка 2" xfId="11993"/>
    <cellStyle name="Гиперссылка 2 2" xfId="42038"/>
    <cellStyle name="Гиперссылка 3" xfId="11994"/>
    <cellStyle name="Гиперссылка 3 2" xfId="42039"/>
    <cellStyle name="_x0004_Ґ" xfId="11995"/>
    <cellStyle name="_x0004_Ґ 10" xfId="11996"/>
    <cellStyle name="_x0004_Ґ 10 2" xfId="42040"/>
    <cellStyle name="_x0004_Ґ 100" xfId="11997"/>
    <cellStyle name="_x0004_Ґ 100 2" xfId="42041"/>
    <cellStyle name="_x0004_Ґ 101" xfId="11998"/>
    <cellStyle name="_x0004_Ґ 101 2" xfId="42042"/>
    <cellStyle name="_x0004_Ґ 102" xfId="11999"/>
    <cellStyle name="_x0004_Ґ 102 2" xfId="42043"/>
    <cellStyle name="_x0004_Ґ 103" xfId="12000"/>
    <cellStyle name="_x0004_Ґ 103 2" xfId="42044"/>
    <cellStyle name="_x0004_Ґ 104" xfId="12001"/>
    <cellStyle name="_x0004_Ґ 104 2" xfId="42045"/>
    <cellStyle name="_x0004_Ґ 105" xfId="12002"/>
    <cellStyle name="_x0004_Ґ 105 2" xfId="42046"/>
    <cellStyle name="_x0004_Ґ 106" xfId="12003"/>
    <cellStyle name="_x0004_Ґ 106 2" xfId="42047"/>
    <cellStyle name="_x0004_Ґ 107" xfId="12004"/>
    <cellStyle name="_x0004_Ґ 107 2" xfId="42048"/>
    <cellStyle name="_x0004_Ґ 108" xfId="12005"/>
    <cellStyle name="_x0004_Ґ 108 2" xfId="42049"/>
    <cellStyle name="_x0004_Ґ 109" xfId="12006"/>
    <cellStyle name="_x0004_Ґ 109 2" xfId="42050"/>
    <cellStyle name="_x0004_Ґ 11" xfId="12007"/>
    <cellStyle name="_x0004_Ґ 11 2" xfId="42051"/>
    <cellStyle name="_x0004_Ґ 110" xfId="12008"/>
    <cellStyle name="_x0004_Ґ 110 2" xfId="42052"/>
    <cellStyle name="_x0004_Ґ 111" xfId="12009"/>
    <cellStyle name="_x0004_Ґ 111 2" xfId="42053"/>
    <cellStyle name="_x0004_Ґ 112" xfId="12010"/>
    <cellStyle name="_x0004_Ґ 112 2" xfId="42054"/>
    <cellStyle name="_x0004_Ґ 113" xfId="12011"/>
    <cellStyle name="_x0004_Ґ 113 2" xfId="42055"/>
    <cellStyle name="_x0004_Ґ 114" xfId="12012"/>
    <cellStyle name="_x0004_Ґ 114 2" xfId="42056"/>
    <cellStyle name="_x0004_Ґ 115" xfId="12013"/>
    <cellStyle name="_x0004_Ґ 115 2" xfId="42057"/>
    <cellStyle name="_x0004_Ґ 116" xfId="12014"/>
    <cellStyle name="_x0004_Ґ 116 2" xfId="42058"/>
    <cellStyle name="_x0004_Ґ 117" xfId="12015"/>
    <cellStyle name="_x0004_Ґ 117 2" xfId="42059"/>
    <cellStyle name="_x0004_Ґ 118" xfId="12016"/>
    <cellStyle name="_x0004_Ґ 118 2" xfId="42060"/>
    <cellStyle name="_x0004_Ґ 119" xfId="12017"/>
    <cellStyle name="_x0004_Ґ 119 2" xfId="42061"/>
    <cellStyle name="_x0004_Ґ 12" xfId="12018"/>
    <cellStyle name="_x0004_Ґ 12 2" xfId="42062"/>
    <cellStyle name="_x0004_Ґ 120" xfId="12019"/>
    <cellStyle name="_x0004_Ґ 120 2" xfId="42063"/>
    <cellStyle name="_x0004_Ґ 121" xfId="12020"/>
    <cellStyle name="_x0004_Ґ 121 2" xfId="42064"/>
    <cellStyle name="_x0004_Ґ 122" xfId="12021"/>
    <cellStyle name="_x0004_Ґ 122 2" xfId="42065"/>
    <cellStyle name="_x0004_Ґ 123" xfId="12022"/>
    <cellStyle name="_x0004_Ґ 123 2" xfId="42066"/>
    <cellStyle name="_x0004_Ґ 124" xfId="12023"/>
    <cellStyle name="_x0004_Ґ 124 2" xfId="42067"/>
    <cellStyle name="_x0004_Ґ 125" xfId="12024"/>
    <cellStyle name="_x0004_Ґ 125 2" xfId="42068"/>
    <cellStyle name="_x0004_Ґ 126" xfId="12025"/>
    <cellStyle name="_x0004_Ґ 126 2" xfId="42069"/>
    <cellStyle name="_x0004_Ґ 127" xfId="12026"/>
    <cellStyle name="_x0004_Ґ 127 2" xfId="42070"/>
    <cellStyle name="_x0004_Ґ 128" xfId="12027"/>
    <cellStyle name="_x0004_Ґ 128 2" xfId="42071"/>
    <cellStyle name="_x0004_Ґ 129" xfId="12028"/>
    <cellStyle name="_x0004_Ґ 129 2" xfId="42072"/>
    <cellStyle name="_x0004_Ґ 13" xfId="12029"/>
    <cellStyle name="_x0004_Ґ 13 2" xfId="42073"/>
    <cellStyle name="_x0004_Ґ 130" xfId="12030"/>
    <cellStyle name="_x0004_Ґ 130 2" xfId="42074"/>
    <cellStyle name="_x0004_Ґ 131" xfId="12031"/>
    <cellStyle name="_x0004_Ґ 131 2" xfId="42075"/>
    <cellStyle name="_x0004_Ґ 132" xfId="12032"/>
    <cellStyle name="_x0004_Ґ 132 2" xfId="42076"/>
    <cellStyle name="_x0004_Ґ 133" xfId="12033"/>
    <cellStyle name="_x0004_Ґ 133 2" xfId="42077"/>
    <cellStyle name="_x0004_Ґ 134" xfId="12034"/>
    <cellStyle name="_x0004_Ґ 134 2" xfId="42078"/>
    <cellStyle name="_x0004_Ґ 135" xfId="12035"/>
    <cellStyle name="_x0004_Ґ 135 2" xfId="42079"/>
    <cellStyle name="_x0004_Ґ 136" xfId="12036"/>
    <cellStyle name="_x0004_Ґ 136 2" xfId="42080"/>
    <cellStyle name="_x0004_Ґ 137" xfId="12037"/>
    <cellStyle name="_x0004_Ґ 137 2" xfId="42081"/>
    <cellStyle name="_x0004_Ґ 138" xfId="12038"/>
    <cellStyle name="_x0004_Ґ 138 2" xfId="42082"/>
    <cellStyle name="_x0004_Ґ 139" xfId="12039"/>
    <cellStyle name="_x0004_Ґ 139 2" xfId="42083"/>
    <cellStyle name="_x0004_Ґ 14" xfId="12040"/>
    <cellStyle name="_x0004_Ґ 14 2" xfId="42084"/>
    <cellStyle name="_x0004_Ґ 140" xfId="12041"/>
    <cellStyle name="_x0004_Ґ 140 2" xfId="42085"/>
    <cellStyle name="_x0004_Ґ 141" xfId="12042"/>
    <cellStyle name="_x0004_Ґ 141 2" xfId="42086"/>
    <cellStyle name="_x0004_Ґ 142" xfId="12043"/>
    <cellStyle name="_x0004_Ґ 142 2" xfId="42087"/>
    <cellStyle name="_x0004_Ґ 143" xfId="12044"/>
    <cellStyle name="_x0004_Ґ 143 2" xfId="42088"/>
    <cellStyle name="_x0004_Ґ 144" xfId="12045"/>
    <cellStyle name="_x0004_Ґ 144 2" xfId="42089"/>
    <cellStyle name="_x0004_Ґ 145" xfId="12046"/>
    <cellStyle name="_x0004_Ґ 145 2" xfId="42090"/>
    <cellStyle name="_x0004_Ґ 146" xfId="12047"/>
    <cellStyle name="_x0004_Ґ 146 2" xfId="42091"/>
    <cellStyle name="_x0004_Ґ 147" xfId="12048"/>
    <cellStyle name="_x0004_Ґ 147 2" xfId="42092"/>
    <cellStyle name="_x0004_Ґ 148" xfId="12049"/>
    <cellStyle name="_x0004_Ґ 148 2" xfId="42093"/>
    <cellStyle name="_x0004_Ґ 149" xfId="12050"/>
    <cellStyle name="_x0004_Ґ 149 2" xfId="42094"/>
    <cellStyle name="_x0004_Ґ 15" xfId="12051"/>
    <cellStyle name="_x0004_Ґ 15 2" xfId="42095"/>
    <cellStyle name="_x0004_Ґ 150" xfId="12052"/>
    <cellStyle name="_x0004_Ґ 150 2" xfId="42096"/>
    <cellStyle name="_x0004_Ґ 151" xfId="12053"/>
    <cellStyle name="_x0004_Ґ 151 2" xfId="42097"/>
    <cellStyle name="_x0004_Ґ 152" xfId="12054"/>
    <cellStyle name="_x0004_Ґ 152 2" xfId="42098"/>
    <cellStyle name="_x0004_Ґ 153" xfId="12055"/>
    <cellStyle name="_x0004_Ґ 153 2" xfId="42099"/>
    <cellStyle name="_x0004_Ґ 154" xfId="12056"/>
    <cellStyle name="_x0004_Ґ 154 2" xfId="42100"/>
    <cellStyle name="_x0004_Ґ 155" xfId="12057"/>
    <cellStyle name="_x0004_Ґ 155 2" xfId="42101"/>
    <cellStyle name="_x0004_Ґ 156" xfId="12058"/>
    <cellStyle name="_x0004_Ґ 156 2" xfId="42102"/>
    <cellStyle name="_x0004_Ґ 157" xfId="12059"/>
    <cellStyle name="_x0004_Ґ 157 2" xfId="42103"/>
    <cellStyle name="_x0004_Ґ 158" xfId="12060"/>
    <cellStyle name="_x0004_Ґ 158 2" xfId="42104"/>
    <cellStyle name="_x0004_Ґ 159" xfId="12061"/>
    <cellStyle name="_x0004_Ґ 159 2" xfId="42105"/>
    <cellStyle name="_x0004_Ґ 16" xfId="12062"/>
    <cellStyle name="_x0004_Ґ 16 2" xfId="42106"/>
    <cellStyle name="_x0004_Ґ 160" xfId="12063"/>
    <cellStyle name="_x0004_Ґ 160 2" xfId="42107"/>
    <cellStyle name="_x0004_Ґ 161" xfId="12064"/>
    <cellStyle name="_x0004_Ґ 161 2" xfId="42108"/>
    <cellStyle name="_x0004_Ґ 162" xfId="12065"/>
    <cellStyle name="_x0004_Ґ 162 2" xfId="42109"/>
    <cellStyle name="_x0004_Ґ 163" xfId="12066"/>
    <cellStyle name="_x0004_Ґ 163 2" xfId="42110"/>
    <cellStyle name="_x0004_Ґ 164" xfId="12067"/>
    <cellStyle name="_x0004_Ґ 164 2" xfId="42111"/>
    <cellStyle name="_x0004_Ґ 165" xfId="12068"/>
    <cellStyle name="_x0004_Ґ 165 2" xfId="42112"/>
    <cellStyle name="_x0004_Ґ 166" xfId="12069"/>
    <cellStyle name="_x0004_Ґ 166 2" xfId="42113"/>
    <cellStyle name="_x0004_Ґ 167" xfId="12070"/>
    <cellStyle name="_x0004_Ґ 167 2" xfId="42114"/>
    <cellStyle name="_x0004_Ґ 168" xfId="12071"/>
    <cellStyle name="_x0004_Ґ 168 2" xfId="42115"/>
    <cellStyle name="_x0004_Ґ 169" xfId="12072"/>
    <cellStyle name="_x0004_Ґ 169 2" xfId="42116"/>
    <cellStyle name="_x0004_Ґ 17" xfId="12073"/>
    <cellStyle name="_x0004_Ґ 17 2" xfId="42117"/>
    <cellStyle name="_x0004_Ґ 170" xfId="12074"/>
    <cellStyle name="_x0004_Ґ 170 2" xfId="42118"/>
    <cellStyle name="_x0004_Ґ 171" xfId="12075"/>
    <cellStyle name="_x0004_Ґ 171 2" xfId="42119"/>
    <cellStyle name="_x0004_Ґ 172" xfId="12076"/>
    <cellStyle name="_x0004_Ґ 172 2" xfId="42120"/>
    <cellStyle name="_x0004_Ґ 173" xfId="12077"/>
    <cellStyle name="_x0004_Ґ 173 2" xfId="42121"/>
    <cellStyle name="_x0004_Ґ 174" xfId="12078"/>
    <cellStyle name="_x0004_Ґ 174 2" xfId="42122"/>
    <cellStyle name="_x0004_Ґ 175" xfId="12079"/>
    <cellStyle name="_x0004_Ґ 175 2" xfId="42123"/>
    <cellStyle name="_x0004_Ґ 176" xfId="12080"/>
    <cellStyle name="_x0004_Ґ 176 2" xfId="42124"/>
    <cellStyle name="_x0004_Ґ 177" xfId="12081"/>
    <cellStyle name="_x0004_Ґ 177 2" xfId="42125"/>
    <cellStyle name="_x0004_Ґ 178" xfId="42126"/>
    <cellStyle name="_x0004_Ґ 18" xfId="12082"/>
    <cellStyle name="_x0004_Ґ 18 2" xfId="42127"/>
    <cellStyle name="_x0004_Ґ 19" xfId="12083"/>
    <cellStyle name="_x0004_Ґ 19 2" xfId="42128"/>
    <cellStyle name="_x0004_Ґ 2" xfId="12084"/>
    <cellStyle name="_x0004_Ґ 2 10" xfId="12085"/>
    <cellStyle name="_x0004_Ґ 2 10 2" xfId="42129"/>
    <cellStyle name="_x0004_Ґ 2 11" xfId="12086"/>
    <cellStyle name="_x0004_Ґ 2 11 2" xfId="42130"/>
    <cellStyle name="_x0004_Ґ 2 12" xfId="12087"/>
    <cellStyle name="_x0004_Ґ 2 12 2" xfId="42131"/>
    <cellStyle name="_x0004_Ґ 2 13" xfId="12088"/>
    <cellStyle name="_x0004_Ґ 2 13 2" xfId="42132"/>
    <cellStyle name="_x0004_Ґ 2 14" xfId="12089"/>
    <cellStyle name="_x0004_Ґ 2 14 2" xfId="42133"/>
    <cellStyle name="_x0004_Ґ 2 15" xfId="12090"/>
    <cellStyle name="_x0004_Ґ 2 15 2" xfId="42134"/>
    <cellStyle name="_x0004_Ґ 2 16" xfId="12091"/>
    <cellStyle name="_x0004_Ґ 2 16 2" xfId="42135"/>
    <cellStyle name="_x0004_Ґ 2 17" xfId="12092"/>
    <cellStyle name="_x0004_Ґ 2 17 2" xfId="42136"/>
    <cellStyle name="_x0004_Ґ 2 18" xfId="12093"/>
    <cellStyle name="_x0004_Ґ 2 18 2" xfId="42137"/>
    <cellStyle name="_x0004_Ґ 2 19" xfId="12094"/>
    <cellStyle name="_x0004_Ґ 2 19 2" xfId="42138"/>
    <cellStyle name="_x0004_Ґ 2 2" xfId="12095"/>
    <cellStyle name="_x0004_Ґ 2 2 10" xfId="12096"/>
    <cellStyle name="_x0004_Ґ 2 2 10 2" xfId="42139"/>
    <cellStyle name="_x0004_Ґ 2 2 11" xfId="12097"/>
    <cellStyle name="_x0004_Ґ 2 2 11 2" xfId="42140"/>
    <cellStyle name="_x0004_Ґ 2 2 12" xfId="12098"/>
    <cellStyle name="_x0004_Ґ 2 2 12 2" xfId="42141"/>
    <cellStyle name="_x0004_Ґ 2 2 13" xfId="12099"/>
    <cellStyle name="_x0004_Ґ 2 2 13 2" xfId="42142"/>
    <cellStyle name="_x0004_Ґ 2 2 14" xfId="12100"/>
    <cellStyle name="_x0004_Ґ 2 2 14 2" xfId="42143"/>
    <cellStyle name="_x0004_Ґ 2 2 15" xfId="12101"/>
    <cellStyle name="_x0004_Ґ 2 2 15 2" xfId="42144"/>
    <cellStyle name="_x0004_Ґ 2 2 16" xfId="12102"/>
    <cellStyle name="_x0004_Ґ 2 2 16 2" xfId="42145"/>
    <cellStyle name="_x0004_Ґ 2 2 17" xfId="12103"/>
    <cellStyle name="_x0004_Ґ 2 2 17 2" xfId="42146"/>
    <cellStyle name="_x0004_Ґ 2 2 18" xfId="12104"/>
    <cellStyle name="_x0004_Ґ 2 2 18 2" xfId="42147"/>
    <cellStyle name="_x0004_Ґ 2 2 19" xfId="12105"/>
    <cellStyle name="_x0004_Ґ 2 2 19 2" xfId="42148"/>
    <cellStyle name="_x0004_Ґ 2 2 2" xfId="12106"/>
    <cellStyle name="_x0004_Ґ 2 2 2 2" xfId="42149"/>
    <cellStyle name="_x0004_Ґ 2 2 20" xfId="12107"/>
    <cellStyle name="_x0004_Ґ 2 2 20 2" xfId="42150"/>
    <cellStyle name="_x0004_Ґ 2 2 21" xfId="12108"/>
    <cellStyle name="_x0004_Ґ 2 2 21 2" xfId="42151"/>
    <cellStyle name="_x0004_Ґ 2 2 22" xfId="12109"/>
    <cellStyle name="_x0004_Ґ 2 2 22 2" xfId="42152"/>
    <cellStyle name="_x0004_Ґ 2 2 23" xfId="12110"/>
    <cellStyle name="_x0004_Ґ 2 2 23 2" xfId="42153"/>
    <cellStyle name="_x0004_Ґ 2 2 24" xfId="12111"/>
    <cellStyle name="_x0004_Ґ 2 2 24 2" xfId="42154"/>
    <cellStyle name="_x0004_Ґ 2 2 25" xfId="12112"/>
    <cellStyle name="_x0004_Ґ 2 2 25 2" xfId="42155"/>
    <cellStyle name="_x0004_Ґ 2 2 26" xfId="12113"/>
    <cellStyle name="_x0004_Ґ 2 2 26 2" xfId="42156"/>
    <cellStyle name="_x0004_Ґ 2 2 27" xfId="12114"/>
    <cellStyle name="_x0004_Ґ 2 2 27 2" xfId="42157"/>
    <cellStyle name="_x0004_Ґ 2 2 28" xfId="12115"/>
    <cellStyle name="_x0004_Ґ 2 2 28 2" xfId="42158"/>
    <cellStyle name="_x0004_Ґ 2 2 29" xfId="12116"/>
    <cellStyle name="_x0004_Ґ 2 2 29 2" xfId="42159"/>
    <cellStyle name="_x0004_Ґ 2 2 3" xfId="12117"/>
    <cellStyle name="_x0004_Ґ 2 2 3 2" xfId="42160"/>
    <cellStyle name="_x0004_Ґ 2 2 30" xfId="12118"/>
    <cellStyle name="_x0004_Ґ 2 2 30 2" xfId="42161"/>
    <cellStyle name="_x0004_Ґ 2 2 31" xfId="12119"/>
    <cellStyle name="_x0004_Ґ 2 2 31 2" xfId="42162"/>
    <cellStyle name="_x0004_Ґ 2 2 32" xfId="12120"/>
    <cellStyle name="_x0004_Ґ 2 2 32 2" xfId="42163"/>
    <cellStyle name="_x0004_Ґ 2 2 33" xfId="12121"/>
    <cellStyle name="_x0004_Ґ 2 2 33 2" xfId="42164"/>
    <cellStyle name="_x0004_Ґ 2 2 34" xfId="12122"/>
    <cellStyle name="_x0004_Ґ 2 2 34 2" xfId="42165"/>
    <cellStyle name="_x0004_Ґ 2 2 35" xfId="12123"/>
    <cellStyle name="_x0004_Ґ 2 2 35 2" xfId="42166"/>
    <cellStyle name="_x0004_Ґ 2 2 36" xfId="12124"/>
    <cellStyle name="_x0004_Ґ 2 2 36 2" xfId="42167"/>
    <cellStyle name="_x0004_Ґ 2 2 37" xfId="12125"/>
    <cellStyle name="_x0004_Ґ 2 2 37 2" xfId="42168"/>
    <cellStyle name="_x0004_Ґ 2 2 38" xfId="12126"/>
    <cellStyle name="_x0004_Ґ 2 2 38 2" xfId="42169"/>
    <cellStyle name="_x0004_Ґ 2 2 39" xfId="12127"/>
    <cellStyle name="_x0004_Ґ 2 2 39 2" xfId="42170"/>
    <cellStyle name="_x0004_Ґ 2 2 4" xfId="12128"/>
    <cellStyle name="_x0004_Ґ 2 2 4 2" xfId="42171"/>
    <cellStyle name="_x0004_Ґ 2 2 40" xfId="12129"/>
    <cellStyle name="_x0004_Ґ 2 2 40 2" xfId="42172"/>
    <cellStyle name="_x0004_Ґ 2 2 41" xfId="12130"/>
    <cellStyle name="_x0004_Ґ 2 2 41 2" xfId="42173"/>
    <cellStyle name="_x0004_Ґ 2 2 42" xfId="12131"/>
    <cellStyle name="_x0004_Ґ 2 2 42 2" xfId="42174"/>
    <cellStyle name="_x0004_Ґ 2 2 43" xfId="12132"/>
    <cellStyle name="_x0004_Ґ 2 2 43 2" xfId="42175"/>
    <cellStyle name="_x0004_Ґ 2 2 44" xfId="12133"/>
    <cellStyle name="_x0004_Ґ 2 2 44 2" xfId="42176"/>
    <cellStyle name="_x0004_Ґ 2 2 45" xfId="12134"/>
    <cellStyle name="_x0004_Ґ 2 2 45 2" xfId="42177"/>
    <cellStyle name="_x0004_Ґ 2 2 46" xfId="12135"/>
    <cellStyle name="_x0004_Ґ 2 2 46 2" xfId="42178"/>
    <cellStyle name="_x0004_Ґ 2 2 47" xfId="12136"/>
    <cellStyle name="_x0004_Ґ 2 2 47 2" xfId="42179"/>
    <cellStyle name="_x0004_Ґ 2 2 48" xfId="12137"/>
    <cellStyle name="_x0004_Ґ 2 2 48 2" xfId="42180"/>
    <cellStyle name="_x0004_Ґ 2 2 49" xfId="12138"/>
    <cellStyle name="_x0004_Ґ 2 2 49 2" xfId="42181"/>
    <cellStyle name="_x0004_Ґ 2 2 5" xfId="12139"/>
    <cellStyle name="_x0004_Ґ 2 2 5 2" xfId="42182"/>
    <cellStyle name="_x0004_Ґ 2 2 50" xfId="12140"/>
    <cellStyle name="_x0004_Ґ 2 2 50 2" xfId="42183"/>
    <cellStyle name="_x0004_Ґ 2 2 51" xfId="12141"/>
    <cellStyle name="_x0004_Ґ 2 2 51 2" xfId="42184"/>
    <cellStyle name="_x0004_Ґ 2 2 52" xfId="42185"/>
    <cellStyle name="_x0004_Ґ 2 2 6" xfId="12142"/>
    <cellStyle name="_x0004_Ґ 2 2 6 2" xfId="42186"/>
    <cellStyle name="_x0004_Ґ 2 2 7" xfId="12143"/>
    <cellStyle name="_x0004_Ґ 2 2 7 2" xfId="42187"/>
    <cellStyle name="_x0004_Ґ 2 2 8" xfId="12144"/>
    <cellStyle name="_x0004_Ґ 2 2 8 2" xfId="42188"/>
    <cellStyle name="_x0004_Ґ 2 2 9" xfId="12145"/>
    <cellStyle name="_x0004_Ґ 2 2 9 2" xfId="42189"/>
    <cellStyle name="_x0004_Ґ 2 20" xfId="12146"/>
    <cellStyle name="_x0004_Ґ 2 20 2" xfId="42190"/>
    <cellStyle name="_x0004_Ґ 2 21" xfId="12147"/>
    <cellStyle name="_x0004_Ґ 2 21 2" xfId="42191"/>
    <cellStyle name="_x0004_Ґ 2 22" xfId="12148"/>
    <cellStyle name="_x0004_Ґ 2 22 2" xfId="42192"/>
    <cellStyle name="_x0004_Ґ 2 23" xfId="12149"/>
    <cellStyle name="_x0004_Ґ 2 23 2" xfId="42193"/>
    <cellStyle name="_x0004_Ґ 2 24" xfId="12150"/>
    <cellStyle name="_x0004_Ґ 2 24 2" xfId="42194"/>
    <cellStyle name="_x0004_Ґ 2 25" xfId="12151"/>
    <cellStyle name="_x0004_Ґ 2 25 2" xfId="42195"/>
    <cellStyle name="_x0004_Ґ 2 26" xfId="12152"/>
    <cellStyle name="_x0004_Ґ 2 26 2" xfId="42196"/>
    <cellStyle name="_x0004_Ґ 2 27" xfId="12153"/>
    <cellStyle name="_x0004_Ґ 2 27 2" xfId="42197"/>
    <cellStyle name="_x0004_Ґ 2 28" xfId="12154"/>
    <cellStyle name="_x0004_Ґ 2 28 2" xfId="42198"/>
    <cellStyle name="_x0004_Ґ 2 29" xfId="12155"/>
    <cellStyle name="_x0004_Ґ 2 29 2" xfId="42199"/>
    <cellStyle name="_x0004_Ґ 2 3" xfId="12156"/>
    <cellStyle name="_x0004_Ґ 2 3 2" xfId="42200"/>
    <cellStyle name="_x0004_Ґ 2 30" xfId="12157"/>
    <cellStyle name="_x0004_Ґ 2 30 2" xfId="42201"/>
    <cellStyle name="_x0004_Ґ 2 31" xfId="12158"/>
    <cellStyle name="_x0004_Ґ 2 31 2" xfId="42202"/>
    <cellStyle name="_x0004_Ґ 2 32" xfId="12159"/>
    <cellStyle name="_x0004_Ґ 2 32 2" xfId="42203"/>
    <cellStyle name="_x0004_Ґ 2 33" xfId="12160"/>
    <cellStyle name="_x0004_Ґ 2 33 2" xfId="42204"/>
    <cellStyle name="_x0004_Ґ 2 34" xfId="12161"/>
    <cellStyle name="_x0004_Ґ 2 34 2" xfId="42205"/>
    <cellStyle name="_x0004_Ґ 2 35" xfId="12162"/>
    <cellStyle name="_x0004_Ґ 2 35 2" xfId="42206"/>
    <cellStyle name="_x0004_Ґ 2 36" xfId="12163"/>
    <cellStyle name="_x0004_Ґ 2 36 2" xfId="42207"/>
    <cellStyle name="_x0004_Ґ 2 37" xfId="12164"/>
    <cellStyle name="_x0004_Ґ 2 37 2" xfId="42208"/>
    <cellStyle name="_x0004_Ґ 2 38" xfId="12165"/>
    <cellStyle name="_x0004_Ґ 2 38 2" xfId="42209"/>
    <cellStyle name="_x0004_Ґ 2 39" xfId="12166"/>
    <cellStyle name="_x0004_Ґ 2 39 2" xfId="42210"/>
    <cellStyle name="_x0004_Ґ 2 4" xfId="12167"/>
    <cellStyle name="_x0004_Ґ 2 4 2" xfId="42211"/>
    <cellStyle name="_x0004_Ґ 2 40" xfId="12168"/>
    <cellStyle name="_x0004_Ґ 2 40 2" xfId="42212"/>
    <cellStyle name="_x0004_Ґ 2 41" xfId="12169"/>
    <cellStyle name="_x0004_Ґ 2 41 2" xfId="42213"/>
    <cellStyle name="_x0004_Ґ 2 42" xfId="12170"/>
    <cellStyle name="_x0004_Ґ 2 42 2" xfId="42214"/>
    <cellStyle name="_x0004_Ґ 2 43" xfId="12171"/>
    <cellStyle name="_x0004_Ґ 2 43 2" xfId="42215"/>
    <cellStyle name="_x0004_Ґ 2 44" xfId="12172"/>
    <cellStyle name="_x0004_Ґ 2 44 2" xfId="42216"/>
    <cellStyle name="_x0004_Ґ 2 45" xfId="12173"/>
    <cellStyle name="_x0004_Ґ 2 45 2" xfId="42217"/>
    <cellStyle name="_x0004_Ґ 2 46" xfId="12174"/>
    <cellStyle name="_x0004_Ґ 2 46 2" xfId="42218"/>
    <cellStyle name="_x0004_Ґ 2 47" xfId="12175"/>
    <cellStyle name="_x0004_Ґ 2 47 2" xfId="42219"/>
    <cellStyle name="_x0004_Ґ 2 48" xfId="12176"/>
    <cellStyle name="_x0004_Ґ 2 48 2" xfId="42220"/>
    <cellStyle name="_x0004_Ґ 2 49" xfId="12177"/>
    <cellStyle name="_x0004_Ґ 2 49 2" xfId="42221"/>
    <cellStyle name="_x0004_Ґ 2 5" xfId="12178"/>
    <cellStyle name="_x0004_Ґ 2 5 2" xfId="42222"/>
    <cellStyle name="_x0004_Ґ 2 50" xfId="12179"/>
    <cellStyle name="_x0004_Ґ 2 50 2" xfId="42223"/>
    <cellStyle name="_x0004_Ґ 2 51" xfId="12180"/>
    <cellStyle name="_x0004_Ґ 2 51 2" xfId="42224"/>
    <cellStyle name="_x0004_Ґ 2 52" xfId="12181"/>
    <cellStyle name="_x0004_Ґ 2 52 2" xfId="42225"/>
    <cellStyle name="_x0004_Ґ 2 53" xfId="12182"/>
    <cellStyle name="_x0004_Ґ 2 53 2" xfId="42226"/>
    <cellStyle name="_x0004_Ґ 2 54" xfId="12183"/>
    <cellStyle name="_x0004_Ґ 2 54 2" xfId="42227"/>
    <cellStyle name="_x0004_Ґ 2 55" xfId="12184"/>
    <cellStyle name="_x0004_Ґ 2 55 2" xfId="42228"/>
    <cellStyle name="_x0004_Ґ 2 56" xfId="12185"/>
    <cellStyle name="_x0004_Ґ 2 56 2" xfId="42229"/>
    <cellStyle name="_x0004_Ґ 2 57" xfId="12186"/>
    <cellStyle name="_x0004_Ґ 2 57 2" xfId="42230"/>
    <cellStyle name="_x0004_Ґ 2 58" xfId="12187"/>
    <cellStyle name="_x0004_Ґ 2 58 2" xfId="42231"/>
    <cellStyle name="_x0004_Ґ 2 59" xfId="12188"/>
    <cellStyle name="_x0004_Ґ 2 59 2" xfId="42232"/>
    <cellStyle name="_x0004_Ґ 2 6" xfId="12189"/>
    <cellStyle name="_x0004_Ґ 2 6 2" xfId="42233"/>
    <cellStyle name="_x0004_Ґ 2 60" xfId="12190"/>
    <cellStyle name="_x0004_Ґ 2 60 2" xfId="42234"/>
    <cellStyle name="_x0004_Ґ 2 61" xfId="12191"/>
    <cellStyle name="_x0004_Ґ 2 61 2" xfId="42235"/>
    <cellStyle name="_x0004_Ґ 2 62" xfId="12192"/>
    <cellStyle name="_x0004_Ґ 2 62 2" xfId="42236"/>
    <cellStyle name="_x0004_Ґ 2 63" xfId="12193"/>
    <cellStyle name="_x0004_Ґ 2 63 2" xfId="42237"/>
    <cellStyle name="_x0004_Ґ 2 64" xfId="12194"/>
    <cellStyle name="_x0004_Ґ 2 64 2" xfId="42238"/>
    <cellStyle name="_x0004_Ґ 2 65" xfId="12195"/>
    <cellStyle name="_x0004_Ґ 2 65 2" xfId="42239"/>
    <cellStyle name="_x0004_Ґ 2 66" xfId="12196"/>
    <cellStyle name="_x0004_Ґ 2 66 2" xfId="42240"/>
    <cellStyle name="_x0004_Ґ 2 67" xfId="12197"/>
    <cellStyle name="_x0004_Ґ 2 67 2" xfId="42241"/>
    <cellStyle name="_x0004_Ґ 2 68" xfId="12198"/>
    <cellStyle name="_x0004_Ґ 2 68 2" xfId="42242"/>
    <cellStyle name="_x0004_Ґ 2 69" xfId="12199"/>
    <cellStyle name="_x0004_Ґ 2 69 2" xfId="42243"/>
    <cellStyle name="_x0004_Ґ 2 7" xfId="12200"/>
    <cellStyle name="_x0004_Ґ 2 7 2" xfId="42244"/>
    <cellStyle name="_x0004_Ґ 2 70" xfId="12201"/>
    <cellStyle name="_x0004_Ґ 2 70 2" xfId="42245"/>
    <cellStyle name="_x0004_Ґ 2 71" xfId="12202"/>
    <cellStyle name="_x0004_Ґ 2 71 2" xfId="42246"/>
    <cellStyle name="_x0004_Ґ 2 72" xfId="12203"/>
    <cellStyle name="_x0004_Ґ 2 72 2" xfId="42247"/>
    <cellStyle name="_x0004_Ґ 2 73" xfId="12204"/>
    <cellStyle name="_x0004_Ґ 2 73 2" xfId="42248"/>
    <cellStyle name="_x0004_Ґ 2 74" xfId="12205"/>
    <cellStyle name="_x0004_Ґ 2 74 2" xfId="42249"/>
    <cellStyle name="_x0004_Ґ 2 75" xfId="12206"/>
    <cellStyle name="_x0004_Ґ 2 75 2" xfId="42250"/>
    <cellStyle name="_x0004_Ґ 2 76" xfId="12207"/>
    <cellStyle name="_x0004_Ґ 2 76 2" xfId="42251"/>
    <cellStyle name="_x0004_Ґ 2 77" xfId="12208"/>
    <cellStyle name="_x0004_Ґ 2 77 2" xfId="42252"/>
    <cellStyle name="_x0004_Ґ 2 78" xfId="12209"/>
    <cellStyle name="_x0004_Ґ 2 78 2" xfId="42253"/>
    <cellStyle name="_x0004_Ґ 2 79" xfId="12210"/>
    <cellStyle name="_x0004_Ґ 2 79 2" xfId="42254"/>
    <cellStyle name="_x0004_Ґ 2 8" xfId="12211"/>
    <cellStyle name="_x0004_Ґ 2 8 2" xfId="42255"/>
    <cellStyle name="_x0004_Ґ 2 80" xfId="42256"/>
    <cellStyle name="_x0004_Ґ 2 9" xfId="12212"/>
    <cellStyle name="_x0004_Ґ 2 9 2" xfId="42257"/>
    <cellStyle name="_x0004_Ґ 20" xfId="12213"/>
    <cellStyle name="_x0004_Ґ 20 2" xfId="42258"/>
    <cellStyle name="_x0004_Ґ 21" xfId="12214"/>
    <cellStyle name="_x0004_Ґ 21 2" xfId="42259"/>
    <cellStyle name="_x0004_Ґ 22" xfId="12215"/>
    <cellStyle name="_x0004_Ґ 22 2" xfId="42260"/>
    <cellStyle name="_x0004_Ґ 23" xfId="12216"/>
    <cellStyle name="_x0004_Ґ 23 2" xfId="42261"/>
    <cellStyle name="_x0004_Ґ 24" xfId="12217"/>
    <cellStyle name="_x0004_Ґ 24 2" xfId="42262"/>
    <cellStyle name="_x0004_Ґ 25" xfId="12218"/>
    <cellStyle name="_x0004_Ґ 25 2" xfId="42263"/>
    <cellStyle name="_x0004_Ґ 26" xfId="12219"/>
    <cellStyle name="_x0004_Ґ 26 2" xfId="42264"/>
    <cellStyle name="_x0004_Ґ 27" xfId="12220"/>
    <cellStyle name="_x0004_Ґ 27 2" xfId="42265"/>
    <cellStyle name="_x0004_Ґ 28" xfId="12221"/>
    <cellStyle name="_x0004_Ґ 28 2" xfId="42266"/>
    <cellStyle name="_x0004_Ґ 29" xfId="12222"/>
    <cellStyle name="_x0004_Ґ 29 2" xfId="42267"/>
    <cellStyle name="_x0004_Ґ 3" xfId="12223"/>
    <cellStyle name="_x0004_Ґ 3 2" xfId="12224"/>
    <cellStyle name="_x0004_Ґ 3 2 2" xfId="42268"/>
    <cellStyle name="_x0004_Ґ 3 3" xfId="12225"/>
    <cellStyle name="_x0004_Ґ 3 3 2" xfId="42269"/>
    <cellStyle name="_x0004_Ґ 3 4" xfId="12226"/>
    <cellStyle name="_x0004_Ґ 3 4 2" xfId="42270"/>
    <cellStyle name="_x0004_Ґ 3 5" xfId="12227"/>
    <cellStyle name="_x0004_Ґ 3 5 2" xfId="42271"/>
    <cellStyle name="_x0004_Ґ 3 6" xfId="12228"/>
    <cellStyle name="_x0004_Ґ 3 6 2" xfId="42272"/>
    <cellStyle name="_x0004_Ґ 3 7" xfId="12229"/>
    <cellStyle name="_x0004_Ґ 3 7 2" xfId="42273"/>
    <cellStyle name="_x0004_Ґ 3 8" xfId="42274"/>
    <cellStyle name="_x0004_Ґ 30" xfId="12230"/>
    <cellStyle name="_x0004_Ґ 30 2" xfId="42275"/>
    <cellStyle name="_x0004_Ґ 31" xfId="12231"/>
    <cellStyle name="_x0004_Ґ 31 2" xfId="42276"/>
    <cellStyle name="_x0004_Ґ 32" xfId="12232"/>
    <cellStyle name="_x0004_Ґ 32 2" xfId="42277"/>
    <cellStyle name="_x0004_Ґ 33" xfId="12233"/>
    <cellStyle name="_x0004_Ґ 33 2" xfId="42278"/>
    <cellStyle name="_x0004_Ґ 34" xfId="12234"/>
    <cellStyle name="_x0004_Ґ 34 2" xfId="42279"/>
    <cellStyle name="_x0004_Ґ 35" xfId="12235"/>
    <cellStyle name="_x0004_Ґ 35 2" xfId="42280"/>
    <cellStyle name="_x0004_Ґ 36" xfId="12236"/>
    <cellStyle name="_x0004_Ґ 36 2" xfId="42281"/>
    <cellStyle name="_x0004_Ґ 37" xfId="12237"/>
    <cellStyle name="_x0004_Ґ 37 2" xfId="42282"/>
    <cellStyle name="_x0004_Ґ 38" xfId="12238"/>
    <cellStyle name="_x0004_Ґ 38 2" xfId="42283"/>
    <cellStyle name="_x0004_Ґ 39" xfId="12239"/>
    <cellStyle name="_x0004_Ґ 39 2" xfId="42284"/>
    <cellStyle name="_x0004_Ґ 4" xfId="12240"/>
    <cellStyle name="_x0004_Ґ 4 2" xfId="12241"/>
    <cellStyle name="_x0004_Ґ 4 2 2" xfId="42285"/>
    <cellStyle name="_x0004_Ґ 4 3" xfId="12242"/>
    <cellStyle name="_x0004_Ґ 4 3 2" xfId="42286"/>
    <cellStyle name="_x0004_Ґ 4 4" xfId="12243"/>
    <cellStyle name="_x0004_Ґ 4 4 2" xfId="42287"/>
    <cellStyle name="_x0004_Ґ 4 5" xfId="12244"/>
    <cellStyle name="_x0004_Ґ 4 5 2" xfId="42288"/>
    <cellStyle name="_x0004_Ґ 4 6" xfId="12245"/>
    <cellStyle name="_x0004_Ґ 4 6 2" xfId="42289"/>
    <cellStyle name="_x0004_Ґ 4 7" xfId="12246"/>
    <cellStyle name="_x0004_Ґ 4 7 2" xfId="42290"/>
    <cellStyle name="_x0004_Ґ 4 8" xfId="42291"/>
    <cellStyle name="_x0004_Ґ 40" xfId="12247"/>
    <cellStyle name="_x0004_Ґ 40 2" xfId="42292"/>
    <cellStyle name="_x0004_Ґ 41" xfId="12248"/>
    <cellStyle name="_x0004_Ґ 41 2" xfId="42293"/>
    <cellStyle name="_x0004_Ґ 42" xfId="12249"/>
    <cellStyle name="_x0004_Ґ 42 2" xfId="42294"/>
    <cellStyle name="_x0004_Ґ 43" xfId="12250"/>
    <cellStyle name="_x0004_Ґ 43 2" xfId="42295"/>
    <cellStyle name="_x0004_Ґ 44" xfId="12251"/>
    <cellStyle name="_x0004_Ґ 44 2" xfId="42296"/>
    <cellStyle name="_x0004_Ґ 45" xfId="12252"/>
    <cellStyle name="_x0004_Ґ 45 2" xfId="42297"/>
    <cellStyle name="_x0004_Ґ 46" xfId="12253"/>
    <cellStyle name="_x0004_Ґ 46 2" xfId="42298"/>
    <cellStyle name="_x0004_Ґ 47" xfId="12254"/>
    <cellStyle name="_x0004_Ґ 47 2" xfId="42299"/>
    <cellStyle name="_x0004_Ґ 48" xfId="12255"/>
    <cellStyle name="_x0004_Ґ 48 2" xfId="42300"/>
    <cellStyle name="_x0004_Ґ 49" xfId="12256"/>
    <cellStyle name="_x0004_Ґ 49 2" xfId="42301"/>
    <cellStyle name="_x0004_Ґ 5" xfId="12257"/>
    <cellStyle name="_x0004_Ґ 5 2" xfId="42302"/>
    <cellStyle name="_x0004_Ґ 50" xfId="12258"/>
    <cellStyle name="_x0004_Ґ 50 2" xfId="42303"/>
    <cellStyle name="_x0004_Ґ 51" xfId="12259"/>
    <cellStyle name="_x0004_Ґ 51 2" xfId="42304"/>
    <cellStyle name="_x0004_Ґ 52" xfId="12260"/>
    <cellStyle name="_x0004_Ґ 52 2" xfId="42305"/>
    <cellStyle name="_x0004_Ґ 53" xfId="12261"/>
    <cellStyle name="_x0004_Ґ 53 2" xfId="42306"/>
    <cellStyle name="_x0004_Ґ 54" xfId="12262"/>
    <cellStyle name="_x0004_Ґ 54 2" xfId="42307"/>
    <cellStyle name="_x0004_Ґ 55" xfId="12263"/>
    <cellStyle name="_x0004_Ґ 55 2" xfId="42308"/>
    <cellStyle name="_x0004_Ґ 56" xfId="12264"/>
    <cellStyle name="_x0004_Ґ 56 2" xfId="42309"/>
    <cellStyle name="_x0004_Ґ 57" xfId="12265"/>
    <cellStyle name="_x0004_Ґ 57 2" xfId="42310"/>
    <cellStyle name="_x0004_Ґ 58" xfId="12266"/>
    <cellStyle name="_x0004_Ґ 58 2" xfId="42311"/>
    <cellStyle name="_x0004_Ґ 59" xfId="12267"/>
    <cellStyle name="_x0004_Ґ 59 2" xfId="42312"/>
    <cellStyle name="_x0004_Ґ 6" xfId="12268"/>
    <cellStyle name="_x0004_Ґ 6 2" xfId="42313"/>
    <cellStyle name="_x0004_Ґ 60" xfId="12269"/>
    <cellStyle name="_x0004_Ґ 60 2" xfId="42314"/>
    <cellStyle name="_x0004_Ґ 61" xfId="12270"/>
    <cellStyle name="_x0004_Ґ 61 2" xfId="42315"/>
    <cellStyle name="_x0004_Ґ 62" xfId="12271"/>
    <cellStyle name="_x0004_Ґ 62 2" xfId="42316"/>
    <cellStyle name="_x0004_Ґ 63" xfId="12272"/>
    <cellStyle name="_x0004_Ґ 63 2" xfId="42317"/>
    <cellStyle name="_x0004_Ґ 64" xfId="12273"/>
    <cellStyle name="_x0004_Ґ 64 2" xfId="42318"/>
    <cellStyle name="_x0004_Ґ 65" xfId="12274"/>
    <cellStyle name="_x0004_Ґ 65 2" xfId="42319"/>
    <cellStyle name="_x0004_Ґ 66" xfId="12275"/>
    <cellStyle name="_x0004_Ґ 66 2" xfId="42320"/>
    <cellStyle name="_x0004_Ґ 67" xfId="12276"/>
    <cellStyle name="_x0004_Ґ 67 2" xfId="42321"/>
    <cellStyle name="_x0004_Ґ 68" xfId="12277"/>
    <cellStyle name="_x0004_Ґ 68 2" xfId="42322"/>
    <cellStyle name="_x0004_Ґ 69" xfId="12278"/>
    <cellStyle name="_x0004_Ґ 69 2" xfId="42323"/>
    <cellStyle name="_x0004_Ґ 7" xfId="12279"/>
    <cellStyle name="_x0004_Ґ 7 2" xfId="42324"/>
    <cellStyle name="_x0004_Ґ 70" xfId="12280"/>
    <cellStyle name="_x0004_Ґ 70 2" xfId="42325"/>
    <cellStyle name="_x0004_Ґ 71" xfId="12281"/>
    <cellStyle name="_x0004_Ґ 71 2" xfId="42326"/>
    <cellStyle name="_x0004_Ґ 72" xfId="12282"/>
    <cellStyle name="_x0004_Ґ 72 2" xfId="42327"/>
    <cellStyle name="_x0004_Ґ 73" xfId="12283"/>
    <cellStyle name="_x0004_Ґ 73 2" xfId="42328"/>
    <cellStyle name="_x0004_Ґ 74" xfId="12284"/>
    <cellStyle name="_x0004_Ґ 74 2" xfId="42329"/>
    <cellStyle name="_x0004_Ґ 75" xfId="12285"/>
    <cellStyle name="_x0004_Ґ 75 2" xfId="42330"/>
    <cellStyle name="_x0004_Ґ 76" xfId="12286"/>
    <cellStyle name="_x0004_Ґ 76 2" xfId="42331"/>
    <cellStyle name="_x0004_Ґ 77" xfId="12287"/>
    <cellStyle name="_x0004_Ґ 77 2" xfId="42332"/>
    <cellStyle name="_x0004_Ґ 78" xfId="12288"/>
    <cellStyle name="_x0004_Ґ 78 2" xfId="42333"/>
    <cellStyle name="_x0004_Ґ 79" xfId="12289"/>
    <cellStyle name="_x0004_Ґ 79 2" xfId="42334"/>
    <cellStyle name="_x0004_Ґ 8" xfId="12290"/>
    <cellStyle name="_x0004_Ґ 8 2" xfId="42335"/>
    <cellStyle name="_x0004_Ґ 80" xfId="12291"/>
    <cellStyle name="_x0004_Ґ 80 2" xfId="42336"/>
    <cellStyle name="_x0004_Ґ 81" xfId="12292"/>
    <cellStyle name="_x0004_Ґ 81 2" xfId="42337"/>
    <cellStyle name="_x0004_Ґ 82" xfId="12293"/>
    <cellStyle name="_x0004_Ґ 82 2" xfId="42338"/>
    <cellStyle name="_x0004_Ґ 83" xfId="12294"/>
    <cellStyle name="_x0004_Ґ 83 2" xfId="42339"/>
    <cellStyle name="_x0004_Ґ 84" xfId="12295"/>
    <cellStyle name="_x0004_Ґ 84 2" xfId="42340"/>
    <cellStyle name="_x0004_Ґ 85" xfId="12296"/>
    <cellStyle name="_x0004_Ґ 85 2" xfId="42341"/>
    <cellStyle name="_x0004_Ґ 86" xfId="12297"/>
    <cellStyle name="_x0004_Ґ 86 2" xfId="42342"/>
    <cellStyle name="_x0004_Ґ 87" xfId="12298"/>
    <cellStyle name="_x0004_Ґ 87 2" xfId="42343"/>
    <cellStyle name="_x0004_Ґ 88" xfId="12299"/>
    <cellStyle name="_x0004_Ґ 88 2" xfId="42344"/>
    <cellStyle name="_x0004_Ґ 89" xfId="12300"/>
    <cellStyle name="_x0004_Ґ 89 2" xfId="42345"/>
    <cellStyle name="_x0004_Ґ 9" xfId="12301"/>
    <cellStyle name="_x0004_Ґ 9 2" xfId="42346"/>
    <cellStyle name="_x0004_Ґ 90" xfId="12302"/>
    <cellStyle name="_x0004_Ґ 90 2" xfId="42347"/>
    <cellStyle name="_x0004_Ґ 91" xfId="12303"/>
    <cellStyle name="_x0004_Ґ 91 2" xfId="42348"/>
    <cellStyle name="_x0004_Ґ 92" xfId="12304"/>
    <cellStyle name="_x0004_Ґ 92 2" xfId="42349"/>
    <cellStyle name="_x0004_Ґ 93" xfId="12305"/>
    <cellStyle name="_x0004_Ґ 93 2" xfId="42350"/>
    <cellStyle name="_x0004_Ґ 94" xfId="12306"/>
    <cellStyle name="_x0004_Ґ 94 2" xfId="42351"/>
    <cellStyle name="_x0004_Ґ 95" xfId="12307"/>
    <cellStyle name="_x0004_Ґ 95 2" xfId="42352"/>
    <cellStyle name="_x0004_Ґ 96" xfId="12308"/>
    <cellStyle name="_x0004_Ґ 96 2" xfId="42353"/>
    <cellStyle name="_x0004_Ґ 97" xfId="12309"/>
    <cellStyle name="_x0004_Ґ 97 2" xfId="42354"/>
    <cellStyle name="_x0004_Ґ 98" xfId="12310"/>
    <cellStyle name="_x0004_Ґ 98 2" xfId="42355"/>
    <cellStyle name="_x0004_Ґ 99" xfId="12311"/>
    <cellStyle name="_x0004_Ґ 99 2" xfId="42356"/>
    <cellStyle name="_x0004_Ґ_ГКПЗ" xfId="12312"/>
    <cellStyle name="Дата" xfId="12313"/>
    <cellStyle name="Денежный 2" xfId="12314"/>
    <cellStyle name="Денежный 2 10" xfId="12315"/>
    <cellStyle name="Денежный 2 10 2" xfId="59054"/>
    <cellStyle name="Денежный 2 11" xfId="12316"/>
    <cellStyle name="Денежный 2 11 2" xfId="59055"/>
    <cellStyle name="Денежный 2 12" xfId="12317"/>
    <cellStyle name="Денежный 2 12 2" xfId="59056"/>
    <cellStyle name="Денежный 2 13" xfId="12318"/>
    <cellStyle name="Денежный 2 13 2" xfId="59057"/>
    <cellStyle name="Денежный 2 14" xfId="12319"/>
    <cellStyle name="Денежный 2 14 2" xfId="59058"/>
    <cellStyle name="Денежный 2 15" xfId="12320"/>
    <cellStyle name="Денежный 2 15 2" xfId="59059"/>
    <cellStyle name="Денежный 2 16" xfId="12321"/>
    <cellStyle name="Денежный 2 16 2" xfId="59060"/>
    <cellStyle name="Денежный 2 17" xfId="12322"/>
    <cellStyle name="Денежный 2 17 2" xfId="59061"/>
    <cellStyle name="Денежный 2 18" xfId="12323"/>
    <cellStyle name="Денежный 2 18 2" xfId="59062"/>
    <cellStyle name="Денежный 2 19" xfId="12324"/>
    <cellStyle name="Денежный 2 19 2" xfId="59063"/>
    <cellStyle name="Денежный 2 2" xfId="12325"/>
    <cellStyle name="Денежный 2 2 2" xfId="59064"/>
    <cellStyle name="Денежный 2 20" xfId="12326"/>
    <cellStyle name="Денежный 2 20 2" xfId="59065"/>
    <cellStyle name="Денежный 2 21" xfId="12327"/>
    <cellStyle name="Денежный 2 21 2" xfId="59066"/>
    <cellStyle name="Денежный 2 22" xfId="12328"/>
    <cellStyle name="Денежный 2 22 2" xfId="59067"/>
    <cellStyle name="Денежный 2 23" xfId="12329"/>
    <cellStyle name="Денежный 2 23 2" xfId="59068"/>
    <cellStyle name="Денежный 2 24" xfId="12330"/>
    <cellStyle name="Денежный 2 24 2" xfId="59069"/>
    <cellStyle name="Денежный 2 25" xfId="59070"/>
    <cellStyle name="Денежный 2 3" xfId="12331"/>
    <cellStyle name="Денежный 2 3 2" xfId="59071"/>
    <cellStyle name="Денежный 2 4" xfId="12332"/>
    <cellStyle name="Денежный 2 4 2" xfId="59072"/>
    <cellStyle name="Денежный 2 5" xfId="12333"/>
    <cellStyle name="Денежный 2 5 2" xfId="59073"/>
    <cellStyle name="Денежный 2 6" xfId="12334"/>
    <cellStyle name="Денежный 2 6 2" xfId="59074"/>
    <cellStyle name="Денежный 2 7" xfId="12335"/>
    <cellStyle name="Денежный 2 7 2" xfId="59075"/>
    <cellStyle name="Денежный 2 8" xfId="12336"/>
    <cellStyle name="Денежный 2 8 2" xfId="59076"/>
    <cellStyle name="Денежный 2 9" xfId="12337"/>
    <cellStyle name="Денежный 2 9 2" xfId="59077"/>
    <cellStyle name="Денежный 3" xfId="12338"/>
    <cellStyle name="Денежный 3 2" xfId="59078"/>
    <cellStyle name="Денежный 4" xfId="12339"/>
    <cellStyle name="Денежный 4 2" xfId="59079"/>
    <cellStyle name="Денежный 5" xfId="12340"/>
    <cellStyle name="Денежный 5 2" xfId="59080"/>
    <cellStyle name="Заголовок" xfId="12341"/>
    <cellStyle name="Заголовок 1 2" xfId="12342"/>
    <cellStyle name="Заголовок 1 2 10" xfId="12343"/>
    <cellStyle name="Заголовок 1 2 10 2" xfId="42357"/>
    <cellStyle name="Заголовок 1 2 11" xfId="12344"/>
    <cellStyle name="Заголовок 1 2 11 2" xfId="42358"/>
    <cellStyle name="Заголовок 1 2 12" xfId="12345"/>
    <cellStyle name="Заголовок 1 2 12 2" xfId="42359"/>
    <cellStyle name="Заголовок 1 2 13" xfId="12346"/>
    <cellStyle name="Заголовок 1 2 13 2" xfId="42360"/>
    <cellStyle name="Заголовок 1 2 14" xfId="12347"/>
    <cellStyle name="Заголовок 1 2 14 2" xfId="42361"/>
    <cellStyle name="Заголовок 1 2 15" xfId="12348"/>
    <cellStyle name="Заголовок 1 2 15 2" xfId="42362"/>
    <cellStyle name="Заголовок 1 2 16" xfId="12349"/>
    <cellStyle name="Заголовок 1 2 16 2" xfId="42363"/>
    <cellStyle name="Заголовок 1 2 17" xfId="12350"/>
    <cellStyle name="Заголовок 1 2 17 2" xfId="42364"/>
    <cellStyle name="Заголовок 1 2 18" xfId="12351"/>
    <cellStyle name="Заголовок 1 2 18 2" xfId="42365"/>
    <cellStyle name="Заголовок 1 2 19" xfId="12352"/>
    <cellStyle name="Заголовок 1 2 19 2" xfId="42366"/>
    <cellStyle name="Заголовок 1 2 2" xfId="12353"/>
    <cellStyle name="Заголовок 1 2 2 2" xfId="42367"/>
    <cellStyle name="Заголовок 1 2 20" xfId="12354"/>
    <cellStyle name="Заголовок 1 2 20 2" xfId="42368"/>
    <cellStyle name="Заголовок 1 2 21" xfId="12355"/>
    <cellStyle name="Заголовок 1 2 21 2" xfId="42369"/>
    <cellStyle name="Заголовок 1 2 22" xfId="12356"/>
    <cellStyle name="Заголовок 1 2 22 2" xfId="42370"/>
    <cellStyle name="Заголовок 1 2 23" xfId="12357"/>
    <cellStyle name="Заголовок 1 2 23 2" xfId="42371"/>
    <cellStyle name="Заголовок 1 2 24" xfId="42372"/>
    <cellStyle name="Заголовок 1 2 3" xfId="12358"/>
    <cellStyle name="Заголовок 1 2 3 2" xfId="42373"/>
    <cellStyle name="Заголовок 1 2 4" xfId="12359"/>
    <cellStyle name="Заголовок 1 2 4 2" xfId="42374"/>
    <cellStyle name="Заголовок 1 2 5" xfId="12360"/>
    <cellStyle name="Заголовок 1 2 5 2" xfId="42375"/>
    <cellStyle name="Заголовок 1 2 6" xfId="12361"/>
    <cellStyle name="Заголовок 1 2 6 2" xfId="42376"/>
    <cellStyle name="Заголовок 1 2 7" xfId="12362"/>
    <cellStyle name="Заголовок 1 2 7 2" xfId="42377"/>
    <cellStyle name="Заголовок 1 2 8" xfId="12363"/>
    <cellStyle name="Заголовок 1 2 8 2" xfId="42378"/>
    <cellStyle name="Заголовок 1 2 9" xfId="12364"/>
    <cellStyle name="Заголовок 1 2 9 2" xfId="42379"/>
    <cellStyle name="Заголовок 1 3" xfId="12365"/>
    <cellStyle name="Заголовок 1 3 10" xfId="12366"/>
    <cellStyle name="Заголовок 1 3 10 2" xfId="42380"/>
    <cellStyle name="Заголовок 1 3 11" xfId="12367"/>
    <cellStyle name="Заголовок 1 3 11 2" xfId="42381"/>
    <cellStyle name="Заголовок 1 3 12" xfId="12368"/>
    <cellStyle name="Заголовок 1 3 12 2" xfId="42382"/>
    <cellStyle name="Заголовок 1 3 13" xfId="12369"/>
    <cellStyle name="Заголовок 1 3 13 2" xfId="42383"/>
    <cellStyle name="Заголовок 1 3 14" xfId="12370"/>
    <cellStyle name="Заголовок 1 3 14 2" xfId="42384"/>
    <cellStyle name="Заголовок 1 3 15" xfId="12371"/>
    <cellStyle name="Заголовок 1 3 15 2" xfId="42385"/>
    <cellStyle name="Заголовок 1 3 16" xfId="12372"/>
    <cellStyle name="Заголовок 1 3 16 2" xfId="42386"/>
    <cellStyle name="Заголовок 1 3 17" xfId="12373"/>
    <cellStyle name="Заголовок 1 3 17 2" xfId="42387"/>
    <cellStyle name="Заголовок 1 3 18" xfId="12374"/>
    <cellStyle name="Заголовок 1 3 18 2" xfId="42388"/>
    <cellStyle name="Заголовок 1 3 19" xfId="12375"/>
    <cellStyle name="Заголовок 1 3 19 2" xfId="42389"/>
    <cellStyle name="Заголовок 1 3 2" xfId="12376"/>
    <cellStyle name="Заголовок 1 3 2 2" xfId="42390"/>
    <cellStyle name="Заголовок 1 3 20" xfId="12377"/>
    <cellStyle name="Заголовок 1 3 20 2" xfId="42391"/>
    <cellStyle name="Заголовок 1 3 21" xfId="12378"/>
    <cellStyle name="Заголовок 1 3 21 2" xfId="42392"/>
    <cellStyle name="Заголовок 1 3 22" xfId="12379"/>
    <cellStyle name="Заголовок 1 3 22 2" xfId="42393"/>
    <cellStyle name="Заголовок 1 3 23" xfId="12380"/>
    <cellStyle name="Заголовок 1 3 23 2" xfId="42394"/>
    <cellStyle name="Заголовок 1 3 24" xfId="42395"/>
    <cellStyle name="Заголовок 1 3 3" xfId="12381"/>
    <cellStyle name="Заголовок 1 3 3 2" xfId="42396"/>
    <cellStyle name="Заголовок 1 3 4" xfId="12382"/>
    <cellStyle name="Заголовок 1 3 4 2" xfId="42397"/>
    <cellStyle name="Заголовок 1 3 5" xfId="12383"/>
    <cellStyle name="Заголовок 1 3 5 2" xfId="42398"/>
    <cellStyle name="Заголовок 1 3 6" xfId="12384"/>
    <cellStyle name="Заголовок 1 3 6 2" xfId="42399"/>
    <cellStyle name="Заголовок 1 3 7" xfId="12385"/>
    <cellStyle name="Заголовок 1 3 7 2" xfId="42400"/>
    <cellStyle name="Заголовок 1 3 8" xfId="12386"/>
    <cellStyle name="Заголовок 1 3 8 2" xfId="42401"/>
    <cellStyle name="Заголовок 1 3 9" xfId="12387"/>
    <cellStyle name="Заголовок 1 3 9 2" xfId="42402"/>
    <cellStyle name="Заголовок 1 4" xfId="12388"/>
    <cellStyle name="Заголовок 1 4 2" xfId="42403"/>
    <cellStyle name="Заголовок 1 5" xfId="12389"/>
    <cellStyle name="Заголовок 1 5 2" xfId="42404"/>
    <cellStyle name="Заголовок 1 6" xfId="12390"/>
    <cellStyle name="Заголовок 1 6 2" xfId="42405"/>
    <cellStyle name="Заголовок 1 7" xfId="12391"/>
    <cellStyle name="Заголовок 2 2" xfId="12392"/>
    <cellStyle name="Заголовок 2 2 10" xfId="12393"/>
    <cellStyle name="Заголовок 2 2 10 2" xfId="42406"/>
    <cellStyle name="Заголовок 2 2 11" xfId="12394"/>
    <cellStyle name="Заголовок 2 2 11 2" xfId="42407"/>
    <cellStyle name="Заголовок 2 2 12" xfId="12395"/>
    <cellStyle name="Заголовок 2 2 12 2" xfId="42408"/>
    <cellStyle name="Заголовок 2 2 13" xfId="12396"/>
    <cellStyle name="Заголовок 2 2 13 2" xfId="42409"/>
    <cellStyle name="Заголовок 2 2 14" xfId="12397"/>
    <cellStyle name="Заголовок 2 2 14 2" xfId="42410"/>
    <cellStyle name="Заголовок 2 2 15" xfId="12398"/>
    <cellStyle name="Заголовок 2 2 15 2" xfId="42411"/>
    <cellStyle name="Заголовок 2 2 16" xfId="12399"/>
    <cellStyle name="Заголовок 2 2 16 2" xfId="42412"/>
    <cellStyle name="Заголовок 2 2 17" xfId="12400"/>
    <cellStyle name="Заголовок 2 2 17 2" xfId="42413"/>
    <cellStyle name="Заголовок 2 2 18" xfId="12401"/>
    <cellStyle name="Заголовок 2 2 18 2" xfId="42414"/>
    <cellStyle name="Заголовок 2 2 19" xfId="12402"/>
    <cellStyle name="Заголовок 2 2 19 2" xfId="42415"/>
    <cellStyle name="Заголовок 2 2 2" xfId="12403"/>
    <cellStyle name="Заголовок 2 2 2 2" xfId="42416"/>
    <cellStyle name="Заголовок 2 2 20" xfId="12404"/>
    <cellStyle name="Заголовок 2 2 20 2" xfId="42417"/>
    <cellStyle name="Заголовок 2 2 21" xfId="12405"/>
    <cellStyle name="Заголовок 2 2 21 2" xfId="42418"/>
    <cellStyle name="Заголовок 2 2 22" xfId="12406"/>
    <cellStyle name="Заголовок 2 2 22 2" xfId="42419"/>
    <cellStyle name="Заголовок 2 2 23" xfId="12407"/>
    <cellStyle name="Заголовок 2 2 23 2" xfId="42420"/>
    <cellStyle name="Заголовок 2 2 24" xfId="42421"/>
    <cellStyle name="Заголовок 2 2 3" xfId="12408"/>
    <cellStyle name="Заголовок 2 2 3 2" xfId="42422"/>
    <cellStyle name="Заголовок 2 2 4" xfId="12409"/>
    <cellStyle name="Заголовок 2 2 4 2" xfId="42423"/>
    <cellStyle name="Заголовок 2 2 5" xfId="12410"/>
    <cellStyle name="Заголовок 2 2 5 2" xfId="42424"/>
    <cellStyle name="Заголовок 2 2 6" xfId="12411"/>
    <cellStyle name="Заголовок 2 2 6 2" xfId="42425"/>
    <cellStyle name="Заголовок 2 2 7" xfId="12412"/>
    <cellStyle name="Заголовок 2 2 7 2" xfId="42426"/>
    <cellStyle name="Заголовок 2 2 8" xfId="12413"/>
    <cellStyle name="Заголовок 2 2 8 2" xfId="42427"/>
    <cellStyle name="Заголовок 2 2 9" xfId="12414"/>
    <cellStyle name="Заголовок 2 2 9 2" xfId="42428"/>
    <cellStyle name="Заголовок 2 3" xfId="12415"/>
    <cellStyle name="Заголовок 2 3 10" xfId="12416"/>
    <cellStyle name="Заголовок 2 3 10 2" xfId="42429"/>
    <cellStyle name="Заголовок 2 3 11" xfId="12417"/>
    <cellStyle name="Заголовок 2 3 11 2" xfId="42430"/>
    <cellStyle name="Заголовок 2 3 12" xfId="12418"/>
    <cellStyle name="Заголовок 2 3 12 2" xfId="42431"/>
    <cellStyle name="Заголовок 2 3 13" xfId="12419"/>
    <cellStyle name="Заголовок 2 3 13 2" xfId="42432"/>
    <cellStyle name="Заголовок 2 3 14" xfId="12420"/>
    <cellStyle name="Заголовок 2 3 14 2" xfId="42433"/>
    <cellStyle name="Заголовок 2 3 15" xfId="12421"/>
    <cellStyle name="Заголовок 2 3 15 2" xfId="42434"/>
    <cellStyle name="Заголовок 2 3 16" xfId="12422"/>
    <cellStyle name="Заголовок 2 3 16 2" xfId="42435"/>
    <cellStyle name="Заголовок 2 3 17" xfId="12423"/>
    <cellStyle name="Заголовок 2 3 17 2" xfId="42436"/>
    <cellStyle name="Заголовок 2 3 18" xfId="12424"/>
    <cellStyle name="Заголовок 2 3 18 2" xfId="42437"/>
    <cellStyle name="Заголовок 2 3 19" xfId="12425"/>
    <cellStyle name="Заголовок 2 3 19 2" xfId="42438"/>
    <cellStyle name="Заголовок 2 3 2" xfId="12426"/>
    <cellStyle name="Заголовок 2 3 2 2" xfId="42439"/>
    <cellStyle name="Заголовок 2 3 20" xfId="12427"/>
    <cellStyle name="Заголовок 2 3 20 2" xfId="42440"/>
    <cellStyle name="Заголовок 2 3 21" xfId="12428"/>
    <cellStyle name="Заголовок 2 3 21 2" xfId="42441"/>
    <cellStyle name="Заголовок 2 3 22" xfId="12429"/>
    <cellStyle name="Заголовок 2 3 22 2" xfId="42442"/>
    <cellStyle name="Заголовок 2 3 23" xfId="12430"/>
    <cellStyle name="Заголовок 2 3 23 2" xfId="42443"/>
    <cellStyle name="Заголовок 2 3 24" xfId="42444"/>
    <cellStyle name="Заголовок 2 3 3" xfId="12431"/>
    <cellStyle name="Заголовок 2 3 3 2" xfId="42445"/>
    <cellStyle name="Заголовок 2 3 4" xfId="12432"/>
    <cellStyle name="Заголовок 2 3 4 2" xfId="42446"/>
    <cellStyle name="Заголовок 2 3 5" xfId="12433"/>
    <cellStyle name="Заголовок 2 3 5 2" xfId="42447"/>
    <cellStyle name="Заголовок 2 3 6" xfId="12434"/>
    <cellStyle name="Заголовок 2 3 6 2" xfId="42448"/>
    <cellStyle name="Заголовок 2 3 7" xfId="12435"/>
    <cellStyle name="Заголовок 2 3 7 2" xfId="42449"/>
    <cellStyle name="Заголовок 2 3 8" xfId="12436"/>
    <cellStyle name="Заголовок 2 3 8 2" xfId="42450"/>
    <cellStyle name="Заголовок 2 3 9" xfId="12437"/>
    <cellStyle name="Заголовок 2 3 9 2" xfId="42451"/>
    <cellStyle name="Заголовок 2 4" xfId="12438"/>
    <cellStyle name="Заголовок 2 4 2" xfId="42452"/>
    <cellStyle name="Заголовок 2 5" xfId="12439"/>
    <cellStyle name="Заголовок 2 5 2" xfId="42453"/>
    <cellStyle name="Заголовок 2 6" xfId="12440"/>
    <cellStyle name="Заголовок 2 6 2" xfId="42454"/>
    <cellStyle name="Заголовок 2 7" xfId="12441"/>
    <cellStyle name="Заголовок 3 2" xfId="12442"/>
    <cellStyle name="Заголовок 3 2 10" xfId="12443"/>
    <cellStyle name="Заголовок 3 2 10 2" xfId="42455"/>
    <cellStyle name="Заголовок 3 2 11" xfId="12444"/>
    <cellStyle name="Заголовок 3 2 11 2" xfId="42456"/>
    <cellStyle name="Заголовок 3 2 12" xfId="12445"/>
    <cellStyle name="Заголовок 3 2 12 2" xfId="42457"/>
    <cellStyle name="Заголовок 3 2 13" xfId="12446"/>
    <cellStyle name="Заголовок 3 2 13 2" xfId="42458"/>
    <cellStyle name="Заголовок 3 2 14" xfId="12447"/>
    <cellStyle name="Заголовок 3 2 14 2" xfId="42459"/>
    <cellStyle name="Заголовок 3 2 15" xfId="12448"/>
    <cellStyle name="Заголовок 3 2 15 2" xfId="42460"/>
    <cellStyle name="Заголовок 3 2 16" xfId="12449"/>
    <cellStyle name="Заголовок 3 2 16 2" xfId="42461"/>
    <cellStyle name="Заголовок 3 2 17" xfId="12450"/>
    <cellStyle name="Заголовок 3 2 17 2" xfId="42462"/>
    <cellStyle name="Заголовок 3 2 18" xfId="12451"/>
    <cellStyle name="Заголовок 3 2 18 2" xfId="42463"/>
    <cellStyle name="Заголовок 3 2 19" xfId="12452"/>
    <cellStyle name="Заголовок 3 2 19 2" xfId="42464"/>
    <cellStyle name="Заголовок 3 2 2" xfId="12453"/>
    <cellStyle name="Заголовок 3 2 2 2" xfId="42465"/>
    <cellStyle name="Заголовок 3 2 20" xfId="12454"/>
    <cellStyle name="Заголовок 3 2 20 2" xfId="42466"/>
    <cellStyle name="Заголовок 3 2 21" xfId="12455"/>
    <cellStyle name="Заголовок 3 2 21 2" xfId="42467"/>
    <cellStyle name="Заголовок 3 2 22" xfId="12456"/>
    <cellStyle name="Заголовок 3 2 22 2" xfId="42468"/>
    <cellStyle name="Заголовок 3 2 23" xfId="12457"/>
    <cellStyle name="Заголовок 3 2 23 2" xfId="42469"/>
    <cellStyle name="Заголовок 3 2 24" xfId="42470"/>
    <cellStyle name="Заголовок 3 2 3" xfId="12458"/>
    <cellStyle name="Заголовок 3 2 3 2" xfId="42471"/>
    <cellStyle name="Заголовок 3 2 4" xfId="12459"/>
    <cellStyle name="Заголовок 3 2 4 2" xfId="42472"/>
    <cellStyle name="Заголовок 3 2 5" xfId="12460"/>
    <cellStyle name="Заголовок 3 2 5 2" xfId="42473"/>
    <cellStyle name="Заголовок 3 2 6" xfId="12461"/>
    <cellStyle name="Заголовок 3 2 6 2" xfId="42474"/>
    <cellStyle name="Заголовок 3 2 7" xfId="12462"/>
    <cellStyle name="Заголовок 3 2 7 2" xfId="42475"/>
    <cellStyle name="Заголовок 3 2 8" xfId="12463"/>
    <cellStyle name="Заголовок 3 2 8 2" xfId="42476"/>
    <cellStyle name="Заголовок 3 2 9" xfId="12464"/>
    <cellStyle name="Заголовок 3 2 9 2" xfId="42477"/>
    <cellStyle name="Заголовок 3 3" xfId="12465"/>
    <cellStyle name="Заголовок 3 3 10" xfId="12466"/>
    <cellStyle name="Заголовок 3 3 10 2" xfId="42478"/>
    <cellStyle name="Заголовок 3 3 11" xfId="12467"/>
    <cellStyle name="Заголовок 3 3 11 2" xfId="42479"/>
    <cellStyle name="Заголовок 3 3 12" xfId="12468"/>
    <cellStyle name="Заголовок 3 3 12 2" xfId="42480"/>
    <cellStyle name="Заголовок 3 3 13" xfId="12469"/>
    <cellStyle name="Заголовок 3 3 13 2" xfId="42481"/>
    <cellStyle name="Заголовок 3 3 14" xfId="12470"/>
    <cellStyle name="Заголовок 3 3 14 2" xfId="42482"/>
    <cellStyle name="Заголовок 3 3 15" xfId="12471"/>
    <cellStyle name="Заголовок 3 3 15 2" xfId="42483"/>
    <cellStyle name="Заголовок 3 3 16" xfId="12472"/>
    <cellStyle name="Заголовок 3 3 16 2" xfId="42484"/>
    <cellStyle name="Заголовок 3 3 17" xfId="12473"/>
    <cellStyle name="Заголовок 3 3 17 2" xfId="42485"/>
    <cellStyle name="Заголовок 3 3 18" xfId="12474"/>
    <cellStyle name="Заголовок 3 3 18 2" xfId="42486"/>
    <cellStyle name="Заголовок 3 3 19" xfId="12475"/>
    <cellStyle name="Заголовок 3 3 19 2" xfId="42487"/>
    <cellStyle name="Заголовок 3 3 2" xfId="12476"/>
    <cellStyle name="Заголовок 3 3 2 2" xfId="42488"/>
    <cellStyle name="Заголовок 3 3 20" xfId="12477"/>
    <cellStyle name="Заголовок 3 3 20 2" xfId="42489"/>
    <cellStyle name="Заголовок 3 3 21" xfId="12478"/>
    <cellStyle name="Заголовок 3 3 21 2" xfId="42490"/>
    <cellStyle name="Заголовок 3 3 22" xfId="12479"/>
    <cellStyle name="Заголовок 3 3 22 2" xfId="42491"/>
    <cellStyle name="Заголовок 3 3 23" xfId="12480"/>
    <cellStyle name="Заголовок 3 3 23 2" xfId="42492"/>
    <cellStyle name="Заголовок 3 3 24" xfId="42493"/>
    <cellStyle name="Заголовок 3 3 3" xfId="12481"/>
    <cellStyle name="Заголовок 3 3 3 2" xfId="42494"/>
    <cellStyle name="Заголовок 3 3 4" xfId="12482"/>
    <cellStyle name="Заголовок 3 3 4 2" xfId="42495"/>
    <cellStyle name="Заголовок 3 3 5" xfId="12483"/>
    <cellStyle name="Заголовок 3 3 5 2" xfId="42496"/>
    <cellStyle name="Заголовок 3 3 6" xfId="12484"/>
    <cellStyle name="Заголовок 3 3 6 2" xfId="42497"/>
    <cellStyle name="Заголовок 3 3 7" xfId="12485"/>
    <cellStyle name="Заголовок 3 3 7 2" xfId="42498"/>
    <cellStyle name="Заголовок 3 3 8" xfId="12486"/>
    <cellStyle name="Заголовок 3 3 8 2" xfId="42499"/>
    <cellStyle name="Заголовок 3 3 9" xfId="12487"/>
    <cellStyle name="Заголовок 3 3 9 2" xfId="42500"/>
    <cellStyle name="Заголовок 3 4" xfId="12488"/>
    <cellStyle name="Заголовок 3 4 2" xfId="42501"/>
    <cellStyle name="Заголовок 3 5" xfId="12489"/>
    <cellStyle name="Заголовок 3 5 2" xfId="42502"/>
    <cellStyle name="Заголовок 3 6" xfId="12490"/>
    <cellStyle name="Заголовок 3 6 2" xfId="42503"/>
    <cellStyle name="Заголовок 3 7" xfId="12491"/>
    <cellStyle name="Заголовок 4 2" xfId="12492"/>
    <cellStyle name="Заголовок 4 2 10" xfId="12493"/>
    <cellStyle name="Заголовок 4 2 10 2" xfId="42504"/>
    <cellStyle name="Заголовок 4 2 11" xfId="12494"/>
    <cellStyle name="Заголовок 4 2 11 2" xfId="42505"/>
    <cellStyle name="Заголовок 4 2 12" xfId="12495"/>
    <cellStyle name="Заголовок 4 2 12 2" xfId="42506"/>
    <cellStyle name="Заголовок 4 2 13" xfId="12496"/>
    <cellStyle name="Заголовок 4 2 13 2" xfId="42507"/>
    <cellStyle name="Заголовок 4 2 14" xfId="12497"/>
    <cellStyle name="Заголовок 4 2 14 2" xfId="42508"/>
    <cellStyle name="Заголовок 4 2 15" xfId="12498"/>
    <cellStyle name="Заголовок 4 2 15 2" xfId="42509"/>
    <cellStyle name="Заголовок 4 2 16" xfId="12499"/>
    <cellStyle name="Заголовок 4 2 16 2" xfId="42510"/>
    <cellStyle name="Заголовок 4 2 17" xfId="12500"/>
    <cellStyle name="Заголовок 4 2 17 2" xfId="42511"/>
    <cellStyle name="Заголовок 4 2 18" xfId="12501"/>
    <cellStyle name="Заголовок 4 2 18 2" xfId="42512"/>
    <cellStyle name="Заголовок 4 2 19" xfId="12502"/>
    <cellStyle name="Заголовок 4 2 19 2" xfId="42513"/>
    <cellStyle name="Заголовок 4 2 2" xfId="12503"/>
    <cellStyle name="Заголовок 4 2 2 2" xfId="42514"/>
    <cellStyle name="Заголовок 4 2 20" xfId="12504"/>
    <cellStyle name="Заголовок 4 2 20 2" xfId="42515"/>
    <cellStyle name="Заголовок 4 2 21" xfId="12505"/>
    <cellStyle name="Заголовок 4 2 21 2" xfId="42516"/>
    <cellStyle name="Заголовок 4 2 22" xfId="12506"/>
    <cellStyle name="Заголовок 4 2 22 2" xfId="42517"/>
    <cellStyle name="Заголовок 4 2 23" xfId="12507"/>
    <cellStyle name="Заголовок 4 2 23 2" xfId="42518"/>
    <cellStyle name="Заголовок 4 2 24" xfId="42519"/>
    <cellStyle name="Заголовок 4 2 3" xfId="12508"/>
    <cellStyle name="Заголовок 4 2 3 2" xfId="42520"/>
    <cellStyle name="Заголовок 4 2 4" xfId="12509"/>
    <cellStyle name="Заголовок 4 2 4 2" xfId="42521"/>
    <cellStyle name="Заголовок 4 2 5" xfId="12510"/>
    <cellStyle name="Заголовок 4 2 5 2" xfId="42522"/>
    <cellStyle name="Заголовок 4 2 6" xfId="12511"/>
    <cellStyle name="Заголовок 4 2 6 2" xfId="42523"/>
    <cellStyle name="Заголовок 4 2 7" xfId="12512"/>
    <cellStyle name="Заголовок 4 2 7 2" xfId="42524"/>
    <cellStyle name="Заголовок 4 2 8" xfId="12513"/>
    <cellStyle name="Заголовок 4 2 8 2" xfId="42525"/>
    <cellStyle name="Заголовок 4 2 9" xfId="12514"/>
    <cellStyle name="Заголовок 4 2 9 2" xfId="42526"/>
    <cellStyle name="Заголовок 4 3" xfId="12515"/>
    <cellStyle name="Заголовок 4 3 10" xfId="12516"/>
    <cellStyle name="Заголовок 4 3 10 2" xfId="42527"/>
    <cellStyle name="Заголовок 4 3 11" xfId="12517"/>
    <cellStyle name="Заголовок 4 3 11 2" xfId="42528"/>
    <cellStyle name="Заголовок 4 3 12" xfId="12518"/>
    <cellStyle name="Заголовок 4 3 12 2" xfId="42529"/>
    <cellStyle name="Заголовок 4 3 13" xfId="12519"/>
    <cellStyle name="Заголовок 4 3 13 2" xfId="42530"/>
    <cellStyle name="Заголовок 4 3 14" xfId="12520"/>
    <cellStyle name="Заголовок 4 3 14 2" xfId="42531"/>
    <cellStyle name="Заголовок 4 3 15" xfId="12521"/>
    <cellStyle name="Заголовок 4 3 15 2" xfId="42532"/>
    <cellStyle name="Заголовок 4 3 16" xfId="12522"/>
    <cellStyle name="Заголовок 4 3 16 2" xfId="42533"/>
    <cellStyle name="Заголовок 4 3 17" xfId="12523"/>
    <cellStyle name="Заголовок 4 3 17 2" xfId="42534"/>
    <cellStyle name="Заголовок 4 3 18" xfId="12524"/>
    <cellStyle name="Заголовок 4 3 18 2" xfId="42535"/>
    <cellStyle name="Заголовок 4 3 19" xfId="12525"/>
    <cellStyle name="Заголовок 4 3 19 2" xfId="42536"/>
    <cellStyle name="Заголовок 4 3 2" xfId="12526"/>
    <cellStyle name="Заголовок 4 3 2 2" xfId="42537"/>
    <cellStyle name="Заголовок 4 3 20" xfId="12527"/>
    <cellStyle name="Заголовок 4 3 20 2" xfId="42538"/>
    <cellStyle name="Заголовок 4 3 21" xfId="12528"/>
    <cellStyle name="Заголовок 4 3 21 2" xfId="42539"/>
    <cellStyle name="Заголовок 4 3 22" xfId="12529"/>
    <cellStyle name="Заголовок 4 3 22 2" xfId="42540"/>
    <cellStyle name="Заголовок 4 3 23" xfId="12530"/>
    <cellStyle name="Заголовок 4 3 23 2" xfId="42541"/>
    <cellStyle name="Заголовок 4 3 24" xfId="42542"/>
    <cellStyle name="Заголовок 4 3 3" xfId="12531"/>
    <cellStyle name="Заголовок 4 3 3 2" xfId="42543"/>
    <cellStyle name="Заголовок 4 3 4" xfId="12532"/>
    <cellStyle name="Заголовок 4 3 4 2" xfId="42544"/>
    <cellStyle name="Заголовок 4 3 5" xfId="12533"/>
    <cellStyle name="Заголовок 4 3 5 2" xfId="42545"/>
    <cellStyle name="Заголовок 4 3 6" xfId="12534"/>
    <cellStyle name="Заголовок 4 3 6 2" xfId="42546"/>
    <cellStyle name="Заголовок 4 3 7" xfId="12535"/>
    <cellStyle name="Заголовок 4 3 7 2" xfId="42547"/>
    <cellStyle name="Заголовок 4 3 8" xfId="12536"/>
    <cellStyle name="Заголовок 4 3 8 2" xfId="42548"/>
    <cellStyle name="Заголовок 4 3 9" xfId="12537"/>
    <cellStyle name="Заголовок 4 3 9 2" xfId="42549"/>
    <cellStyle name="Заголовок 4 4" xfId="12538"/>
    <cellStyle name="Заголовок 4 4 2" xfId="42550"/>
    <cellStyle name="Заголовок 4 5" xfId="12539"/>
    <cellStyle name="Заголовок 4 5 2" xfId="42551"/>
    <cellStyle name="Заголовок 4 6" xfId="12540"/>
    <cellStyle name="Заголовок 4 6 2" xfId="42552"/>
    <cellStyle name="Заголовок 4 7" xfId="12541"/>
    <cellStyle name="Заголовок 5" xfId="42553"/>
    <cellStyle name="ЗаголовокСтолбца" xfId="12542"/>
    <cellStyle name="ЗаголовокСтолбца 2" xfId="42554"/>
    <cellStyle name="Защитный" xfId="12543"/>
    <cellStyle name="Значение" xfId="12544"/>
    <cellStyle name="Зоголовок" xfId="12545"/>
    <cellStyle name="Итог 2" xfId="12546"/>
    <cellStyle name="Итог 2 10" xfId="12547"/>
    <cellStyle name="Итог 2 10 2" xfId="42555"/>
    <cellStyle name="Итог 2 11" xfId="12548"/>
    <cellStyle name="Итог 2 11 2" xfId="42556"/>
    <cellStyle name="Итог 2 12" xfId="12549"/>
    <cellStyle name="Итог 2 12 2" xfId="42557"/>
    <cellStyle name="Итог 2 13" xfId="12550"/>
    <cellStyle name="Итог 2 13 2" xfId="42558"/>
    <cellStyle name="Итог 2 14" xfId="12551"/>
    <cellStyle name="Итог 2 14 2" xfId="42559"/>
    <cellStyle name="Итог 2 15" xfId="12552"/>
    <cellStyle name="Итог 2 15 2" xfId="42560"/>
    <cellStyle name="Итог 2 16" xfId="12553"/>
    <cellStyle name="Итог 2 16 2" xfId="42561"/>
    <cellStyle name="Итог 2 17" xfId="12554"/>
    <cellStyle name="Итог 2 17 2" xfId="42562"/>
    <cellStyle name="Итог 2 18" xfId="12555"/>
    <cellStyle name="Итог 2 18 2" xfId="42563"/>
    <cellStyle name="Итог 2 19" xfId="12556"/>
    <cellStyle name="Итог 2 19 2" xfId="42564"/>
    <cellStyle name="Итог 2 2" xfId="12557"/>
    <cellStyle name="Итог 2 2 2" xfId="42565"/>
    <cellStyle name="Итог 2 20" xfId="12558"/>
    <cellStyle name="Итог 2 20 2" xfId="42566"/>
    <cellStyle name="Итог 2 21" xfId="12559"/>
    <cellStyle name="Итог 2 21 2" xfId="42567"/>
    <cellStyle name="Итог 2 22" xfId="12560"/>
    <cellStyle name="Итог 2 22 2" xfId="42568"/>
    <cellStyle name="Итог 2 23" xfId="12561"/>
    <cellStyle name="Итог 2 23 2" xfId="42569"/>
    <cellStyle name="Итог 2 24" xfId="42570"/>
    <cellStyle name="Итог 2 3" xfId="12562"/>
    <cellStyle name="Итог 2 3 2" xfId="42571"/>
    <cellStyle name="Итог 2 4" xfId="12563"/>
    <cellStyle name="Итог 2 4 2" xfId="42572"/>
    <cellStyle name="Итог 2 5" xfId="12564"/>
    <cellStyle name="Итог 2 5 2" xfId="42573"/>
    <cellStyle name="Итог 2 6" xfId="12565"/>
    <cellStyle name="Итог 2 6 2" xfId="42574"/>
    <cellStyle name="Итог 2 7" xfId="12566"/>
    <cellStyle name="Итог 2 7 2" xfId="42575"/>
    <cellStyle name="Итог 2 8" xfId="12567"/>
    <cellStyle name="Итог 2 8 2" xfId="42576"/>
    <cellStyle name="Итог 2 9" xfId="12568"/>
    <cellStyle name="Итог 2 9 2" xfId="42577"/>
    <cellStyle name="Итог 3" xfId="12569"/>
    <cellStyle name="Итог 3 10" xfId="12570"/>
    <cellStyle name="Итог 3 10 2" xfId="42578"/>
    <cellStyle name="Итог 3 11" xfId="12571"/>
    <cellStyle name="Итог 3 11 2" xfId="42579"/>
    <cellStyle name="Итог 3 12" xfId="12572"/>
    <cellStyle name="Итог 3 12 2" xfId="42580"/>
    <cellStyle name="Итог 3 13" xfId="12573"/>
    <cellStyle name="Итог 3 13 2" xfId="42581"/>
    <cellStyle name="Итог 3 14" xfId="12574"/>
    <cellStyle name="Итог 3 14 2" xfId="42582"/>
    <cellStyle name="Итог 3 15" xfId="12575"/>
    <cellStyle name="Итог 3 15 2" xfId="42583"/>
    <cellStyle name="Итог 3 16" xfId="12576"/>
    <cellStyle name="Итог 3 16 2" xfId="42584"/>
    <cellStyle name="Итог 3 17" xfId="12577"/>
    <cellStyle name="Итог 3 17 2" xfId="42585"/>
    <cellStyle name="Итог 3 18" xfId="12578"/>
    <cellStyle name="Итог 3 18 2" xfId="42586"/>
    <cellStyle name="Итог 3 19" xfId="12579"/>
    <cellStyle name="Итог 3 19 2" xfId="42587"/>
    <cellStyle name="Итог 3 2" xfId="12580"/>
    <cellStyle name="Итог 3 2 2" xfId="42588"/>
    <cellStyle name="Итог 3 20" xfId="12581"/>
    <cellStyle name="Итог 3 20 2" xfId="42589"/>
    <cellStyle name="Итог 3 21" xfId="12582"/>
    <cellStyle name="Итог 3 21 2" xfId="42590"/>
    <cellStyle name="Итог 3 22" xfId="12583"/>
    <cellStyle name="Итог 3 22 2" xfId="42591"/>
    <cellStyle name="Итог 3 23" xfId="12584"/>
    <cellStyle name="Итог 3 23 2" xfId="42592"/>
    <cellStyle name="Итог 3 24" xfId="42593"/>
    <cellStyle name="Итог 3 3" xfId="12585"/>
    <cellStyle name="Итог 3 3 2" xfId="42594"/>
    <cellStyle name="Итог 3 4" xfId="12586"/>
    <cellStyle name="Итог 3 4 2" xfId="42595"/>
    <cellStyle name="Итог 3 5" xfId="12587"/>
    <cellStyle name="Итог 3 5 2" xfId="42596"/>
    <cellStyle name="Итог 3 6" xfId="12588"/>
    <cellStyle name="Итог 3 6 2" xfId="42597"/>
    <cellStyle name="Итог 3 7" xfId="12589"/>
    <cellStyle name="Итог 3 7 2" xfId="42598"/>
    <cellStyle name="Итог 3 8" xfId="12590"/>
    <cellStyle name="Итог 3 8 2" xfId="42599"/>
    <cellStyle name="Итог 3 9" xfId="12591"/>
    <cellStyle name="Итог 3 9 2" xfId="42600"/>
    <cellStyle name="Итог 4" xfId="12592"/>
    <cellStyle name="Итог 4 2" xfId="42601"/>
    <cellStyle name="Итог 5" xfId="12593"/>
    <cellStyle name="Итог 5 2" xfId="42602"/>
    <cellStyle name="Итог 6" xfId="12594"/>
    <cellStyle name="Итог 6 2" xfId="42603"/>
    <cellStyle name="Итог 7" xfId="12595"/>
    <cellStyle name="Итого" xfId="12596"/>
    <cellStyle name="Контрольная ячейка 2" xfId="12597"/>
    <cellStyle name="Контрольная ячейка 2 10" xfId="12598"/>
    <cellStyle name="Контрольная ячейка 2 10 2" xfId="42604"/>
    <cellStyle name="Контрольная ячейка 2 11" xfId="12599"/>
    <cellStyle name="Контрольная ячейка 2 11 2" xfId="42605"/>
    <cellStyle name="Контрольная ячейка 2 12" xfId="12600"/>
    <cellStyle name="Контрольная ячейка 2 12 2" xfId="42606"/>
    <cellStyle name="Контрольная ячейка 2 13" xfId="12601"/>
    <cellStyle name="Контрольная ячейка 2 13 2" xfId="42607"/>
    <cellStyle name="Контрольная ячейка 2 14" xfId="12602"/>
    <cellStyle name="Контрольная ячейка 2 14 2" xfId="42608"/>
    <cellStyle name="Контрольная ячейка 2 15" xfId="12603"/>
    <cellStyle name="Контрольная ячейка 2 15 2" xfId="42609"/>
    <cellStyle name="Контрольная ячейка 2 16" xfId="12604"/>
    <cellStyle name="Контрольная ячейка 2 16 2" xfId="42610"/>
    <cellStyle name="Контрольная ячейка 2 17" xfId="12605"/>
    <cellStyle name="Контрольная ячейка 2 17 2" xfId="42611"/>
    <cellStyle name="Контрольная ячейка 2 18" xfId="12606"/>
    <cellStyle name="Контрольная ячейка 2 18 2" xfId="42612"/>
    <cellStyle name="Контрольная ячейка 2 19" xfId="12607"/>
    <cellStyle name="Контрольная ячейка 2 19 2" xfId="42613"/>
    <cellStyle name="Контрольная ячейка 2 2" xfId="12608"/>
    <cellStyle name="Контрольная ячейка 2 2 2" xfId="42614"/>
    <cellStyle name="Контрольная ячейка 2 20" xfId="12609"/>
    <cellStyle name="Контрольная ячейка 2 20 2" xfId="42615"/>
    <cellStyle name="Контрольная ячейка 2 21" xfId="12610"/>
    <cellStyle name="Контрольная ячейка 2 21 2" xfId="42616"/>
    <cellStyle name="Контрольная ячейка 2 22" xfId="12611"/>
    <cellStyle name="Контрольная ячейка 2 22 2" xfId="42617"/>
    <cellStyle name="Контрольная ячейка 2 23" xfId="12612"/>
    <cellStyle name="Контрольная ячейка 2 23 2" xfId="42618"/>
    <cellStyle name="Контрольная ячейка 2 24" xfId="42619"/>
    <cellStyle name="Контрольная ячейка 2 3" xfId="12613"/>
    <cellStyle name="Контрольная ячейка 2 3 2" xfId="42620"/>
    <cellStyle name="Контрольная ячейка 2 4" xfId="12614"/>
    <cellStyle name="Контрольная ячейка 2 4 2" xfId="42621"/>
    <cellStyle name="Контрольная ячейка 2 5" xfId="12615"/>
    <cellStyle name="Контрольная ячейка 2 5 2" xfId="42622"/>
    <cellStyle name="Контрольная ячейка 2 6" xfId="12616"/>
    <cellStyle name="Контрольная ячейка 2 6 2" xfId="42623"/>
    <cellStyle name="Контрольная ячейка 2 7" xfId="12617"/>
    <cellStyle name="Контрольная ячейка 2 7 2" xfId="42624"/>
    <cellStyle name="Контрольная ячейка 2 8" xfId="12618"/>
    <cellStyle name="Контрольная ячейка 2 8 2" xfId="42625"/>
    <cellStyle name="Контрольная ячейка 2 9" xfId="12619"/>
    <cellStyle name="Контрольная ячейка 2 9 2" xfId="42626"/>
    <cellStyle name="Контрольная ячейка 3" xfId="12620"/>
    <cellStyle name="Контрольная ячейка 3 10" xfId="12621"/>
    <cellStyle name="Контрольная ячейка 3 10 2" xfId="42627"/>
    <cellStyle name="Контрольная ячейка 3 11" xfId="12622"/>
    <cellStyle name="Контрольная ячейка 3 11 2" xfId="42628"/>
    <cellStyle name="Контрольная ячейка 3 12" xfId="12623"/>
    <cellStyle name="Контрольная ячейка 3 12 2" xfId="42629"/>
    <cellStyle name="Контрольная ячейка 3 13" xfId="12624"/>
    <cellStyle name="Контрольная ячейка 3 13 2" xfId="42630"/>
    <cellStyle name="Контрольная ячейка 3 14" xfId="12625"/>
    <cellStyle name="Контрольная ячейка 3 14 2" xfId="42631"/>
    <cellStyle name="Контрольная ячейка 3 15" xfId="12626"/>
    <cellStyle name="Контрольная ячейка 3 15 2" xfId="42632"/>
    <cellStyle name="Контрольная ячейка 3 16" xfId="12627"/>
    <cellStyle name="Контрольная ячейка 3 16 2" xfId="42633"/>
    <cellStyle name="Контрольная ячейка 3 17" xfId="12628"/>
    <cellStyle name="Контрольная ячейка 3 17 2" xfId="42634"/>
    <cellStyle name="Контрольная ячейка 3 18" xfId="12629"/>
    <cellStyle name="Контрольная ячейка 3 18 2" xfId="42635"/>
    <cellStyle name="Контрольная ячейка 3 19" xfId="12630"/>
    <cellStyle name="Контрольная ячейка 3 19 2" xfId="42636"/>
    <cellStyle name="Контрольная ячейка 3 2" xfId="12631"/>
    <cellStyle name="Контрольная ячейка 3 2 2" xfId="42637"/>
    <cellStyle name="Контрольная ячейка 3 20" xfId="12632"/>
    <cellStyle name="Контрольная ячейка 3 20 2" xfId="42638"/>
    <cellStyle name="Контрольная ячейка 3 21" xfId="12633"/>
    <cellStyle name="Контрольная ячейка 3 21 2" xfId="42639"/>
    <cellStyle name="Контрольная ячейка 3 22" xfId="12634"/>
    <cellStyle name="Контрольная ячейка 3 22 2" xfId="42640"/>
    <cellStyle name="Контрольная ячейка 3 23" xfId="12635"/>
    <cellStyle name="Контрольная ячейка 3 23 2" xfId="42641"/>
    <cellStyle name="Контрольная ячейка 3 24" xfId="42642"/>
    <cellStyle name="Контрольная ячейка 3 3" xfId="12636"/>
    <cellStyle name="Контрольная ячейка 3 3 2" xfId="42643"/>
    <cellStyle name="Контрольная ячейка 3 4" xfId="12637"/>
    <cellStyle name="Контрольная ячейка 3 4 2" xfId="42644"/>
    <cellStyle name="Контрольная ячейка 3 5" xfId="12638"/>
    <cellStyle name="Контрольная ячейка 3 5 2" xfId="42645"/>
    <cellStyle name="Контрольная ячейка 3 6" xfId="12639"/>
    <cellStyle name="Контрольная ячейка 3 6 2" xfId="42646"/>
    <cellStyle name="Контрольная ячейка 3 7" xfId="12640"/>
    <cellStyle name="Контрольная ячейка 3 7 2" xfId="42647"/>
    <cellStyle name="Контрольная ячейка 3 8" xfId="12641"/>
    <cellStyle name="Контрольная ячейка 3 8 2" xfId="42648"/>
    <cellStyle name="Контрольная ячейка 3 9" xfId="12642"/>
    <cellStyle name="Контрольная ячейка 3 9 2" xfId="42649"/>
    <cellStyle name="Контрольная ячейка 4" xfId="12643"/>
    <cellStyle name="Контрольная ячейка 4 2" xfId="42650"/>
    <cellStyle name="Контрольная ячейка 5" xfId="12644"/>
    <cellStyle name="Контрольная ячейка 5 2" xfId="42651"/>
    <cellStyle name="Контрольная ячейка 6" xfId="12645"/>
    <cellStyle name="Контрольная ячейка 6 2" xfId="42652"/>
    <cellStyle name="Контрольная ячейка 7" xfId="12646"/>
    <cellStyle name="Мой заголовок" xfId="12647"/>
    <cellStyle name="Мой заголовок 2" xfId="42653"/>
    <cellStyle name="Мой заголовок листа" xfId="12648"/>
    <cellStyle name="Мой заголовок листа 2" xfId="42654"/>
    <cellStyle name="Мои наименования показателей" xfId="12649"/>
    <cellStyle name="Мои наименования показателей 2" xfId="42655"/>
    <cellStyle name="Название 2" xfId="12650"/>
    <cellStyle name="Название 2 10" xfId="12651"/>
    <cellStyle name="Название 2 10 2" xfId="42656"/>
    <cellStyle name="Название 2 11" xfId="12652"/>
    <cellStyle name="Название 2 11 2" xfId="42657"/>
    <cellStyle name="Название 2 12" xfId="12653"/>
    <cellStyle name="Название 2 12 2" xfId="42658"/>
    <cellStyle name="Название 2 13" xfId="12654"/>
    <cellStyle name="Название 2 13 2" xfId="42659"/>
    <cellStyle name="Название 2 14" xfId="12655"/>
    <cellStyle name="Название 2 14 2" xfId="42660"/>
    <cellStyle name="Название 2 15" xfId="12656"/>
    <cellStyle name="Название 2 15 2" xfId="42661"/>
    <cellStyle name="Название 2 16" xfId="12657"/>
    <cellStyle name="Название 2 16 2" xfId="42662"/>
    <cellStyle name="Название 2 17" xfId="12658"/>
    <cellStyle name="Название 2 17 2" xfId="42663"/>
    <cellStyle name="Название 2 18" xfId="12659"/>
    <cellStyle name="Название 2 18 2" xfId="42664"/>
    <cellStyle name="Название 2 19" xfId="12660"/>
    <cellStyle name="Название 2 19 2" xfId="42665"/>
    <cellStyle name="Название 2 2" xfId="12661"/>
    <cellStyle name="Название 2 2 2" xfId="42666"/>
    <cellStyle name="Название 2 20" xfId="12662"/>
    <cellStyle name="Название 2 20 2" xfId="42667"/>
    <cellStyle name="Название 2 21" xfId="12663"/>
    <cellStyle name="Название 2 21 2" xfId="42668"/>
    <cellStyle name="Название 2 22" xfId="12664"/>
    <cellStyle name="Название 2 22 2" xfId="42669"/>
    <cellStyle name="Название 2 23" xfId="12665"/>
    <cellStyle name="Название 2 23 2" xfId="42670"/>
    <cellStyle name="Название 2 24" xfId="42671"/>
    <cellStyle name="Название 2 3" xfId="12666"/>
    <cellStyle name="Название 2 3 2" xfId="42672"/>
    <cellStyle name="Название 2 4" xfId="12667"/>
    <cellStyle name="Название 2 4 2" xfId="42673"/>
    <cellStyle name="Название 2 5" xfId="12668"/>
    <cellStyle name="Название 2 5 2" xfId="42674"/>
    <cellStyle name="Название 2 6" xfId="12669"/>
    <cellStyle name="Название 2 6 2" xfId="42675"/>
    <cellStyle name="Название 2 7" xfId="12670"/>
    <cellStyle name="Название 2 7 2" xfId="42676"/>
    <cellStyle name="Название 2 8" xfId="12671"/>
    <cellStyle name="Название 2 8 2" xfId="42677"/>
    <cellStyle name="Название 2 9" xfId="12672"/>
    <cellStyle name="Название 2 9 2" xfId="42678"/>
    <cellStyle name="Название 3" xfId="12673"/>
    <cellStyle name="Название 3 10" xfId="12674"/>
    <cellStyle name="Название 3 10 2" xfId="42679"/>
    <cellStyle name="Название 3 11" xfId="12675"/>
    <cellStyle name="Название 3 11 2" xfId="42680"/>
    <cellStyle name="Название 3 12" xfId="12676"/>
    <cellStyle name="Название 3 12 2" xfId="42681"/>
    <cellStyle name="Название 3 13" xfId="12677"/>
    <cellStyle name="Название 3 13 2" xfId="42682"/>
    <cellStyle name="Название 3 14" xfId="12678"/>
    <cellStyle name="Название 3 14 2" xfId="42683"/>
    <cellStyle name="Название 3 15" xfId="12679"/>
    <cellStyle name="Название 3 15 2" xfId="42684"/>
    <cellStyle name="Название 3 16" xfId="12680"/>
    <cellStyle name="Название 3 16 2" xfId="42685"/>
    <cellStyle name="Название 3 17" xfId="12681"/>
    <cellStyle name="Название 3 17 2" xfId="42686"/>
    <cellStyle name="Название 3 18" xfId="12682"/>
    <cellStyle name="Название 3 18 2" xfId="42687"/>
    <cellStyle name="Название 3 19" xfId="12683"/>
    <cellStyle name="Название 3 19 2" xfId="42688"/>
    <cellStyle name="Название 3 2" xfId="12684"/>
    <cellStyle name="Название 3 2 2" xfId="42689"/>
    <cellStyle name="Название 3 20" xfId="12685"/>
    <cellStyle name="Название 3 20 2" xfId="42690"/>
    <cellStyle name="Название 3 21" xfId="12686"/>
    <cellStyle name="Название 3 21 2" xfId="42691"/>
    <cellStyle name="Название 3 22" xfId="12687"/>
    <cellStyle name="Название 3 22 2" xfId="42692"/>
    <cellStyle name="Название 3 23" xfId="12688"/>
    <cellStyle name="Название 3 23 2" xfId="42693"/>
    <cellStyle name="Название 3 24" xfId="42694"/>
    <cellStyle name="Название 3 3" xfId="12689"/>
    <cellStyle name="Название 3 3 2" xfId="42695"/>
    <cellStyle name="Название 3 4" xfId="12690"/>
    <cellStyle name="Название 3 4 2" xfId="42696"/>
    <cellStyle name="Название 3 5" xfId="12691"/>
    <cellStyle name="Название 3 5 2" xfId="42697"/>
    <cellStyle name="Название 3 6" xfId="12692"/>
    <cellStyle name="Название 3 6 2" xfId="42698"/>
    <cellStyle name="Название 3 7" xfId="12693"/>
    <cellStyle name="Название 3 7 2" xfId="42699"/>
    <cellStyle name="Название 3 8" xfId="12694"/>
    <cellStyle name="Название 3 8 2" xfId="42700"/>
    <cellStyle name="Название 3 9" xfId="12695"/>
    <cellStyle name="Название 3 9 2" xfId="42701"/>
    <cellStyle name="Название 4" xfId="12696"/>
    <cellStyle name="Название 4 2" xfId="42702"/>
    <cellStyle name="Название 5" xfId="12697"/>
    <cellStyle name="Название 5 2" xfId="42703"/>
    <cellStyle name="Название 6" xfId="12698"/>
    <cellStyle name="Название 6 2" xfId="42704"/>
    <cellStyle name="Название 7" xfId="12699"/>
    <cellStyle name="Нейтральный 2" xfId="12700"/>
    <cellStyle name="Нейтральный 2 10" xfId="12701"/>
    <cellStyle name="Нейтральный 2 10 2" xfId="42705"/>
    <cellStyle name="Нейтральный 2 11" xfId="12702"/>
    <cellStyle name="Нейтральный 2 11 2" xfId="42706"/>
    <cellStyle name="Нейтральный 2 12" xfId="12703"/>
    <cellStyle name="Нейтральный 2 12 2" xfId="42707"/>
    <cellStyle name="Нейтральный 2 13" xfId="12704"/>
    <cellStyle name="Нейтральный 2 13 2" xfId="42708"/>
    <cellStyle name="Нейтральный 2 14" xfId="12705"/>
    <cellStyle name="Нейтральный 2 14 2" xfId="42709"/>
    <cellStyle name="Нейтральный 2 15" xfId="12706"/>
    <cellStyle name="Нейтральный 2 15 2" xfId="42710"/>
    <cellStyle name="Нейтральный 2 16" xfId="12707"/>
    <cellStyle name="Нейтральный 2 16 2" xfId="42711"/>
    <cellStyle name="Нейтральный 2 17" xfId="12708"/>
    <cellStyle name="Нейтральный 2 17 2" xfId="42712"/>
    <cellStyle name="Нейтральный 2 18" xfId="12709"/>
    <cellStyle name="Нейтральный 2 18 2" xfId="42713"/>
    <cellStyle name="Нейтральный 2 19" xfId="12710"/>
    <cellStyle name="Нейтральный 2 19 2" xfId="42714"/>
    <cellStyle name="Нейтральный 2 2" xfId="12711"/>
    <cellStyle name="Нейтральный 2 2 2" xfId="42715"/>
    <cellStyle name="Нейтральный 2 20" xfId="12712"/>
    <cellStyle name="Нейтральный 2 20 2" xfId="42716"/>
    <cellStyle name="Нейтральный 2 21" xfId="12713"/>
    <cellStyle name="Нейтральный 2 21 2" xfId="42717"/>
    <cellStyle name="Нейтральный 2 22" xfId="12714"/>
    <cellStyle name="Нейтральный 2 22 2" xfId="42718"/>
    <cellStyle name="Нейтральный 2 23" xfId="12715"/>
    <cellStyle name="Нейтральный 2 23 2" xfId="42719"/>
    <cellStyle name="Нейтральный 2 24" xfId="42720"/>
    <cellStyle name="Нейтральный 2 3" xfId="12716"/>
    <cellStyle name="Нейтральный 2 3 2" xfId="42721"/>
    <cellStyle name="Нейтральный 2 4" xfId="12717"/>
    <cellStyle name="Нейтральный 2 4 2" xfId="42722"/>
    <cellStyle name="Нейтральный 2 5" xfId="12718"/>
    <cellStyle name="Нейтральный 2 5 2" xfId="42723"/>
    <cellStyle name="Нейтральный 2 6" xfId="12719"/>
    <cellStyle name="Нейтральный 2 6 2" xfId="42724"/>
    <cellStyle name="Нейтральный 2 7" xfId="12720"/>
    <cellStyle name="Нейтральный 2 7 2" xfId="42725"/>
    <cellStyle name="Нейтральный 2 8" xfId="12721"/>
    <cellStyle name="Нейтральный 2 8 2" xfId="42726"/>
    <cellStyle name="Нейтральный 2 9" xfId="12722"/>
    <cellStyle name="Нейтральный 2 9 2" xfId="42727"/>
    <cellStyle name="Нейтральный 3" xfId="12723"/>
    <cellStyle name="Нейтральный 3 10" xfId="12724"/>
    <cellStyle name="Нейтральный 3 10 2" xfId="42728"/>
    <cellStyle name="Нейтральный 3 11" xfId="12725"/>
    <cellStyle name="Нейтральный 3 11 2" xfId="42729"/>
    <cellStyle name="Нейтральный 3 12" xfId="12726"/>
    <cellStyle name="Нейтральный 3 12 2" xfId="42730"/>
    <cellStyle name="Нейтральный 3 13" xfId="12727"/>
    <cellStyle name="Нейтральный 3 13 2" xfId="42731"/>
    <cellStyle name="Нейтральный 3 14" xfId="12728"/>
    <cellStyle name="Нейтральный 3 14 2" xfId="42732"/>
    <cellStyle name="Нейтральный 3 15" xfId="12729"/>
    <cellStyle name="Нейтральный 3 15 2" xfId="42733"/>
    <cellStyle name="Нейтральный 3 16" xfId="12730"/>
    <cellStyle name="Нейтральный 3 16 2" xfId="42734"/>
    <cellStyle name="Нейтральный 3 17" xfId="12731"/>
    <cellStyle name="Нейтральный 3 17 2" xfId="42735"/>
    <cellStyle name="Нейтральный 3 18" xfId="12732"/>
    <cellStyle name="Нейтральный 3 18 2" xfId="42736"/>
    <cellStyle name="Нейтральный 3 19" xfId="12733"/>
    <cellStyle name="Нейтральный 3 19 2" xfId="42737"/>
    <cellStyle name="Нейтральный 3 2" xfId="12734"/>
    <cellStyle name="Нейтральный 3 2 2" xfId="42738"/>
    <cellStyle name="Нейтральный 3 20" xfId="12735"/>
    <cellStyle name="Нейтральный 3 20 2" xfId="42739"/>
    <cellStyle name="Нейтральный 3 21" xfId="12736"/>
    <cellStyle name="Нейтральный 3 21 2" xfId="42740"/>
    <cellStyle name="Нейтральный 3 22" xfId="12737"/>
    <cellStyle name="Нейтральный 3 22 2" xfId="42741"/>
    <cellStyle name="Нейтральный 3 23" xfId="12738"/>
    <cellStyle name="Нейтральный 3 23 2" xfId="42742"/>
    <cellStyle name="Нейтральный 3 24" xfId="42743"/>
    <cellStyle name="Нейтральный 3 3" xfId="12739"/>
    <cellStyle name="Нейтральный 3 3 2" xfId="42744"/>
    <cellStyle name="Нейтральный 3 4" xfId="12740"/>
    <cellStyle name="Нейтральный 3 4 2" xfId="42745"/>
    <cellStyle name="Нейтральный 3 5" xfId="12741"/>
    <cellStyle name="Нейтральный 3 5 2" xfId="42746"/>
    <cellStyle name="Нейтральный 3 6" xfId="12742"/>
    <cellStyle name="Нейтральный 3 6 2" xfId="42747"/>
    <cellStyle name="Нейтральный 3 7" xfId="12743"/>
    <cellStyle name="Нейтральный 3 7 2" xfId="42748"/>
    <cellStyle name="Нейтральный 3 8" xfId="12744"/>
    <cellStyle name="Нейтральный 3 8 2" xfId="42749"/>
    <cellStyle name="Нейтральный 3 9" xfId="12745"/>
    <cellStyle name="Нейтральный 3 9 2" xfId="42750"/>
    <cellStyle name="Нейтральный 4" xfId="12746"/>
    <cellStyle name="Нейтральный 4 2" xfId="42751"/>
    <cellStyle name="Нейтральный 5" xfId="12747"/>
    <cellStyle name="Нейтральный 5 2" xfId="42752"/>
    <cellStyle name="Нейтральный 6" xfId="12748"/>
    <cellStyle name="Нейтральный 6 2" xfId="42753"/>
    <cellStyle name="Нейтральный 7" xfId="12749"/>
    <cellStyle name="Обычный" xfId="0" builtinId="0"/>
    <cellStyle name="Обычный 10" xfId="3"/>
    <cellStyle name="Обычный 10 2" xfId="29"/>
    <cellStyle name="Обычный 10 2 2" xfId="12750"/>
    <cellStyle name="Обычный 10 2 2 2" xfId="12751"/>
    <cellStyle name="Обычный 10 2 2 3" xfId="59081"/>
    <cellStyle name="Обычный 10 2 3" xfId="12752"/>
    <cellStyle name="Обычный 10 2 4" xfId="12753"/>
    <cellStyle name="Обычный 10 2 5" xfId="59082"/>
    <cellStyle name="Обычный 10 3" xfId="12754"/>
    <cellStyle name="Обычный 10 3 2" xfId="42754"/>
    <cellStyle name="Обычный 10 4" xfId="12755"/>
    <cellStyle name="Обычный 10 4 2" xfId="12756"/>
    <cellStyle name="Обычный 10 5" xfId="59083"/>
    <cellStyle name="Обычный 10_Корректировка 2 квартал ДПН ОМТС Июнь (02 06 09)" xfId="12757"/>
    <cellStyle name="Обычный 100" xfId="12758"/>
    <cellStyle name="Обычный 100 2" xfId="12759"/>
    <cellStyle name="Обычный 100 2 2" xfId="12760"/>
    <cellStyle name="Обычный 100 2 2 2" xfId="12761"/>
    <cellStyle name="Обычный 100 2 2 2 2" xfId="42755"/>
    <cellStyle name="Обычный 100 2 2 3" xfId="42756"/>
    <cellStyle name="Обычный 100 2 3" xfId="12762"/>
    <cellStyle name="Обычный 100 2 3 2" xfId="42757"/>
    <cellStyle name="Обычный 100 2 4" xfId="42758"/>
    <cellStyle name="Обычный 100 3" xfId="12763"/>
    <cellStyle name="Обычный 100 3 2" xfId="12764"/>
    <cellStyle name="Обычный 100 3 2 2" xfId="12765"/>
    <cellStyle name="Обычный 100 3 2 2 2" xfId="42759"/>
    <cellStyle name="Обычный 100 3 2 3" xfId="42760"/>
    <cellStyle name="Обычный 100 3 3" xfId="12766"/>
    <cellStyle name="Обычный 100 3 3 2" xfId="42761"/>
    <cellStyle name="Обычный 100 3 4" xfId="42762"/>
    <cellStyle name="Обычный 100 4" xfId="12767"/>
    <cellStyle name="Обычный 100 4 2" xfId="12768"/>
    <cellStyle name="Обычный 100 4 2 2" xfId="12769"/>
    <cellStyle name="Обычный 100 4 2 2 2" xfId="42763"/>
    <cellStyle name="Обычный 100 4 2 3" xfId="42764"/>
    <cellStyle name="Обычный 100 4 3" xfId="12770"/>
    <cellStyle name="Обычный 100 4 3 2" xfId="42765"/>
    <cellStyle name="Обычный 100 4 4" xfId="42766"/>
    <cellStyle name="Обычный 100 5" xfId="12771"/>
    <cellStyle name="Обычный 100 5 2" xfId="12772"/>
    <cellStyle name="Обычный 100 5 2 2" xfId="42767"/>
    <cellStyle name="Обычный 100 5 3" xfId="42768"/>
    <cellStyle name="Обычный 100 6" xfId="12773"/>
    <cellStyle name="Обычный 100 6 2" xfId="42769"/>
    <cellStyle name="Обычный 100 7" xfId="12774"/>
    <cellStyle name="Обычный 100 7 2" xfId="42770"/>
    <cellStyle name="Обычный 100 8" xfId="42771"/>
    <cellStyle name="Обычный 101" xfId="12775"/>
    <cellStyle name="Обычный 101 2" xfId="12776"/>
    <cellStyle name="Обычный 101 2 2" xfId="12777"/>
    <cellStyle name="Обычный 101 2 2 2" xfId="12778"/>
    <cellStyle name="Обычный 101 2 2 2 2" xfId="42772"/>
    <cellStyle name="Обычный 101 2 2 3" xfId="42773"/>
    <cellStyle name="Обычный 101 2 3" xfId="12779"/>
    <cellStyle name="Обычный 101 2 3 2" xfId="42774"/>
    <cellStyle name="Обычный 101 2 4" xfId="42775"/>
    <cellStyle name="Обычный 101 3" xfId="12780"/>
    <cellStyle name="Обычный 101 3 2" xfId="12781"/>
    <cellStyle name="Обычный 101 3 2 2" xfId="12782"/>
    <cellStyle name="Обычный 101 3 2 2 2" xfId="42776"/>
    <cellStyle name="Обычный 101 3 2 3" xfId="42777"/>
    <cellStyle name="Обычный 101 3 3" xfId="12783"/>
    <cellStyle name="Обычный 101 3 3 2" xfId="42778"/>
    <cellStyle name="Обычный 101 3 4" xfId="42779"/>
    <cellStyle name="Обычный 101 4" xfId="12784"/>
    <cellStyle name="Обычный 101 4 2" xfId="12785"/>
    <cellStyle name="Обычный 101 4 2 2" xfId="12786"/>
    <cellStyle name="Обычный 101 4 2 2 2" xfId="42780"/>
    <cellStyle name="Обычный 101 4 2 3" xfId="42781"/>
    <cellStyle name="Обычный 101 4 3" xfId="12787"/>
    <cellStyle name="Обычный 101 4 3 2" xfId="42782"/>
    <cellStyle name="Обычный 101 4 4" xfId="42783"/>
    <cellStyle name="Обычный 101 5" xfId="12788"/>
    <cellStyle name="Обычный 101 5 2" xfId="12789"/>
    <cellStyle name="Обычный 101 5 2 2" xfId="42784"/>
    <cellStyle name="Обычный 101 5 3" xfId="42785"/>
    <cellStyle name="Обычный 101 6" xfId="12790"/>
    <cellStyle name="Обычный 101 6 2" xfId="42786"/>
    <cellStyle name="Обычный 101 7" xfId="12791"/>
    <cellStyle name="Обычный 101 7 2" xfId="42787"/>
    <cellStyle name="Обычный 101 8" xfId="42788"/>
    <cellStyle name="Обычный 102" xfId="12792"/>
    <cellStyle name="Обычный 102 2" xfId="12793"/>
    <cellStyle name="Обычный 102 2 2" xfId="12794"/>
    <cellStyle name="Обычный 102 2 2 2" xfId="12795"/>
    <cellStyle name="Обычный 102 2 2 2 2" xfId="42789"/>
    <cellStyle name="Обычный 102 2 2 3" xfId="42790"/>
    <cellStyle name="Обычный 102 2 3" xfId="12796"/>
    <cellStyle name="Обычный 102 2 3 2" xfId="42791"/>
    <cellStyle name="Обычный 102 2 4" xfId="42792"/>
    <cellStyle name="Обычный 102 3" xfId="12797"/>
    <cellStyle name="Обычный 102 3 2" xfId="12798"/>
    <cellStyle name="Обычный 102 3 2 2" xfId="12799"/>
    <cellStyle name="Обычный 102 3 2 2 2" xfId="42793"/>
    <cellStyle name="Обычный 102 3 2 3" xfId="42794"/>
    <cellStyle name="Обычный 102 3 3" xfId="12800"/>
    <cellStyle name="Обычный 102 3 3 2" xfId="42795"/>
    <cellStyle name="Обычный 102 3 4" xfId="42796"/>
    <cellStyle name="Обычный 102 4" xfId="12801"/>
    <cellStyle name="Обычный 102 4 2" xfId="12802"/>
    <cellStyle name="Обычный 102 4 2 2" xfId="12803"/>
    <cellStyle name="Обычный 102 4 2 2 2" xfId="42797"/>
    <cellStyle name="Обычный 102 4 2 3" xfId="42798"/>
    <cellStyle name="Обычный 102 4 3" xfId="12804"/>
    <cellStyle name="Обычный 102 4 3 2" xfId="42799"/>
    <cellStyle name="Обычный 102 4 4" xfId="42800"/>
    <cellStyle name="Обычный 102 5" xfId="12805"/>
    <cellStyle name="Обычный 102 5 2" xfId="12806"/>
    <cellStyle name="Обычный 102 5 2 2" xfId="42801"/>
    <cellStyle name="Обычный 102 5 3" xfId="42802"/>
    <cellStyle name="Обычный 102 6" xfId="12807"/>
    <cellStyle name="Обычный 102 6 2" xfId="42803"/>
    <cellStyle name="Обычный 102 7" xfId="12808"/>
    <cellStyle name="Обычный 102 7 2" xfId="42804"/>
    <cellStyle name="Обычный 102 8" xfId="42805"/>
    <cellStyle name="Обычный 103" xfId="12809"/>
    <cellStyle name="Обычный 103 2" xfId="12810"/>
    <cellStyle name="Обычный 103 2 2" xfId="12811"/>
    <cellStyle name="Обычный 103 2 2 2" xfId="12812"/>
    <cellStyle name="Обычный 103 2 2 2 2" xfId="42806"/>
    <cellStyle name="Обычный 103 2 2 3" xfId="42807"/>
    <cellStyle name="Обычный 103 2 3" xfId="12813"/>
    <cellStyle name="Обычный 103 2 3 2" xfId="42808"/>
    <cellStyle name="Обычный 103 2 4" xfId="42809"/>
    <cellStyle name="Обычный 103 3" xfId="12814"/>
    <cellStyle name="Обычный 103 3 2" xfId="12815"/>
    <cellStyle name="Обычный 103 3 2 2" xfId="12816"/>
    <cellStyle name="Обычный 103 3 2 2 2" xfId="42810"/>
    <cellStyle name="Обычный 103 3 2 3" xfId="42811"/>
    <cellStyle name="Обычный 103 3 3" xfId="12817"/>
    <cellStyle name="Обычный 103 3 3 2" xfId="42812"/>
    <cellStyle name="Обычный 103 3 4" xfId="42813"/>
    <cellStyle name="Обычный 103 4" xfId="12818"/>
    <cellStyle name="Обычный 103 4 2" xfId="12819"/>
    <cellStyle name="Обычный 103 4 2 2" xfId="12820"/>
    <cellStyle name="Обычный 103 4 2 2 2" xfId="42814"/>
    <cellStyle name="Обычный 103 4 2 3" xfId="42815"/>
    <cellStyle name="Обычный 103 4 3" xfId="12821"/>
    <cellStyle name="Обычный 103 4 3 2" xfId="42816"/>
    <cellStyle name="Обычный 103 4 4" xfId="42817"/>
    <cellStyle name="Обычный 103 5" xfId="12822"/>
    <cellStyle name="Обычный 103 5 2" xfId="12823"/>
    <cellStyle name="Обычный 103 5 2 2" xfId="42818"/>
    <cellStyle name="Обычный 103 5 3" xfId="42819"/>
    <cellStyle name="Обычный 103 6" xfId="12824"/>
    <cellStyle name="Обычный 103 6 2" xfId="42820"/>
    <cellStyle name="Обычный 103 7" xfId="12825"/>
    <cellStyle name="Обычный 103 7 2" xfId="42821"/>
    <cellStyle name="Обычный 103 8" xfId="42822"/>
    <cellStyle name="Обычный 104" xfId="12826"/>
    <cellStyle name="Обычный 104 2" xfId="12827"/>
    <cellStyle name="Обычный 104 2 2" xfId="12828"/>
    <cellStyle name="Обычный 104 2 2 2" xfId="12829"/>
    <cellStyle name="Обычный 104 2 2 2 2" xfId="42823"/>
    <cellStyle name="Обычный 104 2 2 3" xfId="42824"/>
    <cellStyle name="Обычный 104 2 3" xfId="12830"/>
    <cellStyle name="Обычный 104 2 3 2" xfId="42825"/>
    <cellStyle name="Обычный 104 2 4" xfId="42826"/>
    <cellStyle name="Обычный 104 3" xfId="12831"/>
    <cellStyle name="Обычный 104 3 2" xfId="12832"/>
    <cellStyle name="Обычный 104 3 2 2" xfId="12833"/>
    <cellStyle name="Обычный 104 3 2 2 2" xfId="42827"/>
    <cellStyle name="Обычный 104 3 2 3" xfId="42828"/>
    <cellStyle name="Обычный 104 3 3" xfId="12834"/>
    <cellStyle name="Обычный 104 3 3 2" xfId="42829"/>
    <cellStyle name="Обычный 104 3 4" xfId="42830"/>
    <cellStyle name="Обычный 104 4" xfId="12835"/>
    <cellStyle name="Обычный 104 4 2" xfId="12836"/>
    <cellStyle name="Обычный 104 4 2 2" xfId="12837"/>
    <cellStyle name="Обычный 104 4 2 2 2" xfId="42831"/>
    <cellStyle name="Обычный 104 4 2 3" xfId="42832"/>
    <cellStyle name="Обычный 104 4 3" xfId="12838"/>
    <cellStyle name="Обычный 104 4 3 2" xfId="42833"/>
    <cellStyle name="Обычный 104 4 4" xfId="42834"/>
    <cellStyle name="Обычный 104 5" xfId="12839"/>
    <cellStyle name="Обычный 104 5 2" xfId="12840"/>
    <cellStyle name="Обычный 104 5 2 2" xfId="42835"/>
    <cellStyle name="Обычный 104 5 3" xfId="42836"/>
    <cellStyle name="Обычный 104 6" xfId="12841"/>
    <cellStyle name="Обычный 104 6 2" xfId="42837"/>
    <cellStyle name="Обычный 104 7" xfId="12842"/>
    <cellStyle name="Обычный 104 7 2" xfId="42838"/>
    <cellStyle name="Обычный 104 8" xfId="42839"/>
    <cellStyle name="Обычный 105" xfId="12843"/>
    <cellStyle name="Обычный 105 2" xfId="12844"/>
    <cellStyle name="Обычный 105 2 2" xfId="12845"/>
    <cellStyle name="Обычный 105 2 2 2" xfId="12846"/>
    <cellStyle name="Обычный 105 2 2 2 2" xfId="42840"/>
    <cellStyle name="Обычный 105 2 2 3" xfId="42841"/>
    <cellStyle name="Обычный 105 2 3" xfId="12847"/>
    <cellStyle name="Обычный 105 2 3 2" xfId="42842"/>
    <cellStyle name="Обычный 105 2 4" xfId="42843"/>
    <cellStyle name="Обычный 105 3" xfId="12848"/>
    <cellStyle name="Обычный 105 3 2" xfId="12849"/>
    <cellStyle name="Обычный 105 3 2 2" xfId="12850"/>
    <cellStyle name="Обычный 105 3 2 2 2" xfId="42844"/>
    <cellStyle name="Обычный 105 3 2 3" xfId="42845"/>
    <cellStyle name="Обычный 105 3 3" xfId="12851"/>
    <cellStyle name="Обычный 105 3 3 2" xfId="42846"/>
    <cellStyle name="Обычный 105 3 4" xfId="42847"/>
    <cellStyle name="Обычный 105 4" xfId="12852"/>
    <cellStyle name="Обычный 105 4 2" xfId="12853"/>
    <cellStyle name="Обычный 105 4 2 2" xfId="12854"/>
    <cellStyle name="Обычный 105 4 2 2 2" xfId="42848"/>
    <cellStyle name="Обычный 105 4 2 3" xfId="42849"/>
    <cellStyle name="Обычный 105 4 3" xfId="12855"/>
    <cellStyle name="Обычный 105 4 3 2" xfId="42850"/>
    <cellStyle name="Обычный 105 4 4" xfId="42851"/>
    <cellStyle name="Обычный 105 5" xfId="12856"/>
    <cellStyle name="Обычный 105 5 2" xfId="12857"/>
    <cellStyle name="Обычный 105 5 2 2" xfId="42852"/>
    <cellStyle name="Обычный 105 5 3" xfId="42853"/>
    <cellStyle name="Обычный 105 6" xfId="12858"/>
    <cellStyle name="Обычный 105 6 2" xfId="42854"/>
    <cellStyle name="Обычный 105 7" xfId="12859"/>
    <cellStyle name="Обычный 105 7 2" xfId="42855"/>
    <cellStyle name="Обычный 105 8" xfId="42856"/>
    <cellStyle name="Обычный 106" xfId="12860"/>
    <cellStyle name="Обычный 106 2" xfId="12861"/>
    <cellStyle name="Обычный 106 2 2" xfId="12862"/>
    <cellStyle name="Обычный 106 2 2 2" xfId="12863"/>
    <cellStyle name="Обычный 106 2 2 2 2" xfId="42857"/>
    <cellStyle name="Обычный 106 2 2 3" xfId="42858"/>
    <cellStyle name="Обычный 106 2 3" xfId="12864"/>
    <cellStyle name="Обычный 106 2 3 2" xfId="42859"/>
    <cellStyle name="Обычный 106 2 4" xfId="42860"/>
    <cellStyle name="Обычный 106 3" xfId="12865"/>
    <cellStyle name="Обычный 106 3 2" xfId="12866"/>
    <cellStyle name="Обычный 106 3 2 2" xfId="12867"/>
    <cellStyle name="Обычный 106 3 2 2 2" xfId="42861"/>
    <cellStyle name="Обычный 106 3 2 3" xfId="42862"/>
    <cellStyle name="Обычный 106 3 3" xfId="12868"/>
    <cellStyle name="Обычный 106 3 3 2" xfId="42863"/>
    <cellStyle name="Обычный 106 3 4" xfId="42864"/>
    <cellStyle name="Обычный 106 4" xfId="12869"/>
    <cellStyle name="Обычный 106 4 2" xfId="12870"/>
    <cellStyle name="Обычный 106 4 2 2" xfId="12871"/>
    <cellStyle name="Обычный 106 4 2 2 2" xfId="42865"/>
    <cellStyle name="Обычный 106 4 2 3" xfId="42866"/>
    <cellStyle name="Обычный 106 4 3" xfId="12872"/>
    <cellStyle name="Обычный 106 4 3 2" xfId="42867"/>
    <cellStyle name="Обычный 106 4 4" xfId="42868"/>
    <cellStyle name="Обычный 106 5" xfId="12873"/>
    <cellStyle name="Обычный 106 5 2" xfId="12874"/>
    <cellStyle name="Обычный 106 5 2 2" xfId="42869"/>
    <cellStyle name="Обычный 106 5 3" xfId="42870"/>
    <cellStyle name="Обычный 106 6" xfId="12875"/>
    <cellStyle name="Обычный 106 6 2" xfId="42871"/>
    <cellStyle name="Обычный 106 7" xfId="12876"/>
    <cellStyle name="Обычный 106 7 2" xfId="42872"/>
    <cellStyle name="Обычный 106 8" xfId="42873"/>
    <cellStyle name="Обычный 107" xfId="12877"/>
    <cellStyle name="Обычный 107 2" xfId="12878"/>
    <cellStyle name="Обычный 107 2 2" xfId="12879"/>
    <cellStyle name="Обычный 107 2 2 2" xfId="12880"/>
    <cellStyle name="Обычный 107 2 2 2 2" xfId="42874"/>
    <cellStyle name="Обычный 107 2 2 3" xfId="42875"/>
    <cellStyle name="Обычный 107 2 3" xfId="12881"/>
    <cellStyle name="Обычный 107 2 3 2" xfId="42876"/>
    <cellStyle name="Обычный 107 2 4" xfId="42877"/>
    <cellStyle name="Обычный 107 3" xfId="12882"/>
    <cellStyle name="Обычный 107 3 2" xfId="12883"/>
    <cellStyle name="Обычный 107 3 2 2" xfId="12884"/>
    <cellStyle name="Обычный 107 3 2 2 2" xfId="42878"/>
    <cellStyle name="Обычный 107 3 2 3" xfId="42879"/>
    <cellStyle name="Обычный 107 3 3" xfId="12885"/>
    <cellStyle name="Обычный 107 3 3 2" xfId="42880"/>
    <cellStyle name="Обычный 107 3 4" xfId="42881"/>
    <cellStyle name="Обычный 107 4" xfId="12886"/>
    <cellStyle name="Обычный 107 4 2" xfId="12887"/>
    <cellStyle name="Обычный 107 4 2 2" xfId="12888"/>
    <cellStyle name="Обычный 107 4 2 2 2" xfId="42882"/>
    <cellStyle name="Обычный 107 4 2 3" xfId="42883"/>
    <cellStyle name="Обычный 107 4 3" xfId="12889"/>
    <cellStyle name="Обычный 107 4 3 2" xfId="42884"/>
    <cellStyle name="Обычный 107 4 4" xfId="42885"/>
    <cellStyle name="Обычный 107 5" xfId="12890"/>
    <cellStyle name="Обычный 107 5 2" xfId="12891"/>
    <cellStyle name="Обычный 107 5 2 2" xfId="42886"/>
    <cellStyle name="Обычный 107 5 3" xfId="42887"/>
    <cellStyle name="Обычный 107 6" xfId="12892"/>
    <cellStyle name="Обычный 107 6 2" xfId="42888"/>
    <cellStyle name="Обычный 107 7" xfId="12893"/>
    <cellStyle name="Обычный 107 7 2" xfId="42889"/>
    <cellStyle name="Обычный 107 8" xfId="42890"/>
    <cellStyle name="Обычный 108" xfId="12894"/>
    <cellStyle name="Обычный 108 2" xfId="12895"/>
    <cellStyle name="Обычный 108 2 2" xfId="12896"/>
    <cellStyle name="Обычный 108 2 2 2" xfId="12897"/>
    <cellStyle name="Обычный 108 2 2 2 2" xfId="42891"/>
    <cellStyle name="Обычный 108 2 2 3" xfId="42892"/>
    <cellStyle name="Обычный 108 2 3" xfId="12898"/>
    <cellStyle name="Обычный 108 2 3 2" xfId="42893"/>
    <cellStyle name="Обычный 108 2 4" xfId="42894"/>
    <cellStyle name="Обычный 108 3" xfId="12899"/>
    <cellStyle name="Обычный 108 3 2" xfId="12900"/>
    <cellStyle name="Обычный 108 3 2 2" xfId="12901"/>
    <cellStyle name="Обычный 108 3 2 2 2" xfId="42895"/>
    <cellStyle name="Обычный 108 3 2 3" xfId="42896"/>
    <cellStyle name="Обычный 108 3 3" xfId="12902"/>
    <cellStyle name="Обычный 108 3 3 2" xfId="42897"/>
    <cellStyle name="Обычный 108 3 4" xfId="42898"/>
    <cellStyle name="Обычный 108 4" xfId="12903"/>
    <cellStyle name="Обычный 108 4 2" xfId="12904"/>
    <cellStyle name="Обычный 108 4 2 2" xfId="12905"/>
    <cellStyle name="Обычный 108 4 2 2 2" xfId="42899"/>
    <cellStyle name="Обычный 108 4 2 3" xfId="42900"/>
    <cellStyle name="Обычный 108 4 3" xfId="12906"/>
    <cellStyle name="Обычный 108 4 3 2" xfId="42901"/>
    <cellStyle name="Обычный 108 4 4" xfId="42902"/>
    <cellStyle name="Обычный 108 5" xfId="12907"/>
    <cellStyle name="Обычный 108 5 2" xfId="12908"/>
    <cellStyle name="Обычный 108 5 2 2" xfId="42903"/>
    <cellStyle name="Обычный 108 5 3" xfId="42904"/>
    <cellStyle name="Обычный 108 6" xfId="12909"/>
    <cellStyle name="Обычный 108 6 2" xfId="42905"/>
    <cellStyle name="Обычный 108 7" xfId="12910"/>
    <cellStyle name="Обычный 108 7 2" xfId="42906"/>
    <cellStyle name="Обычный 108 8" xfId="42907"/>
    <cellStyle name="Обычный 109" xfId="12911"/>
    <cellStyle name="Обычный 109 2" xfId="12912"/>
    <cellStyle name="Обычный 109 2 2" xfId="12913"/>
    <cellStyle name="Обычный 109 2 2 2" xfId="12914"/>
    <cellStyle name="Обычный 109 2 2 2 2" xfId="42908"/>
    <cellStyle name="Обычный 109 2 2 3" xfId="42909"/>
    <cellStyle name="Обычный 109 2 3" xfId="12915"/>
    <cellStyle name="Обычный 109 2 3 2" xfId="42910"/>
    <cellStyle name="Обычный 109 2 4" xfId="42911"/>
    <cellStyle name="Обычный 109 3" xfId="12916"/>
    <cellStyle name="Обычный 109 3 2" xfId="12917"/>
    <cellStyle name="Обычный 109 3 2 2" xfId="12918"/>
    <cellStyle name="Обычный 109 3 2 2 2" xfId="42912"/>
    <cellStyle name="Обычный 109 3 2 3" xfId="42913"/>
    <cellStyle name="Обычный 109 3 3" xfId="12919"/>
    <cellStyle name="Обычный 109 3 3 2" xfId="42914"/>
    <cellStyle name="Обычный 109 3 4" xfId="42915"/>
    <cellStyle name="Обычный 109 4" xfId="12920"/>
    <cellStyle name="Обычный 109 4 2" xfId="12921"/>
    <cellStyle name="Обычный 109 4 2 2" xfId="12922"/>
    <cellStyle name="Обычный 109 4 2 2 2" xfId="42916"/>
    <cellStyle name="Обычный 109 4 2 3" xfId="42917"/>
    <cellStyle name="Обычный 109 4 3" xfId="12923"/>
    <cellStyle name="Обычный 109 4 3 2" xfId="42918"/>
    <cellStyle name="Обычный 109 4 4" xfId="42919"/>
    <cellStyle name="Обычный 109 5" xfId="12924"/>
    <cellStyle name="Обычный 109 5 2" xfId="12925"/>
    <cellStyle name="Обычный 109 5 2 2" xfId="42920"/>
    <cellStyle name="Обычный 109 5 3" xfId="42921"/>
    <cellStyle name="Обычный 109 6" xfId="12926"/>
    <cellStyle name="Обычный 109 6 2" xfId="42922"/>
    <cellStyle name="Обычный 109 7" xfId="12927"/>
    <cellStyle name="Обычный 109 7 2" xfId="42923"/>
    <cellStyle name="Обычный 109 8" xfId="42924"/>
    <cellStyle name="Обычный 11" xfId="4"/>
    <cellStyle name="Обычный 11 2" xfId="12928"/>
    <cellStyle name="Обычный 11 2 2" xfId="42925"/>
    <cellStyle name="Обычный 11 3" xfId="12929"/>
    <cellStyle name="Обычный 11 4" xfId="12930"/>
    <cellStyle name="Обычный 11 5" xfId="59084"/>
    <cellStyle name="Обычный 110" xfId="12931"/>
    <cellStyle name="Обычный 110 2" xfId="12932"/>
    <cellStyle name="Обычный 110 2 2" xfId="12933"/>
    <cellStyle name="Обычный 110 2 2 2" xfId="12934"/>
    <cellStyle name="Обычный 110 2 2 2 2" xfId="42926"/>
    <cellStyle name="Обычный 110 2 2 3" xfId="42927"/>
    <cellStyle name="Обычный 110 2 3" xfId="12935"/>
    <cellStyle name="Обычный 110 2 3 2" xfId="42928"/>
    <cellStyle name="Обычный 110 2 4" xfId="42929"/>
    <cellStyle name="Обычный 110 3" xfId="12936"/>
    <cellStyle name="Обычный 110 3 2" xfId="12937"/>
    <cellStyle name="Обычный 110 3 2 2" xfId="12938"/>
    <cellStyle name="Обычный 110 3 2 2 2" xfId="42930"/>
    <cellStyle name="Обычный 110 3 2 3" xfId="42931"/>
    <cellStyle name="Обычный 110 3 3" xfId="12939"/>
    <cellStyle name="Обычный 110 3 3 2" xfId="42932"/>
    <cellStyle name="Обычный 110 3 4" xfId="42933"/>
    <cellStyle name="Обычный 110 4" xfId="12940"/>
    <cellStyle name="Обычный 110 4 2" xfId="12941"/>
    <cellStyle name="Обычный 110 4 2 2" xfId="12942"/>
    <cellStyle name="Обычный 110 4 2 2 2" xfId="42934"/>
    <cellStyle name="Обычный 110 4 2 3" xfId="42935"/>
    <cellStyle name="Обычный 110 4 3" xfId="12943"/>
    <cellStyle name="Обычный 110 4 3 2" xfId="42936"/>
    <cellStyle name="Обычный 110 4 4" xfId="42937"/>
    <cellStyle name="Обычный 110 5" xfId="12944"/>
    <cellStyle name="Обычный 110 5 2" xfId="12945"/>
    <cellStyle name="Обычный 110 5 2 2" xfId="42938"/>
    <cellStyle name="Обычный 110 5 3" xfId="42939"/>
    <cellStyle name="Обычный 110 6" xfId="12946"/>
    <cellStyle name="Обычный 110 6 2" xfId="42940"/>
    <cellStyle name="Обычный 110 7" xfId="12947"/>
    <cellStyle name="Обычный 110 7 2" xfId="42941"/>
    <cellStyle name="Обычный 110 8" xfId="42942"/>
    <cellStyle name="Обычный 111" xfId="12948"/>
    <cellStyle name="Обычный 111 2" xfId="12949"/>
    <cellStyle name="Обычный 111 2 2" xfId="12950"/>
    <cellStyle name="Обычный 111 2 2 2" xfId="12951"/>
    <cellStyle name="Обычный 111 2 2 2 2" xfId="42943"/>
    <cellStyle name="Обычный 111 2 2 3" xfId="42944"/>
    <cellStyle name="Обычный 111 2 3" xfId="12952"/>
    <cellStyle name="Обычный 111 2 3 2" xfId="42945"/>
    <cellStyle name="Обычный 111 2 4" xfId="42946"/>
    <cellStyle name="Обычный 111 3" xfId="12953"/>
    <cellStyle name="Обычный 111 3 2" xfId="12954"/>
    <cellStyle name="Обычный 111 3 2 2" xfId="12955"/>
    <cellStyle name="Обычный 111 3 2 2 2" xfId="42947"/>
    <cellStyle name="Обычный 111 3 2 3" xfId="42948"/>
    <cellStyle name="Обычный 111 3 3" xfId="12956"/>
    <cellStyle name="Обычный 111 3 3 2" xfId="42949"/>
    <cellStyle name="Обычный 111 3 4" xfId="42950"/>
    <cellStyle name="Обычный 111 4" xfId="12957"/>
    <cellStyle name="Обычный 111 4 2" xfId="12958"/>
    <cellStyle name="Обычный 111 4 2 2" xfId="12959"/>
    <cellStyle name="Обычный 111 4 2 2 2" xfId="42951"/>
    <cellStyle name="Обычный 111 4 2 3" xfId="42952"/>
    <cellStyle name="Обычный 111 4 3" xfId="12960"/>
    <cellStyle name="Обычный 111 4 3 2" xfId="42953"/>
    <cellStyle name="Обычный 111 4 4" xfId="42954"/>
    <cellStyle name="Обычный 111 5" xfId="12961"/>
    <cellStyle name="Обычный 111 5 2" xfId="12962"/>
    <cellStyle name="Обычный 111 5 2 2" xfId="42955"/>
    <cellStyle name="Обычный 111 5 3" xfId="42956"/>
    <cellStyle name="Обычный 111 6" xfId="12963"/>
    <cellStyle name="Обычный 111 6 2" xfId="42957"/>
    <cellStyle name="Обычный 111 7" xfId="12964"/>
    <cellStyle name="Обычный 111 7 2" xfId="42958"/>
    <cellStyle name="Обычный 111 8" xfId="42959"/>
    <cellStyle name="Обычный 112" xfId="12965"/>
    <cellStyle name="Обычный 112 2" xfId="12966"/>
    <cellStyle name="Обычный 112 2 2" xfId="12967"/>
    <cellStyle name="Обычный 112 2 2 2" xfId="12968"/>
    <cellStyle name="Обычный 112 2 2 2 2" xfId="42960"/>
    <cellStyle name="Обычный 112 2 2 3" xfId="42961"/>
    <cellStyle name="Обычный 112 2 3" xfId="12969"/>
    <cellStyle name="Обычный 112 2 3 2" xfId="42962"/>
    <cellStyle name="Обычный 112 2 4" xfId="42963"/>
    <cellStyle name="Обычный 112 3" xfId="12970"/>
    <cellStyle name="Обычный 112 3 2" xfId="12971"/>
    <cellStyle name="Обычный 112 3 2 2" xfId="12972"/>
    <cellStyle name="Обычный 112 3 2 2 2" xfId="42964"/>
    <cellStyle name="Обычный 112 3 2 3" xfId="42965"/>
    <cellStyle name="Обычный 112 3 3" xfId="12973"/>
    <cellStyle name="Обычный 112 3 3 2" xfId="42966"/>
    <cellStyle name="Обычный 112 3 4" xfId="42967"/>
    <cellStyle name="Обычный 112 4" xfId="12974"/>
    <cellStyle name="Обычный 112 4 2" xfId="12975"/>
    <cellStyle name="Обычный 112 4 2 2" xfId="12976"/>
    <cellStyle name="Обычный 112 4 2 2 2" xfId="42968"/>
    <cellStyle name="Обычный 112 4 2 3" xfId="42969"/>
    <cellStyle name="Обычный 112 4 3" xfId="12977"/>
    <cellStyle name="Обычный 112 4 3 2" xfId="42970"/>
    <cellStyle name="Обычный 112 4 4" xfId="42971"/>
    <cellStyle name="Обычный 112 5" xfId="12978"/>
    <cellStyle name="Обычный 112 5 2" xfId="12979"/>
    <cellStyle name="Обычный 112 5 2 2" xfId="42972"/>
    <cellStyle name="Обычный 112 5 3" xfId="42973"/>
    <cellStyle name="Обычный 112 6" xfId="12980"/>
    <cellStyle name="Обычный 112 6 2" xfId="42974"/>
    <cellStyle name="Обычный 112 7" xfId="12981"/>
    <cellStyle name="Обычный 112 7 2" xfId="42975"/>
    <cellStyle name="Обычный 112 8" xfId="42976"/>
    <cellStyle name="Обычный 113" xfId="12982"/>
    <cellStyle name="Обычный 113 2" xfId="12983"/>
    <cellStyle name="Обычный 113 2 2" xfId="12984"/>
    <cellStyle name="Обычный 113 2 2 2" xfId="12985"/>
    <cellStyle name="Обычный 113 2 2 2 2" xfId="42977"/>
    <cellStyle name="Обычный 113 2 2 3" xfId="42978"/>
    <cellStyle name="Обычный 113 2 3" xfId="12986"/>
    <cellStyle name="Обычный 113 2 3 2" xfId="42979"/>
    <cellStyle name="Обычный 113 2 4" xfId="42980"/>
    <cellStyle name="Обычный 113 3" xfId="12987"/>
    <cellStyle name="Обычный 113 3 2" xfId="12988"/>
    <cellStyle name="Обычный 113 3 2 2" xfId="12989"/>
    <cellStyle name="Обычный 113 3 2 2 2" xfId="42981"/>
    <cellStyle name="Обычный 113 3 2 3" xfId="42982"/>
    <cellStyle name="Обычный 113 3 3" xfId="12990"/>
    <cellStyle name="Обычный 113 3 3 2" xfId="42983"/>
    <cellStyle name="Обычный 113 3 4" xfId="42984"/>
    <cellStyle name="Обычный 113 4" xfId="12991"/>
    <cellStyle name="Обычный 113 4 2" xfId="12992"/>
    <cellStyle name="Обычный 113 4 2 2" xfId="12993"/>
    <cellStyle name="Обычный 113 4 2 2 2" xfId="42985"/>
    <cellStyle name="Обычный 113 4 2 3" xfId="42986"/>
    <cellStyle name="Обычный 113 4 3" xfId="12994"/>
    <cellStyle name="Обычный 113 4 3 2" xfId="42987"/>
    <cellStyle name="Обычный 113 4 4" xfId="42988"/>
    <cellStyle name="Обычный 113 5" xfId="12995"/>
    <cellStyle name="Обычный 113 5 2" xfId="12996"/>
    <cellStyle name="Обычный 113 5 2 2" xfId="42989"/>
    <cellStyle name="Обычный 113 5 3" xfId="42990"/>
    <cellStyle name="Обычный 113 6" xfId="12997"/>
    <cellStyle name="Обычный 113 6 2" xfId="42991"/>
    <cellStyle name="Обычный 113 7" xfId="12998"/>
    <cellStyle name="Обычный 113 7 2" xfId="42992"/>
    <cellStyle name="Обычный 113 8" xfId="42993"/>
    <cellStyle name="Обычный 114" xfId="12999"/>
    <cellStyle name="Обычный 114 2" xfId="13000"/>
    <cellStyle name="Обычный 114 2 2" xfId="13001"/>
    <cellStyle name="Обычный 114 2 2 2" xfId="13002"/>
    <cellStyle name="Обычный 114 2 2 2 2" xfId="42994"/>
    <cellStyle name="Обычный 114 2 2 3" xfId="42995"/>
    <cellStyle name="Обычный 114 2 3" xfId="13003"/>
    <cellStyle name="Обычный 114 2 3 2" xfId="42996"/>
    <cellStyle name="Обычный 114 2 4" xfId="42997"/>
    <cellStyle name="Обычный 114 3" xfId="13004"/>
    <cellStyle name="Обычный 114 3 2" xfId="13005"/>
    <cellStyle name="Обычный 114 3 2 2" xfId="13006"/>
    <cellStyle name="Обычный 114 3 2 2 2" xfId="42998"/>
    <cellStyle name="Обычный 114 3 2 3" xfId="42999"/>
    <cellStyle name="Обычный 114 3 3" xfId="13007"/>
    <cellStyle name="Обычный 114 3 3 2" xfId="43000"/>
    <cellStyle name="Обычный 114 3 4" xfId="43001"/>
    <cellStyle name="Обычный 114 4" xfId="13008"/>
    <cellStyle name="Обычный 114 4 2" xfId="13009"/>
    <cellStyle name="Обычный 114 4 2 2" xfId="13010"/>
    <cellStyle name="Обычный 114 4 2 2 2" xfId="43002"/>
    <cellStyle name="Обычный 114 4 2 3" xfId="43003"/>
    <cellStyle name="Обычный 114 4 3" xfId="13011"/>
    <cellStyle name="Обычный 114 4 3 2" xfId="43004"/>
    <cellStyle name="Обычный 114 4 4" xfId="43005"/>
    <cellStyle name="Обычный 114 5" xfId="13012"/>
    <cellStyle name="Обычный 114 5 2" xfId="13013"/>
    <cellStyle name="Обычный 114 5 2 2" xfId="43006"/>
    <cellStyle name="Обычный 114 5 3" xfId="43007"/>
    <cellStyle name="Обычный 114 6" xfId="13014"/>
    <cellStyle name="Обычный 114 6 2" xfId="43008"/>
    <cellStyle name="Обычный 114 7" xfId="13015"/>
    <cellStyle name="Обычный 114 7 2" xfId="43009"/>
    <cellStyle name="Обычный 114 8" xfId="43010"/>
    <cellStyle name="Обычный 115" xfId="13016"/>
    <cellStyle name="Обычный 115 2" xfId="13017"/>
    <cellStyle name="Обычный 115 2 2" xfId="13018"/>
    <cellStyle name="Обычный 115 2 2 2" xfId="13019"/>
    <cellStyle name="Обычный 115 2 2 2 2" xfId="43011"/>
    <cellStyle name="Обычный 115 2 2 3" xfId="43012"/>
    <cellStyle name="Обычный 115 2 3" xfId="13020"/>
    <cellStyle name="Обычный 115 2 3 2" xfId="43013"/>
    <cellStyle name="Обычный 115 2 4" xfId="43014"/>
    <cellStyle name="Обычный 115 3" xfId="13021"/>
    <cellStyle name="Обычный 115 3 2" xfId="13022"/>
    <cellStyle name="Обычный 115 3 2 2" xfId="13023"/>
    <cellStyle name="Обычный 115 3 2 2 2" xfId="43015"/>
    <cellStyle name="Обычный 115 3 2 3" xfId="43016"/>
    <cellStyle name="Обычный 115 3 3" xfId="13024"/>
    <cellStyle name="Обычный 115 3 3 2" xfId="43017"/>
    <cellStyle name="Обычный 115 3 4" xfId="43018"/>
    <cellStyle name="Обычный 115 4" xfId="13025"/>
    <cellStyle name="Обычный 115 4 2" xfId="13026"/>
    <cellStyle name="Обычный 115 4 2 2" xfId="13027"/>
    <cellStyle name="Обычный 115 4 2 2 2" xfId="43019"/>
    <cellStyle name="Обычный 115 4 2 3" xfId="43020"/>
    <cellStyle name="Обычный 115 4 3" xfId="13028"/>
    <cellStyle name="Обычный 115 4 3 2" xfId="43021"/>
    <cellStyle name="Обычный 115 4 4" xfId="43022"/>
    <cellStyle name="Обычный 115 5" xfId="13029"/>
    <cellStyle name="Обычный 115 5 2" xfId="13030"/>
    <cellStyle name="Обычный 115 5 2 2" xfId="43023"/>
    <cellStyle name="Обычный 115 5 3" xfId="43024"/>
    <cellStyle name="Обычный 115 6" xfId="13031"/>
    <cellStyle name="Обычный 115 6 2" xfId="43025"/>
    <cellStyle name="Обычный 115 7" xfId="13032"/>
    <cellStyle name="Обычный 115 7 2" xfId="43026"/>
    <cellStyle name="Обычный 115 8" xfId="43027"/>
    <cellStyle name="Обычный 116" xfId="13033"/>
    <cellStyle name="Обычный 116 2" xfId="13034"/>
    <cellStyle name="Обычный 116 2 2" xfId="13035"/>
    <cellStyle name="Обычный 116 2 2 2" xfId="13036"/>
    <cellStyle name="Обычный 116 2 2 2 2" xfId="43028"/>
    <cellStyle name="Обычный 116 2 2 3" xfId="43029"/>
    <cellStyle name="Обычный 116 2 3" xfId="13037"/>
    <cellStyle name="Обычный 116 2 3 2" xfId="43030"/>
    <cellStyle name="Обычный 116 2 4" xfId="43031"/>
    <cellStyle name="Обычный 116 3" xfId="13038"/>
    <cellStyle name="Обычный 116 3 2" xfId="13039"/>
    <cellStyle name="Обычный 116 3 2 2" xfId="13040"/>
    <cellStyle name="Обычный 116 3 2 2 2" xfId="43032"/>
    <cellStyle name="Обычный 116 3 2 3" xfId="43033"/>
    <cellStyle name="Обычный 116 3 3" xfId="13041"/>
    <cellStyle name="Обычный 116 3 3 2" xfId="43034"/>
    <cellStyle name="Обычный 116 3 4" xfId="43035"/>
    <cellStyle name="Обычный 116 4" xfId="13042"/>
    <cellStyle name="Обычный 116 4 2" xfId="13043"/>
    <cellStyle name="Обычный 116 4 2 2" xfId="13044"/>
    <cellStyle name="Обычный 116 4 2 2 2" xfId="43036"/>
    <cellStyle name="Обычный 116 4 2 3" xfId="43037"/>
    <cellStyle name="Обычный 116 4 3" xfId="13045"/>
    <cellStyle name="Обычный 116 4 3 2" xfId="43038"/>
    <cellStyle name="Обычный 116 4 4" xfId="43039"/>
    <cellStyle name="Обычный 116 5" xfId="13046"/>
    <cellStyle name="Обычный 116 5 2" xfId="13047"/>
    <cellStyle name="Обычный 116 5 2 2" xfId="43040"/>
    <cellStyle name="Обычный 116 5 3" xfId="43041"/>
    <cellStyle name="Обычный 116 6" xfId="13048"/>
    <cellStyle name="Обычный 116 6 2" xfId="43042"/>
    <cellStyle name="Обычный 116 7" xfId="13049"/>
    <cellStyle name="Обычный 116 7 2" xfId="43043"/>
    <cellStyle name="Обычный 116 8" xfId="43044"/>
    <cellStyle name="Обычный 117" xfId="13050"/>
    <cellStyle name="Обычный 117 2" xfId="13051"/>
    <cellStyle name="Обычный 117 2 2" xfId="13052"/>
    <cellStyle name="Обычный 117 2 2 2" xfId="13053"/>
    <cellStyle name="Обычный 117 2 2 2 2" xfId="43045"/>
    <cellStyle name="Обычный 117 2 2 3" xfId="43046"/>
    <cellStyle name="Обычный 117 2 3" xfId="13054"/>
    <cellStyle name="Обычный 117 2 3 2" xfId="43047"/>
    <cellStyle name="Обычный 117 2 4" xfId="43048"/>
    <cellStyle name="Обычный 117 3" xfId="13055"/>
    <cellStyle name="Обычный 117 3 2" xfId="13056"/>
    <cellStyle name="Обычный 117 3 2 2" xfId="13057"/>
    <cellStyle name="Обычный 117 3 2 2 2" xfId="43049"/>
    <cellStyle name="Обычный 117 3 2 3" xfId="43050"/>
    <cellStyle name="Обычный 117 3 3" xfId="13058"/>
    <cellStyle name="Обычный 117 3 3 2" xfId="43051"/>
    <cellStyle name="Обычный 117 3 4" xfId="43052"/>
    <cellStyle name="Обычный 117 4" xfId="13059"/>
    <cellStyle name="Обычный 117 4 2" xfId="13060"/>
    <cellStyle name="Обычный 117 4 2 2" xfId="13061"/>
    <cellStyle name="Обычный 117 4 2 2 2" xfId="43053"/>
    <cellStyle name="Обычный 117 4 2 3" xfId="43054"/>
    <cellStyle name="Обычный 117 4 3" xfId="13062"/>
    <cellStyle name="Обычный 117 4 3 2" xfId="43055"/>
    <cellStyle name="Обычный 117 4 4" xfId="43056"/>
    <cellStyle name="Обычный 117 5" xfId="13063"/>
    <cellStyle name="Обычный 117 5 2" xfId="13064"/>
    <cellStyle name="Обычный 117 5 2 2" xfId="43057"/>
    <cellStyle name="Обычный 117 5 3" xfId="43058"/>
    <cellStyle name="Обычный 117 6" xfId="13065"/>
    <cellStyle name="Обычный 117 6 2" xfId="43059"/>
    <cellStyle name="Обычный 117 7" xfId="13066"/>
    <cellStyle name="Обычный 117 7 2" xfId="43060"/>
    <cellStyle name="Обычный 117 8" xfId="43061"/>
    <cellStyle name="Обычный 118" xfId="13067"/>
    <cellStyle name="Обычный 118 2" xfId="13068"/>
    <cellStyle name="Обычный 118 2 2" xfId="13069"/>
    <cellStyle name="Обычный 118 2 2 2" xfId="13070"/>
    <cellStyle name="Обычный 118 2 2 2 2" xfId="43062"/>
    <cellStyle name="Обычный 118 2 2 3" xfId="43063"/>
    <cellStyle name="Обычный 118 2 3" xfId="13071"/>
    <cellStyle name="Обычный 118 2 3 2" xfId="43064"/>
    <cellStyle name="Обычный 118 2 4" xfId="43065"/>
    <cellStyle name="Обычный 118 3" xfId="13072"/>
    <cellStyle name="Обычный 118 3 2" xfId="13073"/>
    <cellStyle name="Обычный 118 3 2 2" xfId="13074"/>
    <cellStyle name="Обычный 118 3 2 2 2" xfId="43066"/>
    <cellStyle name="Обычный 118 3 2 3" xfId="43067"/>
    <cellStyle name="Обычный 118 3 3" xfId="13075"/>
    <cellStyle name="Обычный 118 3 3 2" xfId="43068"/>
    <cellStyle name="Обычный 118 3 4" xfId="43069"/>
    <cellStyle name="Обычный 118 4" xfId="13076"/>
    <cellStyle name="Обычный 118 4 2" xfId="13077"/>
    <cellStyle name="Обычный 118 4 2 2" xfId="13078"/>
    <cellStyle name="Обычный 118 4 2 2 2" xfId="43070"/>
    <cellStyle name="Обычный 118 4 2 3" xfId="43071"/>
    <cellStyle name="Обычный 118 4 3" xfId="13079"/>
    <cellStyle name="Обычный 118 4 3 2" xfId="43072"/>
    <cellStyle name="Обычный 118 4 4" xfId="43073"/>
    <cellStyle name="Обычный 118 5" xfId="13080"/>
    <cellStyle name="Обычный 118 5 2" xfId="13081"/>
    <cellStyle name="Обычный 118 5 2 2" xfId="43074"/>
    <cellStyle name="Обычный 118 5 3" xfId="43075"/>
    <cellStyle name="Обычный 118 6" xfId="13082"/>
    <cellStyle name="Обычный 118 6 2" xfId="43076"/>
    <cellStyle name="Обычный 118 7" xfId="13083"/>
    <cellStyle name="Обычный 118 7 2" xfId="43077"/>
    <cellStyle name="Обычный 118 8" xfId="43078"/>
    <cellStyle name="Обычный 119" xfId="13084"/>
    <cellStyle name="Обычный 119 2" xfId="13085"/>
    <cellStyle name="Обычный 119 2 2" xfId="13086"/>
    <cellStyle name="Обычный 119 2 2 2" xfId="13087"/>
    <cellStyle name="Обычный 119 2 2 2 2" xfId="43079"/>
    <cellStyle name="Обычный 119 2 2 3" xfId="43080"/>
    <cellStyle name="Обычный 119 2 3" xfId="13088"/>
    <cellStyle name="Обычный 119 2 3 2" xfId="43081"/>
    <cellStyle name="Обычный 119 2 4" xfId="43082"/>
    <cellStyle name="Обычный 119 3" xfId="13089"/>
    <cellStyle name="Обычный 119 3 2" xfId="13090"/>
    <cellStyle name="Обычный 119 3 2 2" xfId="13091"/>
    <cellStyle name="Обычный 119 3 2 2 2" xfId="43083"/>
    <cellStyle name="Обычный 119 3 2 3" xfId="43084"/>
    <cellStyle name="Обычный 119 3 3" xfId="13092"/>
    <cellStyle name="Обычный 119 3 3 2" xfId="43085"/>
    <cellStyle name="Обычный 119 3 4" xfId="43086"/>
    <cellStyle name="Обычный 119 4" xfId="13093"/>
    <cellStyle name="Обычный 119 4 2" xfId="13094"/>
    <cellStyle name="Обычный 119 4 2 2" xfId="13095"/>
    <cellStyle name="Обычный 119 4 2 2 2" xfId="43087"/>
    <cellStyle name="Обычный 119 4 2 3" xfId="43088"/>
    <cellStyle name="Обычный 119 4 3" xfId="13096"/>
    <cellStyle name="Обычный 119 4 3 2" xfId="43089"/>
    <cellStyle name="Обычный 119 4 4" xfId="43090"/>
    <cellStyle name="Обычный 119 5" xfId="13097"/>
    <cellStyle name="Обычный 119 5 2" xfId="13098"/>
    <cellStyle name="Обычный 119 5 2 2" xfId="43091"/>
    <cellStyle name="Обычный 119 5 3" xfId="43092"/>
    <cellStyle name="Обычный 119 6" xfId="13099"/>
    <cellStyle name="Обычный 119 6 2" xfId="43093"/>
    <cellStyle name="Обычный 119 7" xfId="13100"/>
    <cellStyle name="Обычный 119 7 2" xfId="43094"/>
    <cellStyle name="Обычный 119 8" xfId="43095"/>
    <cellStyle name="Обычный 12" xfId="5"/>
    <cellStyle name="Обычный 12 2" xfId="13101"/>
    <cellStyle name="Обычный 12 2 5" xfId="59085"/>
    <cellStyle name="Обычный 12 3" xfId="13102"/>
    <cellStyle name="Обычный 12 4" xfId="59086"/>
    <cellStyle name="Обычный 120" xfId="13103"/>
    <cellStyle name="Обычный 120 2" xfId="13104"/>
    <cellStyle name="Обычный 120 2 2" xfId="13105"/>
    <cellStyle name="Обычный 120 2 2 2" xfId="13106"/>
    <cellStyle name="Обычный 120 2 2 2 2" xfId="43096"/>
    <cellStyle name="Обычный 120 2 2 3" xfId="43097"/>
    <cellStyle name="Обычный 120 2 3" xfId="13107"/>
    <cellStyle name="Обычный 120 2 3 2" xfId="43098"/>
    <cellStyle name="Обычный 120 2 4" xfId="43099"/>
    <cellStyle name="Обычный 120 3" xfId="13108"/>
    <cellStyle name="Обычный 120 3 2" xfId="13109"/>
    <cellStyle name="Обычный 120 3 2 2" xfId="13110"/>
    <cellStyle name="Обычный 120 3 2 2 2" xfId="43100"/>
    <cellStyle name="Обычный 120 3 2 3" xfId="43101"/>
    <cellStyle name="Обычный 120 3 3" xfId="13111"/>
    <cellStyle name="Обычный 120 3 3 2" xfId="43102"/>
    <cellStyle name="Обычный 120 3 4" xfId="43103"/>
    <cellStyle name="Обычный 120 4" xfId="13112"/>
    <cellStyle name="Обычный 120 4 2" xfId="13113"/>
    <cellStyle name="Обычный 120 4 2 2" xfId="13114"/>
    <cellStyle name="Обычный 120 4 2 2 2" xfId="43104"/>
    <cellStyle name="Обычный 120 4 2 3" xfId="43105"/>
    <cellStyle name="Обычный 120 4 3" xfId="13115"/>
    <cellStyle name="Обычный 120 4 3 2" xfId="43106"/>
    <cellStyle name="Обычный 120 4 4" xfId="43107"/>
    <cellStyle name="Обычный 120 5" xfId="13116"/>
    <cellStyle name="Обычный 120 5 2" xfId="13117"/>
    <cellStyle name="Обычный 120 5 2 2" xfId="43108"/>
    <cellStyle name="Обычный 120 5 3" xfId="43109"/>
    <cellStyle name="Обычный 120 6" xfId="13118"/>
    <cellStyle name="Обычный 120 6 2" xfId="43110"/>
    <cellStyle name="Обычный 120 7" xfId="13119"/>
    <cellStyle name="Обычный 120 7 2" xfId="43111"/>
    <cellStyle name="Обычный 120 8" xfId="43112"/>
    <cellStyle name="Обычный 121" xfId="13120"/>
    <cellStyle name="Обычный 121 2" xfId="13121"/>
    <cellStyle name="Обычный 121 2 2" xfId="13122"/>
    <cellStyle name="Обычный 121 2 2 2" xfId="13123"/>
    <cellStyle name="Обычный 121 2 2 2 2" xfId="43113"/>
    <cellStyle name="Обычный 121 2 2 3" xfId="43114"/>
    <cellStyle name="Обычный 121 2 3" xfId="13124"/>
    <cellStyle name="Обычный 121 2 3 2" xfId="43115"/>
    <cellStyle name="Обычный 121 2 4" xfId="43116"/>
    <cellStyle name="Обычный 121 3" xfId="13125"/>
    <cellStyle name="Обычный 121 3 2" xfId="13126"/>
    <cellStyle name="Обычный 121 3 2 2" xfId="13127"/>
    <cellStyle name="Обычный 121 3 2 2 2" xfId="43117"/>
    <cellStyle name="Обычный 121 3 2 3" xfId="43118"/>
    <cellStyle name="Обычный 121 3 3" xfId="13128"/>
    <cellStyle name="Обычный 121 3 3 2" xfId="43119"/>
    <cellStyle name="Обычный 121 3 4" xfId="43120"/>
    <cellStyle name="Обычный 121 4" xfId="13129"/>
    <cellStyle name="Обычный 121 4 2" xfId="13130"/>
    <cellStyle name="Обычный 121 4 2 2" xfId="13131"/>
    <cellStyle name="Обычный 121 4 2 2 2" xfId="43121"/>
    <cellStyle name="Обычный 121 4 2 3" xfId="43122"/>
    <cellStyle name="Обычный 121 4 3" xfId="13132"/>
    <cellStyle name="Обычный 121 4 3 2" xfId="43123"/>
    <cellStyle name="Обычный 121 4 4" xfId="43124"/>
    <cellStyle name="Обычный 121 5" xfId="13133"/>
    <cellStyle name="Обычный 121 5 2" xfId="13134"/>
    <cellStyle name="Обычный 121 5 2 2" xfId="43125"/>
    <cellStyle name="Обычный 121 5 3" xfId="43126"/>
    <cellStyle name="Обычный 121 6" xfId="13135"/>
    <cellStyle name="Обычный 121 6 2" xfId="43127"/>
    <cellStyle name="Обычный 121 7" xfId="13136"/>
    <cellStyle name="Обычный 121 7 2" xfId="43128"/>
    <cellStyle name="Обычный 121 8" xfId="43129"/>
    <cellStyle name="Обычный 122" xfId="13137"/>
    <cellStyle name="Обычный 122 2" xfId="13138"/>
    <cellStyle name="Обычный 122 2 2" xfId="13139"/>
    <cellStyle name="Обычный 122 2 2 2" xfId="13140"/>
    <cellStyle name="Обычный 122 2 2 2 2" xfId="43130"/>
    <cellStyle name="Обычный 122 2 2 3" xfId="43131"/>
    <cellStyle name="Обычный 122 2 3" xfId="13141"/>
    <cellStyle name="Обычный 122 2 3 2" xfId="43132"/>
    <cellStyle name="Обычный 122 2 4" xfId="43133"/>
    <cellStyle name="Обычный 122 3" xfId="13142"/>
    <cellStyle name="Обычный 122 3 2" xfId="13143"/>
    <cellStyle name="Обычный 122 3 2 2" xfId="13144"/>
    <cellStyle name="Обычный 122 3 2 2 2" xfId="43134"/>
    <cellStyle name="Обычный 122 3 2 3" xfId="43135"/>
    <cellStyle name="Обычный 122 3 3" xfId="13145"/>
    <cellStyle name="Обычный 122 3 3 2" xfId="43136"/>
    <cellStyle name="Обычный 122 3 4" xfId="43137"/>
    <cellStyle name="Обычный 122 4" xfId="13146"/>
    <cellStyle name="Обычный 122 4 2" xfId="13147"/>
    <cellStyle name="Обычный 122 4 2 2" xfId="13148"/>
    <cellStyle name="Обычный 122 4 2 2 2" xfId="43138"/>
    <cellStyle name="Обычный 122 4 2 3" xfId="43139"/>
    <cellStyle name="Обычный 122 4 3" xfId="13149"/>
    <cellStyle name="Обычный 122 4 3 2" xfId="43140"/>
    <cellStyle name="Обычный 122 4 4" xfId="43141"/>
    <cellStyle name="Обычный 122 5" xfId="13150"/>
    <cellStyle name="Обычный 122 5 2" xfId="13151"/>
    <cellStyle name="Обычный 122 5 2 2" xfId="43142"/>
    <cellStyle name="Обычный 122 5 3" xfId="43143"/>
    <cellStyle name="Обычный 122 6" xfId="13152"/>
    <cellStyle name="Обычный 122 6 2" xfId="43144"/>
    <cellStyle name="Обычный 122 7" xfId="13153"/>
    <cellStyle name="Обычный 122 7 2" xfId="43145"/>
    <cellStyle name="Обычный 122 8" xfId="43146"/>
    <cellStyle name="Обычный 123" xfId="13154"/>
    <cellStyle name="Обычный 123 2" xfId="13155"/>
    <cellStyle name="Обычный 123 2 2" xfId="13156"/>
    <cellStyle name="Обычный 123 2 2 2" xfId="13157"/>
    <cellStyle name="Обычный 123 2 2 2 2" xfId="43147"/>
    <cellStyle name="Обычный 123 2 2 3" xfId="43148"/>
    <cellStyle name="Обычный 123 2 3" xfId="13158"/>
    <cellStyle name="Обычный 123 2 3 2" xfId="43149"/>
    <cellStyle name="Обычный 123 2 4" xfId="43150"/>
    <cellStyle name="Обычный 123 3" xfId="13159"/>
    <cellStyle name="Обычный 123 3 2" xfId="13160"/>
    <cellStyle name="Обычный 123 3 2 2" xfId="13161"/>
    <cellStyle name="Обычный 123 3 2 2 2" xfId="43151"/>
    <cellStyle name="Обычный 123 3 2 3" xfId="43152"/>
    <cellStyle name="Обычный 123 3 3" xfId="13162"/>
    <cellStyle name="Обычный 123 3 3 2" xfId="43153"/>
    <cellStyle name="Обычный 123 3 4" xfId="43154"/>
    <cellStyle name="Обычный 123 4" xfId="13163"/>
    <cellStyle name="Обычный 123 4 2" xfId="13164"/>
    <cellStyle name="Обычный 123 4 2 2" xfId="13165"/>
    <cellStyle name="Обычный 123 4 2 2 2" xfId="43155"/>
    <cellStyle name="Обычный 123 4 2 3" xfId="43156"/>
    <cellStyle name="Обычный 123 4 3" xfId="13166"/>
    <cellStyle name="Обычный 123 4 3 2" xfId="43157"/>
    <cellStyle name="Обычный 123 4 4" xfId="43158"/>
    <cellStyle name="Обычный 123 5" xfId="13167"/>
    <cellStyle name="Обычный 123 5 2" xfId="13168"/>
    <cellStyle name="Обычный 123 5 2 2" xfId="43159"/>
    <cellStyle name="Обычный 123 5 3" xfId="43160"/>
    <cellStyle name="Обычный 123 6" xfId="13169"/>
    <cellStyle name="Обычный 123 6 2" xfId="43161"/>
    <cellStyle name="Обычный 123 7" xfId="13170"/>
    <cellStyle name="Обычный 123 7 2" xfId="43162"/>
    <cellStyle name="Обычный 123 8" xfId="43163"/>
    <cellStyle name="Обычный 124" xfId="13171"/>
    <cellStyle name="Обычный 124 2" xfId="13172"/>
    <cellStyle name="Обычный 124 2 2" xfId="13173"/>
    <cellStyle name="Обычный 124 2 2 2" xfId="13174"/>
    <cellStyle name="Обычный 124 2 2 2 2" xfId="43164"/>
    <cellStyle name="Обычный 124 2 2 3" xfId="43165"/>
    <cellStyle name="Обычный 124 2 3" xfId="13175"/>
    <cellStyle name="Обычный 124 2 3 2" xfId="43166"/>
    <cellStyle name="Обычный 124 2 4" xfId="43167"/>
    <cellStyle name="Обычный 124 3" xfId="13176"/>
    <cellStyle name="Обычный 124 3 2" xfId="13177"/>
    <cellStyle name="Обычный 124 3 2 2" xfId="13178"/>
    <cellStyle name="Обычный 124 3 2 2 2" xfId="43168"/>
    <cellStyle name="Обычный 124 3 2 3" xfId="43169"/>
    <cellStyle name="Обычный 124 3 3" xfId="13179"/>
    <cellStyle name="Обычный 124 3 3 2" xfId="43170"/>
    <cellStyle name="Обычный 124 3 4" xfId="43171"/>
    <cellStyle name="Обычный 124 4" xfId="13180"/>
    <cellStyle name="Обычный 124 4 2" xfId="13181"/>
    <cellStyle name="Обычный 124 4 2 2" xfId="13182"/>
    <cellStyle name="Обычный 124 4 2 2 2" xfId="43172"/>
    <cellStyle name="Обычный 124 4 2 3" xfId="43173"/>
    <cellStyle name="Обычный 124 4 3" xfId="13183"/>
    <cellStyle name="Обычный 124 4 3 2" xfId="43174"/>
    <cellStyle name="Обычный 124 4 4" xfId="43175"/>
    <cellStyle name="Обычный 124 5" xfId="13184"/>
    <cellStyle name="Обычный 124 5 2" xfId="13185"/>
    <cellStyle name="Обычный 124 5 2 2" xfId="43176"/>
    <cellStyle name="Обычный 124 5 3" xfId="43177"/>
    <cellStyle name="Обычный 124 6" xfId="13186"/>
    <cellStyle name="Обычный 124 6 2" xfId="43178"/>
    <cellStyle name="Обычный 124 7" xfId="13187"/>
    <cellStyle name="Обычный 124 7 2" xfId="43179"/>
    <cellStyle name="Обычный 124 8" xfId="43180"/>
    <cellStyle name="Обычный 125" xfId="13188"/>
    <cellStyle name="Обычный 125 2" xfId="13189"/>
    <cellStyle name="Обычный 125 2 2" xfId="13190"/>
    <cellStyle name="Обычный 125 2 2 2" xfId="13191"/>
    <cellStyle name="Обычный 125 2 2 2 2" xfId="43181"/>
    <cellStyle name="Обычный 125 2 2 3" xfId="43182"/>
    <cellStyle name="Обычный 125 2 3" xfId="13192"/>
    <cellStyle name="Обычный 125 2 3 2" xfId="43183"/>
    <cellStyle name="Обычный 125 2 4" xfId="43184"/>
    <cellStyle name="Обычный 125 3" xfId="13193"/>
    <cellStyle name="Обычный 125 3 2" xfId="13194"/>
    <cellStyle name="Обычный 125 3 2 2" xfId="13195"/>
    <cellStyle name="Обычный 125 3 2 2 2" xfId="43185"/>
    <cellStyle name="Обычный 125 3 2 3" xfId="43186"/>
    <cellStyle name="Обычный 125 3 3" xfId="13196"/>
    <cellStyle name="Обычный 125 3 3 2" xfId="43187"/>
    <cellStyle name="Обычный 125 3 4" xfId="43188"/>
    <cellStyle name="Обычный 125 4" xfId="13197"/>
    <cellStyle name="Обычный 125 4 2" xfId="13198"/>
    <cellStyle name="Обычный 125 4 2 2" xfId="13199"/>
    <cellStyle name="Обычный 125 4 2 2 2" xfId="43189"/>
    <cellStyle name="Обычный 125 4 2 3" xfId="43190"/>
    <cellStyle name="Обычный 125 4 3" xfId="13200"/>
    <cellStyle name="Обычный 125 4 3 2" xfId="43191"/>
    <cellStyle name="Обычный 125 4 4" xfId="43192"/>
    <cellStyle name="Обычный 125 5" xfId="13201"/>
    <cellStyle name="Обычный 125 5 2" xfId="13202"/>
    <cellStyle name="Обычный 125 5 2 2" xfId="43193"/>
    <cellStyle name="Обычный 125 5 3" xfId="43194"/>
    <cellStyle name="Обычный 125 6" xfId="13203"/>
    <cellStyle name="Обычный 125 6 2" xfId="43195"/>
    <cellStyle name="Обычный 125 7" xfId="13204"/>
    <cellStyle name="Обычный 125 7 2" xfId="43196"/>
    <cellStyle name="Обычный 125 8" xfId="43197"/>
    <cellStyle name="Обычный 126" xfId="13205"/>
    <cellStyle name="Обычный 126 2" xfId="13206"/>
    <cellStyle name="Обычный 126 2 2" xfId="13207"/>
    <cellStyle name="Обычный 126 2 2 2" xfId="13208"/>
    <cellStyle name="Обычный 126 2 2 2 2" xfId="43198"/>
    <cellStyle name="Обычный 126 2 2 3" xfId="43199"/>
    <cellStyle name="Обычный 126 2 3" xfId="13209"/>
    <cellStyle name="Обычный 126 2 3 2" xfId="43200"/>
    <cellStyle name="Обычный 126 2 4" xfId="43201"/>
    <cellStyle name="Обычный 126 3" xfId="13210"/>
    <cellStyle name="Обычный 126 3 2" xfId="13211"/>
    <cellStyle name="Обычный 126 3 2 2" xfId="13212"/>
    <cellStyle name="Обычный 126 3 2 2 2" xfId="43202"/>
    <cellStyle name="Обычный 126 3 2 3" xfId="43203"/>
    <cellStyle name="Обычный 126 3 3" xfId="13213"/>
    <cellStyle name="Обычный 126 3 3 2" xfId="43204"/>
    <cellStyle name="Обычный 126 3 4" xfId="43205"/>
    <cellStyle name="Обычный 126 4" xfId="13214"/>
    <cellStyle name="Обычный 126 4 2" xfId="13215"/>
    <cellStyle name="Обычный 126 4 2 2" xfId="13216"/>
    <cellStyle name="Обычный 126 4 2 2 2" xfId="43206"/>
    <cellStyle name="Обычный 126 4 2 3" xfId="43207"/>
    <cellStyle name="Обычный 126 4 3" xfId="13217"/>
    <cellStyle name="Обычный 126 4 3 2" xfId="43208"/>
    <cellStyle name="Обычный 126 4 4" xfId="43209"/>
    <cellStyle name="Обычный 126 5" xfId="13218"/>
    <cellStyle name="Обычный 126 5 2" xfId="13219"/>
    <cellStyle name="Обычный 126 5 2 2" xfId="43210"/>
    <cellStyle name="Обычный 126 5 3" xfId="43211"/>
    <cellStyle name="Обычный 126 6" xfId="13220"/>
    <cellStyle name="Обычный 126 6 2" xfId="43212"/>
    <cellStyle name="Обычный 126 7" xfId="13221"/>
    <cellStyle name="Обычный 126 7 2" xfId="43213"/>
    <cellStyle name="Обычный 126 8" xfId="43214"/>
    <cellStyle name="Обычный 127" xfId="13222"/>
    <cellStyle name="Обычный 127 2" xfId="13223"/>
    <cellStyle name="Обычный 127 2 2" xfId="13224"/>
    <cellStyle name="Обычный 127 2 2 2" xfId="13225"/>
    <cellStyle name="Обычный 127 2 2 2 2" xfId="43215"/>
    <cellStyle name="Обычный 127 2 2 3" xfId="43216"/>
    <cellStyle name="Обычный 127 2 3" xfId="13226"/>
    <cellStyle name="Обычный 127 2 3 2" xfId="43217"/>
    <cellStyle name="Обычный 127 2 4" xfId="43218"/>
    <cellStyle name="Обычный 127 3" xfId="13227"/>
    <cellStyle name="Обычный 127 3 2" xfId="13228"/>
    <cellStyle name="Обычный 127 3 2 2" xfId="13229"/>
    <cellStyle name="Обычный 127 3 2 2 2" xfId="43219"/>
    <cellStyle name="Обычный 127 3 2 3" xfId="43220"/>
    <cellStyle name="Обычный 127 3 3" xfId="13230"/>
    <cellStyle name="Обычный 127 3 3 2" xfId="43221"/>
    <cellStyle name="Обычный 127 3 4" xfId="43222"/>
    <cellStyle name="Обычный 127 4" xfId="13231"/>
    <cellStyle name="Обычный 127 4 2" xfId="13232"/>
    <cellStyle name="Обычный 127 4 2 2" xfId="13233"/>
    <cellStyle name="Обычный 127 4 2 2 2" xfId="43223"/>
    <cellStyle name="Обычный 127 4 2 3" xfId="43224"/>
    <cellStyle name="Обычный 127 4 3" xfId="13234"/>
    <cellStyle name="Обычный 127 4 3 2" xfId="43225"/>
    <cellStyle name="Обычный 127 4 4" xfId="43226"/>
    <cellStyle name="Обычный 127 5" xfId="13235"/>
    <cellStyle name="Обычный 127 5 2" xfId="13236"/>
    <cellStyle name="Обычный 127 5 2 2" xfId="43227"/>
    <cellStyle name="Обычный 127 5 3" xfId="43228"/>
    <cellStyle name="Обычный 127 6" xfId="13237"/>
    <cellStyle name="Обычный 127 6 2" xfId="43229"/>
    <cellStyle name="Обычный 127 7" xfId="13238"/>
    <cellStyle name="Обычный 127 7 2" xfId="43230"/>
    <cellStyle name="Обычный 127 8" xfId="43231"/>
    <cellStyle name="Обычный 128" xfId="13239"/>
    <cellStyle name="Обычный 128 2" xfId="13240"/>
    <cellStyle name="Обычный 128 2 2" xfId="13241"/>
    <cellStyle name="Обычный 128 2 2 2" xfId="13242"/>
    <cellStyle name="Обычный 128 2 2 2 2" xfId="43232"/>
    <cellStyle name="Обычный 128 2 2 3" xfId="43233"/>
    <cellStyle name="Обычный 128 2 3" xfId="13243"/>
    <cellStyle name="Обычный 128 2 3 2" xfId="43234"/>
    <cellStyle name="Обычный 128 2 4" xfId="43235"/>
    <cellStyle name="Обычный 128 3" xfId="13244"/>
    <cellStyle name="Обычный 128 3 2" xfId="13245"/>
    <cellStyle name="Обычный 128 3 2 2" xfId="13246"/>
    <cellStyle name="Обычный 128 3 2 2 2" xfId="43236"/>
    <cellStyle name="Обычный 128 3 2 3" xfId="43237"/>
    <cellStyle name="Обычный 128 3 3" xfId="13247"/>
    <cellStyle name="Обычный 128 3 3 2" xfId="43238"/>
    <cellStyle name="Обычный 128 3 4" xfId="43239"/>
    <cellStyle name="Обычный 128 4" xfId="13248"/>
    <cellStyle name="Обычный 128 4 2" xfId="13249"/>
    <cellStyle name="Обычный 128 4 2 2" xfId="13250"/>
    <cellStyle name="Обычный 128 4 2 2 2" xfId="43240"/>
    <cellStyle name="Обычный 128 4 2 3" xfId="43241"/>
    <cellStyle name="Обычный 128 4 3" xfId="13251"/>
    <cellStyle name="Обычный 128 4 3 2" xfId="43242"/>
    <cellStyle name="Обычный 128 4 4" xfId="43243"/>
    <cellStyle name="Обычный 128 5" xfId="13252"/>
    <cellStyle name="Обычный 128 5 2" xfId="13253"/>
    <cellStyle name="Обычный 128 5 2 2" xfId="43244"/>
    <cellStyle name="Обычный 128 5 3" xfId="43245"/>
    <cellStyle name="Обычный 128 6" xfId="13254"/>
    <cellStyle name="Обычный 128 6 2" xfId="43246"/>
    <cellStyle name="Обычный 128 7" xfId="13255"/>
    <cellStyle name="Обычный 128 7 2" xfId="43247"/>
    <cellStyle name="Обычный 128 8" xfId="43248"/>
    <cellStyle name="Обычный 129" xfId="13256"/>
    <cellStyle name="Обычный 129 2" xfId="13257"/>
    <cellStyle name="Обычный 129 2 2" xfId="13258"/>
    <cellStyle name="Обычный 129 2 2 2" xfId="13259"/>
    <cellStyle name="Обычный 129 2 2 2 2" xfId="43249"/>
    <cellStyle name="Обычный 129 2 2 3" xfId="43250"/>
    <cellStyle name="Обычный 129 2 3" xfId="13260"/>
    <cellStyle name="Обычный 129 2 3 2" xfId="43251"/>
    <cellStyle name="Обычный 129 2 4" xfId="43252"/>
    <cellStyle name="Обычный 129 3" xfId="13261"/>
    <cellStyle name="Обычный 129 3 2" xfId="13262"/>
    <cellStyle name="Обычный 129 3 2 2" xfId="13263"/>
    <cellStyle name="Обычный 129 3 2 2 2" xfId="43253"/>
    <cellStyle name="Обычный 129 3 2 3" xfId="43254"/>
    <cellStyle name="Обычный 129 3 3" xfId="13264"/>
    <cellStyle name="Обычный 129 3 3 2" xfId="43255"/>
    <cellStyle name="Обычный 129 3 4" xfId="43256"/>
    <cellStyle name="Обычный 129 4" xfId="13265"/>
    <cellStyle name="Обычный 129 4 2" xfId="13266"/>
    <cellStyle name="Обычный 129 4 2 2" xfId="13267"/>
    <cellStyle name="Обычный 129 4 2 2 2" xfId="43257"/>
    <cellStyle name="Обычный 129 4 2 3" xfId="43258"/>
    <cellStyle name="Обычный 129 4 3" xfId="13268"/>
    <cellStyle name="Обычный 129 4 3 2" xfId="43259"/>
    <cellStyle name="Обычный 129 4 4" xfId="43260"/>
    <cellStyle name="Обычный 129 5" xfId="13269"/>
    <cellStyle name="Обычный 129 5 2" xfId="13270"/>
    <cellStyle name="Обычный 129 5 2 2" xfId="43261"/>
    <cellStyle name="Обычный 129 5 3" xfId="43262"/>
    <cellStyle name="Обычный 129 6" xfId="13271"/>
    <cellStyle name="Обычный 129 6 2" xfId="43263"/>
    <cellStyle name="Обычный 129 7" xfId="13272"/>
    <cellStyle name="Обычный 129 7 2" xfId="43264"/>
    <cellStyle name="Обычный 129 8" xfId="43265"/>
    <cellStyle name="Обычный 13" xfId="13273"/>
    <cellStyle name="Обычный 13 2" xfId="13274"/>
    <cellStyle name="Обычный 13 3" xfId="59087"/>
    <cellStyle name="Обычный 130" xfId="13275"/>
    <cellStyle name="Обычный 130 2" xfId="13276"/>
    <cellStyle name="Обычный 130 2 2" xfId="13277"/>
    <cellStyle name="Обычный 130 2 2 2" xfId="13278"/>
    <cellStyle name="Обычный 130 2 2 2 2" xfId="43266"/>
    <cellStyle name="Обычный 130 2 2 3" xfId="43267"/>
    <cellStyle name="Обычный 130 2 3" xfId="13279"/>
    <cellStyle name="Обычный 130 2 3 2" xfId="43268"/>
    <cellStyle name="Обычный 130 2 4" xfId="43269"/>
    <cellStyle name="Обычный 130 3" xfId="13280"/>
    <cellStyle name="Обычный 130 3 2" xfId="13281"/>
    <cellStyle name="Обычный 130 3 2 2" xfId="13282"/>
    <cellStyle name="Обычный 130 3 2 2 2" xfId="43270"/>
    <cellStyle name="Обычный 130 3 2 3" xfId="43271"/>
    <cellStyle name="Обычный 130 3 3" xfId="13283"/>
    <cellStyle name="Обычный 130 3 3 2" xfId="43272"/>
    <cellStyle name="Обычный 130 3 4" xfId="43273"/>
    <cellStyle name="Обычный 130 4" xfId="13284"/>
    <cellStyle name="Обычный 130 4 2" xfId="13285"/>
    <cellStyle name="Обычный 130 4 2 2" xfId="13286"/>
    <cellStyle name="Обычный 130 4 2 2 2" xfId="43274"/>
    <cellStyle name="Обычный 130 4 2 3" xfId="43275"/>
    <cellStyle name="Обычный 130 4 3" xfId="13287"/>
    <cellStyle name="Обычный 130 4 3 2" xfId="43276"/>
    <cellStyle name="Обычный 130 4 4" xfId="43277"/>
    <cellStyle name="Обычный 130 5" xfId="13288"/>
    <cellStyle name="Обычный 130 5 2" xfId="13289"/>
    <cellStyle name="Обычный 130 5 2 2" xfId="43278"/>
    <cellStyle name="Обычный 130 5 3" xfId="43279"/>
    <cellStyle name="Обычный 130 6" xfId="13290"/>
    <cellStyle name="Обычный 130 6 2" xfId="43280"/>
    <cellStyle name="Обычный 130 7" xfId="13291"/>
    <cellStyle name="Обычный 130 7 2" xfId="43281"/>
    <cellStyle name="Обычный 130 8" xfId="43282"/>
    <cellStyle name="Обычный 131" xfId="13292"/>
    <cellStyle name="Обычный 131 2" xfId="13293"/>
    <cellStyle name="Обычный 131 2 2" xfId="13294"/>
    <cellStyle name="Обычный 131 2 2 2" xfId="13295"/>
    <cellStyle name="Обычный 131 2 2 2 2" xfId="43283"/>
    <cellStyle name="Обычный 131 2 2 3" xfId="43284"/>
    <cellStyle name="Обычный 131 2 3" xfId="13296"/>
    <cellStyle name="Обычный 131 2 3 2" xfId="43285"/>
    <cellStyle name="Обычный 131 2 4" xfId="43286"/>
    <cellStyle name="Обычный 131 3" xfId="13297"/>
    <cellStyle name="Обычный 131 3 2" xfId="13298"/>
    <cellStyle name="Обычный 131 3 2 2" xfId="13299"/>
    <cellStyle name="Обычный 131 3 2 2 2" xfId="43287"/>
    <cellStyle name="Обычный 131 3 2 3" xfId="43288"/>
    <cellStyle name="Обычный 131 3 3" xfId="13300"/>
    <cellStyle name="Обычный 131 3 3 2" xfId="43289"/>
    <cellStyle name="Обычный 131 3 4" xfId="43290"/>
    <cellStyle name="Обычный 131 4" xfId="13301"/>
    <cellStyle name="Обычный 131 4 2" xfId="13302"/>
    <cellStyle name="Обычный 131 4 2 2" xfId="13303"/>
    <cellStyle name="Обычный 131 4 2 2 2" xfId="43291"/>
    <cellStyle name="Обычный 131 4 2 3" xfId="43292"/>
    <cellStyle name="Обычный 131 4 3" xfId="13304"/>
    <cellStyle name="Обычный 131 4 3 2" xfId="43293"/>
    <cellStyle name="Обычный 131 4 4" xfId="43294"/>
    <cellStyle name="Обычный 131 5" xfId="13305"/>
    <cellStyle name="Обычный 131 5 2" xfId="13306"/>
    <cellStyle name="Обычный 131 5 2 2" xfId="43295"/>
    <cellStyle name="Обычный 131 5 3" xfId="43296"/>
    <cellStyle name="Обычный 131 6" xfId="13307"/>
    <cellStyle name="Обычный 131 6 2" xfId="43297"/>
    <cellStyle name="Обычный 131 7" xfId="13308"/>
    <cellStyle name="Обычный 131 7 2" xfId="43298"/>
    <cellStyle name="Обычный 131 8" xfId="43299"/>
    <cellStyle name="Обычный 132" xfId="13309"/>
    <cellStyle name="Обычный 132 2" xfId="13310"/>
    <cellStyle name="Обычный 132 2 2" xfId="13311"/>
    <cellStyle name="Обычный 132 2 2 2" xfId="13312"/>
    <cellStyle name="Обычный 132 2 2 2 2" xfId="43300"/>
    <cellStyle name="Обычный 132 2 2 3" xfId="43301"/>
    <cellStyle name="Обычный 132 2 3" xfId="13313"/>
    <cellStyle name="Обычный 132 2 3 2" xfId="43302"/>
    <cellStyle name="Обычный 132 2 4" xfId="43303"/>
    <cellStyle name="Обычный 132 3" xfId="13314"/>
    <cellStyle name="Обычный 132 3 2" xfId="13315"/>
    <cellStyle name="Обычный 132 3 2 2" xfId="13316"/>
    <cellStyle name="Обычный 132 3 2 2 2" xfId="43304"/>
    <cellStyle name="Обычный 132 3 2 3" xfId="43305"/>
    <cellStyle name="Обычный 132 3 3" xfId="13317"/>
    <cellStyle name="Обычный 132 3 3 2" xfId="43306"/>
    <cellStyle name="Обычный 132 3 4" xfId="43307"/>
    <cellStyle name="Обычный 132 4" xfId="13318"/>
    <cellStyle name="Обычный 132 4 2" xfId="13319"/>
    <cellStyle name="Обычный 132 4 2 2" xfId="13320"/>
    <cellStyle name="Обычный 132 4 2 2 2" xfId="43308"/>
    <cellStyle name="Обычный 132 4 2 3" xfId="43309"/>
    <cellStyle name="Обычный 132 4 3" xfId="13321"/>
    <cellStyle name="Обычный 132 4 3 2" xfId="43310"/>
    <cellStyle name="Обычный 132 4 4" xfId="43311"/>
    <cellStyle name="Обычный 132 5" xfId="13322"/>
    <cellStyle name="Обычный 132 5 2" xfId="13323"/>
    <cellStyle name="Обычный 132 5 2 2" xfId="43312"/>
    <cellStyle name="Обычный 132 5 3" xfId="43313"/>
    <cellStyle name="Обычный 132 6" xfId="13324"/>
    <cellStyle name="Обычный 132 6 2" xfId="43314"/>
    <cellStyle name="Обычный 132 7" xfId="13325"/>
    <cellStyle name="Обычный 132 7 2" xfId="43315"/>
    <cellStyle name="Обычный 132 8" xfId="43316"/>
    <cellStyle name="Обычный 133" xfId="13326"/>
    <cellStyle name="Обычный 133 2" xfId="13327"/>
    <cellStyle name="Обычный 133 2 2" xfId="13328"/>
    <cellStyle name="Обычный 133 2 2 2" xfId="13329"/>
    <cellStyle name="Обычный 133 2 2 2 2" xfId="43317"/>
    <cellStyle name="Обычный 133 2 2 3" xfId="43318"/>
    <cellStyle name="Обычный 133 2 3" xfId="13330"/>
    <cellStyle name="Обычный 133 2 3 2" xfId="43319"/>
    <cellStyle name="Обычный 133 2 4" xfId="43320"/>
    <cellStyle name="Обычный 133 3" xfId="13331"/>
    <cellStyle name="Обычный 133 3 2" xfId="13332"/>
    <cellStyle name="Обычный 133 3 2 2" xfId="13333"/>
    <cellStyle name="Обычный 133 3 2 2 2" xfId="43321"/>
    <cellStyle name="Обычный 133 3 2 3" xfId="43322"/>
    <cellStyle name="Обычный 133 3 3" xfId="13334"/>
    <cellStyle name="Обычный 133 3 3 2" xfId="43323"/>
    <cellStyle name="Обычный 133 3 4" xfId="43324"/>
    <cellStyle name="Обычный 133 4" xfId="13335"/>
    <cellStyle name="Обычный 133 4 2" xfId="13336"/>
    <cellStyle name="Обычный 133 4 2 2" xfId="13337"/>
    <cellStyle name="Обычный 133 4 2 2 2" xfId="43325"/>
    <cellStyle name="Обычный 133 4 2 3" xfId="43326"/>
    <cellStyle name="Обычный 133 4 3" xfId="13338"/>
    <cellStyle name="Обычный 133 4 3 2" xfId="43327"/>
    <cellStyle name="Обычный 133 4 4" xfId="43328"/>
    <cellStyle name="Обычный 133 5" xfId="13339"/>
    <cellStyle name="Обычный 133 5 2" xfId="13340"/>
    <cellStyle name="Обычный 133 5 2 2" xfId="43329"/>
    <cellStyle name="Обычный 133 5 3" xfId="43330"/>
    <cellStyle name="Обычный 133 6" xfId="13341"/>
    <cellStyle name="Обычный 133 6 2" xfId="43331"/>
    <cellStyle name="Обычный 133 7" xfId="13342"/>
    <cellStyle name="Обычный 133 7 2" xfId="43332"/>
    <cellStyle name="Обычный 133 8" xfId="43333"/>
    <cellStyle name="Обычный 134" xfId="13343"/>
    <cellStyle name="Обычный 134 2" xfId="13344"/>
    <cellStyle name="Обычный 134 2 2" xfId="13345"/>
    <cellStyle name="Обычный 134 2 2 2" xfId="13346"/>
    <cellStyle name="Обычный 134 2 2 2 2" xfId="43334"/>
    <cellStyle name="Обычный 134 2 2 3" xfId="43335"/>
    <cellStyle name="Обычный 134 2 3" xfId="13347"/>
    <cellStyle name="Обычный 134 2 3 2" xfId="43336"/>
    <cellStyle name="Обычный 134 2 4" xfId="43337"/>
    <cellStyle name="Обычный 134 3" xfId="13348"/>
    <cellStyle name="Обычный 134 3 2" xfId="13349"/>
    <cellStyle name="Обычный 134 3 2 2" xfId="13350"/>
    <cellStyle name="Обычный 134 3 2 2 2" xfId="43338"/>
    <cellStyle name="Обычный 134 3 2 3" xfId="43339"/>
    <cellStyle name="Обычный 134 3 3" xfId="13351"/>
    <cellStyle name="Обычный 134 3 3 2" xfId="43340"/>
    <cellStyle name="Обычный 134 3 4" xfId="43341"/>
    <cellStyle name="Обычный 134 4" xfId="13352"/>
    <cellStyle name="Обычный 134 4 2" xfId="13353"/>
    <cellStyle name="Обычный 134 4 2 2" xfId="13354"/>
    <cellStyle name="Обычный 134 4 2 2 2" xfId="43342"/>
    <cellStyle name="Обычный 134 4 2 3" xfId="43343"/>
    <cellStyle name="Обычный 134 4 3" xfId="13355"/>
    <cellStyle name="Обычный 134 4 3 2" xfId="43344"/>
    <cellStyle name="Обычный 134 4 4" xfId="43345"/>
    <cellStyle name="Обычный 134 5" xfId="13356"/>
    <cellStyle name="Обычный 134 5 2" xfId="13357"/>
    <cellStyle name="Обычный 134 5 2 2" xfId="43346"/>
    <cellStyle name="Обычный 134 5 3" xfId="43347"/>
    <cellStyle name="Обычный 134 6" xfId="13358"/>
    <cellStyle name="Обычный 134 6 2" xfId="43348"/>
    <cellStyle name="Обычный 134 7" xfId="13359"/>
    <cellStyle name="Обычный 134 7 2" xfId="43349"/>
    <cellStyle name="Обычный 134 8" xfId="43350"/>
    <cellStyle name="Обычный 135" xfId="13360"/>
    <cellStyle name="Обычный 135 2" xfId="13361"/>
    <cellStyle name="Обычный 135 2 2" xfId="13362"/>
    <cellStyle name="Обычный 135 2 2 2" xfId="13363"/>
    <cellStyle name="Обычный 135 2 2 2 2" xfId="43351"/>
    <cellStyle name="Обычный 135 2 2 3" xfId="43352"/>
    <cellStyle name="Обычный 135 2 3" xfId="13364"/>
    <cellStyle name="Обычный 135 2 3 2" xfId="43353"/>
    <cellStyle name="Обычный 135 2 4" xfId="43354"/>
    <cellStyle name="Обычный 135 3" xfId="13365"/>
    <cellStyle name="Обычный 135 3 2" xfId="13366"/>
    <cellStyle name="Обычный 135 3 2 2" xfId="13367"/>
    <cellStyle name="Обычный 135 3 2 2 2" xfId="43355"/>
    <cellStyle name="Обычный 135 3 2 3" xfId="43356"/>
    <cellStyle name="Обычный 135 3 3" xfId="13368"/>
    <cellStyle name="Обычный 135 3 3 2" xfId="43357"/>
    <cellStyle name="Обычный 135 3 4" xfId="43358"/>
    <cellStyle name="Обычный 135 4" xfId="13369"/>
    <cellStyle name="Обычный 135 4 2" xfId="13370"/>
    <cellStyle name="Обычный 135 4 2 2" xfId="13371"/>
    <cellStyle name="Обычный 135 4 2 2 2" xfId="43359"/>
    <cellStyle name="Обычный 135 4 2 3" xfId="43360"/>
    <cellStyle name="Обычный 135 4 3" xfId="13372"/>
    <cellStyle name="Обычный 135 4 3 2" xfId="43361"/>
    <cellStyle name="Обычный 135 4 4" xfId="43362"/>
    <cellStyle name="Обычный 135 5" xfId="13373"/>
    <cellStyle name="Обычный 135 5 2" xfId="13374"/>
    <cellStyle name="Обычный 135 5 2 2" xfId="43363"/>
    <cellStyle name="Обычный 135 5 3" xfId="43364"/>
    <cellStyle name="Обычный 135 6" xfId="13375"/>
    <cellStyle name="Обычный 135 6 2" xfId="43365"/>
    <cellStyle name="Обычный 135 7" xfId="13376"/>
    <cellStyle name="Обычный 135 7 2" xfId="43366"/>
    <cellStyle name="Обычный 135 8" xfId="43367"/>
    <cellStyle name="Обычный 136" xfId="13377"/>
    <cellStyle name="Обычный 136 2" xfId="13378"/>
    <cellStyle name="Обычный 136 2 2" xfId="13379"/>
    <cellStyle name="Обычный 136 2 2 2" xfId="13380"/>
    <cellStyle name="Обычный 136 2 2 2 2" xfId="43368"/>
    <cellStyle name="Обычный 136 2 2 3" xfId="43369"/>
    <cellStyle name="Обычный 136 2 3" xfId="13381"/>
    <cellStyle name="Обычный 136 2 3 2" xfId="43370"/>
    <cellStyle name="Обычный 136 2 4" xfId="43371"/>
    <cellStyle name="Обычный 136 3" xfId="13382"/>
    <cellStyle name="Обычный 136 3 2" xfId="13383"/>
    <cellStyle name="Обычный 136 3 2 2" xfId="13384"/>
    <cellStyle name="Обычный 136 3 2 2 2" xfId="43372"/>
    <cellStyle name="Обычный 136 3 2 3" xfId="43373"/>
    <cellStyle name="Обычный 136 3 3" xfId="13385"/>
    <cellStyle name="Обычный 136 3 3 2" xfId="43374"/>
    <cellStyle name="Обычный 136 3 4" xfId="43375"/>
    <cellStyle name="Обычный 136 4" xfId="13386"/>
    <cellStyle name="Обычный 136 4 2" xfId="13387"/>
    <cellStyle name="Обычный 136 4 2 2" xfId="13388"/>
    <cellStyle name="Обычный 136 4 2 2 2" xfId="43376"/>
    <cellStyle name="Обычный 136 4 2 3" xfId="43377"/>
    <cellStyle name="Обычный 136 4 3" xfId="13389"/>
    <cellStyle name="Обычный 136 4 3 2" xfId="43378"/>
    <cellStyle name="Обычный 136 4 4" xfId="43379"/>
    <cellStyle name="Обычный 136 5" xfId="13390"/>
    <cellStyle name="Обычный 136 5 2" xfId="13391"/>
    <cellStyle name="Обычный 136 5 2 2" xfId="43380"/>
    <cellStyle name="Обычный 136 5 3" xfId="43381"/>
    <cellStyle name="Обычный 136 6" xfId="13392"/>
    <cellStyle name="Обычный 136 6 2" xfId="43382"/>
    <cellStyle name="Обычный 136 7" xfId="13393"/>
    <cellStyle name="Обычный 136 7 2" xfId="43383"/>
    <cellStyle name="Обычный 136 8" xfId="43384"/>
    <cellStyle name="Обычный 137" xfId="13394"/>
    <cellStyle name="Обычный 137 2" xfId="13395"/>
    <cellStyle name="Обычный 137 2 2" xfId="13396"/>
    <cellStyle name="Обычный 137 2 2 2" xfId="13397"/>
    <cellStyle name="Обычный 137 2 2 2 2" xfId="43385"/>
    <cellStyle name="Обычный 137 2 2 3" xfId="43386"/>
    <cellStyle name="Обычный 137 2 3" xfId="13398"/>
    <cellStyle name="Обычный 137 2 3 2" xfId="43387"/>
    <cellStyle name="Обычный 137 2 4" xfId="43388"/>
    <cellStyle name="Обычный 137 3" xfId="13399"/>
    <cellStyle name="Обычный 137 3 2" xfId="13400"/>
    <cellStyle name="Обычный 137 3 2 2" xfId="13401"/>
    <cellStyle name="Обычный 137 3 2 2 2" xfId="43389"/>
    <cellStyle name="Обычный 137 3 2 3" xfId="43390"/>
    <cellStyle name="Обычный 137 3 3" xfId="13402"/>
    <cellStyle name="Обычный 137 3 3 2" xfId="43391"/>
    <cellStyle name="Обычный 137 3 4" xfId="43392"/>
    <cellStyle name="Обычный 137 4" xfId="13403"/>
    <cellStyle name="Обычный 137 4 2" xfId="13404"/>
    <cellStyle name="Обычный 137 4 2 2" xfId="13405"/>
    <cellStyle name="Обычный 137 4 2 2 2" xfId="43393"/>
    <cellStyle name="Обычный 137 4 2 3" xfId="43394"/>
    <cellStyle name="Обычный 137 4 3" xfId="13406"/>
    <cellStyle name="Обычный 137 4 3 2" xfId="43395"/>
    <cellStyle name="Обычный 137 4 4" xfId="43396"/>
    <cellStyle name="Обычный 137 5" xfId="13407"/>
    <cellStyle name="Обычный 137 5 2" xfId="13408"/>
    <cellStyle name="Обычный 137 5 2 2" xfId="43397"/>
    <cellStyle name="Обычный 137 5 3" xfId="43398"/>
    <cellStyle name="Обычный 137 6" xfId="13409"/>
    <cellStyle name="Обычный 137 6 2" xfId="43399"/>
    <cellStyle name="Обычный 137 7" xfId="13410"/>
    <cellStyle name="Обычный 137 7 2" xfId="43400"/>
    <cellStyle name="Обычный 137 8" xfId="43401"/>
    <cellStyle name="Обычный 138" xfId="13411"/>
    <cellStyle name="Обычный 138 2" xfId="13412"/>
    <cellStyle name="Обычный 138 2 2" xfId="13413"/>
    <cellStyle name="Обычный 138 2 2 2" xfId="13414"/>
    <cellStyle name="Обычный 138 2 2 2 2" xfId="43402"/>
    <cellStyle name="Обычный 138 2 2 3" xfId="43403"/>
    <cellStyle name="Обычный 138 2 3" xfId="13415"/>
    <cellStyle name="Обычный 138 2 3 2" xfId="43404"/>
    <cellStyle name="Обычный 138 2 4" xfId="43405"/>
    <cellStyle name="Обычный 138 3" xfId="13416"/>
    <cellStyle name="Обычный 138 3 2" xfId="13417"/>
    <cellStyle name="Обычный 138 3 2 2" xfId="13418"/>
    <cellStyle name="Обычный 138 3 2 2 2" xfId="43406"/>
    <cellStyle name="Обычный 138 3 2 3" xfId="43407"/>
    <cellStyle name="Обычный 138 3 3" xfId="13419"/>
    <cellStyle name="Обычный 138 3 3 2" xfId="43408"/>
    <cellStyle name="Обычный 138 3 4" xfId="43409"/>
    <cellStyle name="Обычный 138 4" xfId="13420"/>
    <cellStyle name="Обычный 138 4 2" xfId="13421"/>
    <cellStyle name="Обычный 138 4 2 2" xfId="13422"/>
    <cellStyle name="Обычный 138 4 2 2 2" xfId="43410"/>
    <cellStyle name="Обычный 138 4 2 3" xfId="43411"/>
    <cellStyle name="Обычный 138 4 3" xfId="13423"/>
    <cellStyle name="Обычный 138 4 3 2" xfId="43412"/>
    <cellStyle name="Обычный 138 4 4" xfId="43413"/>
    <cellStyle name="Обычный 138 5" xfId="13424"/>
    <cellStyle name="Обычный 138 5 2" xfId="13425"/>
    <cellStyle name="Обычный 138 5 2 2" xfId="43414"/>
    <cellStyle name="Обычный 138 5 3" xfId="43415"/>
    <cellStyle name="Обычный 138 6" xfId="13426"/>
    <cellStyle name="Обычный 138 6 2" xfId="43416"/>
    <cellStyle name="Обычный 138 7" xfId="13427"/>
    <cellStyle name="Обычный 138 7 2" xfId="43417"/>
    <cellStyle name="Обычный 138 8" xfId="43418"/>
    <cellStyle name="Обычный 139" xfId="13428"/>
    <cellStyle name="Обычный 139 2" xfId="13429"/>
    <cellStyle name="Обычный 139 2 2" xfId="13430"/>
    <cellStyle name="Обычный 139 2 2 2" xfId="13431"/>
    <cellStyle name="Обычный 139 2 2 2 2" xfId="43419"/>
    <cellStyle name="Обычный 139 2 2 3" xfId="43420"/>
    <cellStyle name="Обычный 139 2 3" xfId="13432"/>
    <cellStyle name="Обычный 139 2 3 2" xfId="43421"/>
    <cellStyle name="Обычный 139 2 4" xfId="43422"/>
    <cellStyle name="Обычный 139 3" xfId="13433"/>
    <cellStyle name="Обычный 139 3 2" xfId="13434"/>
    <cellStyle name="Обычный 139 3 2 2" xfId="13435"/>
    <cellStyle name="Обычный 139 3 2 2 2" xfId="43423"/>
    <cellStyle name="Обычный 139 3 2 3" xfId="43424"/>
    <cellStyle name="Обычный 139 3 3" xfId="13436"/>
    <cellStyle name="Обычный 139 3 3 2" xfId="43425"/>
    <cellStyle name="Обычный 139 3 4" xfId="43426"/>
    <cellStyle name="Обычный 139 4" xfId="13437"/>
    <cellStyle name="Обычный 139 4 2" xfId="13438"/>
    <cellStyle name="Обычный 139 4 2 2" xfId="13439"/>
    <cellStyle name="Обычный 139 4 2 2 2" xfId="43427"/>
    <cellStyle name="Обычный 139 4 2 3" xfId="43428"/>
    <cellStyle name="Обычный 139 4 3" xfId="13440"/>
    <cellStyle name="Обычный 139 4 3 2" xfId="43429"/>
    <cellStyle name="Обычный 139 4 4" xfId="43430"/>
    <cellStyle name="Обычный 139 5" xfId="13441"/>
    <cellStyle name="Обычный 139 5 2" xfId="13442"/>
    <cellStyle name="Обычный 139 5 2 2" xfId="43431"/>
    <cellStyle name="Обычный 139 5 3" xfId="43432"/>
    <cellStyle name="Обычный 139 6" xfId="13443"/>
    <cellStyle name="Обычный 139 6 2" xfId="43433"/>
    <cellStyle name="Обычный 139 7" xfId="13444"/>
    <cellStyle name="Обычный 139 7 2" xfId="43434"/>
    <cellStyle name="Обычный 139 8" xfId="43435"/>
    <cellStyle name="Обычный 14" xfId="6"/>
    <cellStyle name="Обычный 14 2" xfId="13445"/>
    <cellStyle name="Обычный 14 2 2" xfId="59088"/>
    <cellStyle name="Обычный 14 3" xfId="59089"/>
    <cellStyle name="Обычный 140" xfId="13446"/>
    <cellStyle name="Обычный 140 2" xfId="13447"/>
    <cellStyle name="Обычный 140 2 2" xfId="13448"/>
    <cellStyle name="Обычный 140 2 2 2" xfId="13449"/>
    <cellStyle name="Обычный 140 2 2 2 2" xfId="43436"/>
    <cellStyle name="Обычный 140 2 2 3" xfId="43437"/>
    <cellStyle name="Обычный 140 2 3" xfId="13450"/>
    <cellStyle name="Обычный 140 2 3 2" xfId="43438"/>
    <cellStyle name="Обычный 140 2 4" xfId="43439"/>
    <cellStyle name="Обычный 140 3" xfId="13451"/>
    <cellStyle name="Обычный 140 3 2" xfId="13452"/>
    <cellStyle name="Обычный 140 3 2 2" xfId="13453"/>
    <cellStyle name="Обычный 140 3 2 2 2" xfId="43440"/>
    <cellStyle name="Обычный 140 3 2 3" xfId="43441"/>
    <cellStyle name="Обычный 140 3 3" xfId="13454"/>
    <cellStyle name="Обычный 140 3 3 2" xfId="43442"/>
    <cellStyle name="Обычный 140 3 4" xfId="43443"/>
    <cellStyle name="Обычный 140 4" xfId="13455"/>
    <cellStyle name="Обычный 140 4 2" xfId="13456"/>
    <cellStyle name="Обычный 140 4 2 2" xfId="13457"/>
    <cellStyle name="Обычный 140 4 2 2 2" xfId="43444"/>
    <cellStyle name="Обычный 140 4 2 3" xfId="43445"/>
    <cellStyle name="Обычный 140 4 3" xfId="13458"/>
    <cellStyle name="Обычный 140 4 3 2" xfId="43446"/>
    <cellStyle name="Обычный 140 4 4" xfId="43447"/>
    <cellStyle name="Обычный 140 5" xfId="13459"/>
    <cellStyle name="Обычный 140 5 2" xfId="13460"/>
    <cellStyle name="Обычный 140 5 2 2" xfId="43448"/>
    <cellStyle name="Обычный 140 5 3" xfId="43449"/>
    <cellStyle name="Обычный 140 6" xfId="13461"/>
    <cellStyle name="Обычный 140 6 2" xfId="43450"/>
    <cellStyle name="Обычный 140 7" xfId="13462"/>
    <cellStyle name="Обычный 140 7 2" xfId="43451"/>
    <cellStyle name="Обычный 140 8" xfId="43452"/>
    <cellStyle name="Обычный 141" xfId="13463"/>
    <cellStyle name="Обычный 141 2" xfId="13464"/>
    <cellStyle name="Обычный 141 2 2" xfId="13465"/>
    <cellStyle name="Обычный 141 2 2 2" xfId="13466"/>
    <cellStyle name="Обычный 141 2 2 2 2" xfId="43453"/>
    <cellStyle name="Обычный 141 2 2 3" xfId="43454"/>
    <cellStyle name="Обычный 141 2 3" xfId="13467"/>
    <cellStyle name="Обычный 141 2 3 2" xfId="43455"/>
    <cellStyle name="Обычный 141 2 4" xfId="43456"/>
    <cellStyle name="Обычный 141 3" xfId="13468"/>
    <cellStyle name="Обычный 141 3 2" xfId="13469"/>
    <cellStyle name="Обычный 141 3 2 2" xfId="13470"/>
    <cellStyle name="Обычный 141 3 2 2 2" xfId="43457"/>
    <cellStyle name="Обычный 141 3 2 3" xfId="43458"/>
    <cellStyle name="Обычный 141 3 3" xfId="13471"/>
    <cellStyle name="Обычный 141 3 3 2" xfId="43459"/>
    <cellStyle name="Обычный 141 3 4" xfId="43460"/>
    <cellStyle name="Обычный 141 4" xfId="13472"/>
    <cellStyle name="Обычный 141 4 2" xfId="13473"/>
    <cellStyle name="Обычный 141 4 2 2" xfId="13474"/>
    <cellStyle name="Обычный 141 4 2 2 2" xfId="43461"/>
    <cellStyle name="Обычный 141 4 2 3" xfId="43462"/>
    <cellStyle name="Обычный 141 4 3" xfId="13475"/>
    <cellStyle name="Обычный 141 4 3 2" xfId="43463"/>
    <cellStyle name="Обычный 141 4 4" xfId="43464"/>
    <cellStyle name="Обычный 141 5" xfId="13476"/>
    <cellStyle name="Обычный 141 5 2" xfId="13477"/>
    <cellStyle name="Обычный 141 5 2 2" xfId="43465"/>
    <cellStyle name="Обычный 141 5 3" xfId="43466"/>
    <cellStyle name="Обычный 141 6" xfId="13478"/>
    <cellStyle name="Обычный 141 6 2" xfId="43467"/>
    <cellStyle name="Обычный 141 7" xfId="13479"/>
    <cellStyle name="Обычный 141 7 2" xfId="43468"/>
    <cellStyle name="Обычный 141 8" xfId="43469"/>
    <cellStyle name="Обычный 142" xfId="13480"/>
    <cellStyle name="Обычный 142 2" xfId="13481"/>
    <cellStyle name="Обычный 142 2 2" xfId="13482"/>
    <cellStyle name="Обычный 142 2 2 2" xfId="13483"/>
    <cellStyle name="Обычный 142 2 2 2 2" xfId="43470"/>
    <cellStyle name="Обычный 142 2 2 3" xfId="43471"/>
    <cellStyle name="Обычный 142 2 3" xfId="13484"/>
    <cellStyle name="Обычный 142 2 3 2" xfId="43472"/>
    <cellStyle name="Обычный 142 2 4" xfId="43473"/>
    <cellStyle name="Обычный 142 3" xfId="13485"/>
    <cellStyle name="Обычный 142 3 2" xfId="13486"/>
    <cellStyle name="Обычный 142 3 2 2" xfId="13487"/>
    <cellStyle name="Обычный 142 3 2 2 2" xfId="43474"/>
    <cellStyle name="Обычный 142 3 2 3" xfId="43475"/>
    <cellStyle name="Обычный 142 3 3" xfId="13488"/>
    <cellStyle name="Обычный 142 3 3 2" xfId="43476"/>
    <cellStyle name="Обычный 142 3 4" xfId="43477"/>
    <cellStyle name="Обычный 142 4" xfId="13489"/>
    <cellStyle name="Обычный 142 4 2" xfId="13490"/>
    <cellStyle name="Обычный 142 4 2 2" xfId="13491"/>
    <cellStyle name="Обычный 142 4 2 2 2" xfId="43478"/>
    <cellStyle name="Обычный 142 4 2 3" xfId="43479"/>
    <cellStyle name="Обычный 142 4 3" xfId="13492"/>
    <cellStyle name="Обычный 142 4 3 2" xfId="43480"/>
    <cellStyle name="Обычный 142 4 4" xfId="43481"/>
    <cellStyle name="Обычный 142 5" xfId="13493"/>
    <cellStyle name="Обычный 142 5 2" xfId="13494"/>
    <cellStyle name="Обычный 142 5 2 2" xfId="43482"/>
    <cellStyle name="Обычный 142 5 3" xfId="43483"/>
    <cellStyle name="Обычный 142 6" xfId="13495"/>
    <cellStyle name="Обычный 142 6 2" xfId="43484"/>
    <cellStyle name="Обычный 142 7" xfId="13496"/>
    <cellStyle name="Обычный 142 7 2" xfId="43485"/>
    <cellStyle name="Обычный 142 8" xfId="43486"/>
    <cellStyle name="Обычный 143" xfId="13497"/>
    <cellStyle name="Обычный 143 2" xfId="13498"/>
    <cellStyle name="Обычный 143 2 2" xfId="13499"/>
    <cellStyle name="Обычный 143 2 2 2" xfId="13500"/>
    <cellStyle name="Обычный 143 2 2 2 2" xfId="43487"/>
    <cellStyle name="Обычный 143 2 2 3" xfId="43488"/>
    <cellStyle name="Обычный 143 2 3" xfId="13501"/>
    <cellStyle name="Обычный 143 2 3 2" xfId="43489"/>
    <cellStyle name="Обычный 143 2 4" xfId="43490"/>
    <cellStyle name="Обычный 143 3" xfId="13502"/>
    <cellStyle name="Обычный 143 3 2" xfId="13503"/>
    <cellStyle name="Обычный 143 3 2 2" xfId="13504"/>
    <cellStyle name="Обычный 143 3 2 2 2" xfId="43491"/>
    <cellStyle name="Обычный 143 3 2 3" xfId="43492"/>
    <cellStyle name="Обычный 143 3 3" xfId="13505"/>
    <cellStyle name="Обычный 143 3 3 2" xfId="43493"/>
    <cellStyle name="Обычный 143 3 4" xfId="43494"/>
    <cellStyle name="Обычный 143 4" xfId="13506"/>
    <cellStyle name="Обычный 143 4 2" xfId="13507"/>
    <cellStyle name="Обычный 143 4 2 2" xfId="13508"/>
    <cellStyle name="Обычный 143 4 2 2 2" xfId="43495"/>
    <cellStyle name="Обычный 143 4 2 3" xfId="43496"/>
    <cellStyle name="Обычный 143 4 3" xfId="13509"/>
    <cellStyle name="Обычный 143 4 3 2" xfId="43497"/>
    <cellStyle name="Обычный 143 4 4" xfId="43498"/>
    <cellStyle name="Обычный 143 5" xfId="13510"/>
    <cellStyle name="Обычный 143 5 2" xfId="13511"/>
    <cellStyle name="Обычный 143 5 2 2" xfId="43499"/>
    <cellStyle name="Обычный 143 5 3" xfId="43500"/>
    <cellStyle name="Обычный 143 6" xfId="13512"/>
    <cellStyle name="Обычный 143 6 2" xfId="43501"/>
    <cellStyle name="Обычный 143 7" xfId="13513"/>
    <cellStyle name="Обычный 143 7 2" xfId="43502"/>
    <cellStyle name="Обычный 143 8" xfId="43503"/>
    <cellStyle name="Обычный 144" xfId="13514"/>
    <cellStyle name="Обычный 144 2" xfId="13515"/>
    <cellStyle name="Обычный 144 2 2" xfId="13516"/>
    <cellStyle name="Обычный 144 2 2 2" xfId="13517"/>
    <cellStyle name="Обычный 144 2 2 2 2" xfId="43504"/>
    <cellStyle name="Обычный 144 2 2 3" xfId="43505"/>
    <cellStyle name="Обычный 144 2 3" xfId="13518"/>
    <cellStyle name="Обычный 144 2 3 2" xfId="43506"/>
    <cellStyle name="Обычный 144 2 4" xfId="43507"/>
    <cellStyle name="Обычный 144 3" xfId="13519"/>
    <cellStyle name="Обычный 144 3 2" xfId="13520"/>
    <cellStyle name="Обычный 144 3 2 2" xfId="13521"/>
    <cellStyle name="Обычный 144 3 2 2 2" xfId="43508"/>
    <cellStyle name="Обычный 144 3 2 3" xfId="43509"/>
    <cellStyle name="Обычный 144 3 3" xfId="13522"/>
    <cellStyle name="Обычный 144 3 3 2" xfId="43510"/>
    <cellStyle name="Обычный 144 3 4" xfId="43511"/>
    <cellStyle name="Обычный 144 4" xfId="13523"/>
    <cellStyle name="Обычный 144 4 2" xfId="13524"/>
    <cellStyle name="Обычный 144 4 2 2" xfId="13525"/>
    <cellStyle name="Обычный 144 4 2 2 2" xfId="43512"/>
    <cellStyle name="Обычный 144 4 2 3" xfId="43513"/>
    <cellStyle name="Обычный 144 4 3" xfId="13526"/>
    <cellStyle name="Обычный 144 4 3 2" xfId="43514"/>
    <cellStyle name="Обычный 144 4 4" xfId="43515"/>
    <cellStyle name="Обычный 144 5" xfId="13527"/>
    <cellStyle name="Обычный 144 5 2" xfId="13528"/>
    <cellStyle name="Обычный 144 5 2 2" xfId="43516"/>
    <cellStyle name="Обычный 144 5 3" xfId="43517"/>
    <cellStyle name="Обычный 144 6" xfId="13529"/>
    <cellStyle name="Обычный 144 6 2" xfId="43518"/>
    <cellStyle name="Обычный 144 7" xfId="13530"/>
    <cellStyle name="Обычный 144 7 2" xfId="43519"/>
    <cellStyle name="Обычный 144 8" xfId="43520"/>
    <cellStyle name="Обычный 145" xfId="13531"/>
    <cellStyle name="Обычный 145 2" xfId="13532"/>
    <cellStyle name="Обычный 145 2 2" xfId="13533"/>
    <cellStyle name="Обычный 145 2 2 2" xfId="13534"/>
    <cellStyle name="Обычный 145 2 2 2 2" xfId="43521"/>
    <cellStyle name="Обычный 145 2 2 3" xfId="43522"/>
    <cellStyle name="Обычный 145 2 3" xfId="13535"/>
    <cellStyle name="Обычный 145 2 3 2" xfId="43523"/>
    <cellStyle name="Обычный 145 2 4" xfId="43524"/>
    <cellStyle name="Обычный 145 3" xfId="13536"/>
    <cellStyle name="Обычный 145 3 2" xfId="13537"/>
    <cellStyle name="Обычный 145 3 2 2" xfId="13538"/>
    <cellStyle name="Обычный 145 3 2 2 2" xfId="43525"/>
    <cellStyle name="Обычный 145 3 2 3" xfId="43526"/>
    <cellStyle name="Обычный 145 3 3" xfId="13539"/>
    <cellStyle name="Обычный 145 3 3 2" xfId="43527"/>
    <cellStyle name="Обычный 145 3 4" xfId="43528"/>
    <cellStyle name="Обычный 145 4" xfId="13540"/>
    <cellStyle name="Обычный 145 4 2" xfId="13541"/>
    <cellStyle name="Обычный 145 4 2 2" xfId="13542"/>
    <cellStyle name="Обычный 145 4 2 2 2" xfId="43529"/>
    <cellStyle name="Обычный 145 4 2 3" xfId="43530"/>
    <cellStyle name="Обычный 145 4 3" xfId="13543"/>
    <cellStyle name="Обычный 145 4 3 2" xfId="43531"/>
    <cellStyle name="Обычный 145 4 4" xfId="43532"/>
    <cellStyle name="Обычный 145 5" xfId="13544"/>
    <cellStyle name="Обычный 145 5 2" xfId="13545"/>
    <cellStyle name="Обычный 145 5 2 2" xfId="43533"/>
    <cellStyle name="Обычный 145 5 3" xfId="43534"/>
    <cellStyle name="Обычный 145 6" xfId="13546"/>
    <cellStyle name="Обычный 145 6 2" xfId="43535"/>
    <cellStyle name="Обычный 145 7" xfId="13547"/>
    <cellStyle name="Обычный 145 7 2" xfId="43536"/>
    <cellStyle name="Обычный 145 8" xfId="43537"/>
    <cellStyle name="Обычный 146" xfId="13548"/>
    <cellStyle name="Обычный 146 2" xfId="13549"/>
    <cellStyle name="Обычный 146 2 2" xfId="13550"/>
    <cellStyle name="Обычный 146 2 2 2" xfId="13551"/>
    <cellStyle name="Обычный 146 2 2 2 2" xfId="43538"/>
    <cellStyle name="Обычный 146 2 2 3" xfId="43539"/>
    <cellStyle name="Обычный 146 2 3" xfId="13552"/>
    <cellStyle name="Обычный 146 2 3 2" xfId="43540"/>
    <cellStyle name="Обычный 146 2 4" xfId="43541"/>
    <cellStyle name="Обычный 146 3" xfId="13553"/>
    <cellStyle name="Обычный 146 3 2" xfId="13554"/>
    <cellStyle name="Обычный 146 3 2 2" xfId="13555"/>
    <cellStyle name="Обычный 146 3 2 2 2" xfId="43542"/>
    <cellStyle name="Обычный 146 3 2 3" xfId="43543"/>
    <cellStyle name="Обычный 146 3 3" xfId="13556"/>
    <cellStyle name="Обычный 146 3 3 2" xfId="43544"/>
    <cellStyle name="Обычный 146 3 4" xfId="43545"/>
    <cellStyle name="Обычный 146 4" xfId="13557"/>
    <cellStyle name="Обычный 146 4 2" xfId="13558"/>
    <cellStyle name="Обычный 146 4 2 2" xfId="13559"/>
    <cellStyle name="Обычный 146 4 2 2 2" xfId="43546"/>
    <cellStyle name="Обычный 146 4 2 3" xfId="43547"/>
    <cellStyle name="Обычный 146 4 3" xfId="13560"/>
    <cellStyle name="Обычный 146 4 3 2" xfId="43548"/>
    <cellStyle name="Обычный 146 4 4" xfId="43549"/>
    <cellStyle name="Обычный 146 5" xfId="13561"/>
    <cellStyle name="Обычный 146 5 2" xfId="13562"/>
    <cellStyle name="Обычный 146 5 2 2" xfId="43550"/>
    <cellStyle name="Обычный 146 5 3" xfId="43551"/>
    <cellStyle name="Обычный 146 6" xfId="13563"/>
    <cellStyle name="Обычный 146 6 2" xfId="43552"/>
    <cellStyle name="Обычный 146 7" xfId="13564"/>
    <cellStyle name="Обычный 146 7 2" xfId="43553"/>
    <cellStyle name="Обычный 146 8" xfId="43554"/>
    <cellStyle name="Обычный 147" xfId="13565"/>
    <cellStyle name="Обычный 147 2" xfId="13566"/>
    <cellStyle name="Обычный 147 2 2" xfId="13567"/>
    <cellStyle name="Обычный 147 2 2 2" xfId="13568"/>
    <cellStyle name="Обычный 147 2 2 2 2" xfId="43555"/>
    <cellStyle name="Обычный 147 2 2 3" xfId="43556"/>
    <cellStyle name="Обычный 147 2 3" xfId="13569"/>
    <cellStyle name="Обычный 147 2 3 2" xfId="43557"/>
    <cellStyle name="Обычный 147 2 4" xfId="43558"/>
    <cellStyle name="Обычный 147 3" xfId="13570"/>
    <cellStyle name="Обычный 147 3 2" xfId="13571"/>
    <cellStyle name="Обычный 147 3 2 2" xfId="13572"/>
    <cellStyle name="Обычный 147 3 2 2 2" xfId="43559"/>
    <cellStyle name="Обычный 147 3 2 3" xfId="43560"/>
    <cellStyle name="Обычный 147 3 3" xfId="13573"/>
    <cellStyle name="Обычный 147 3 3 2" xfId="43561"/>
    <cellStyle name="Обычный 147 3 4" xfId="43562"/>
    <cellStyle name="Обычный 147 4" xfId="13574"/>
    <cellStyle name="Обычный 147 4 2" xfId="13575"/>
    <cellStyle name="Обычный 147 4 2 2" xfId="13576"/>
    <cellStyle name="Обычный 147 4 2 2 2" xfId="43563"/>
    <cellStyle name="Обычный 147 4 2 3" xfId="43564"/>
    <cellStyle name="Обычный 147 4 3" xfId="13577"/>
    <cellStyle name="Обычный 147 4 3 2" xfId="43565"/>
    <cellStyle name="Обычный 147 4 4" xfId="43566"/>
    <cellStyle name="Обычный 147 5" xfId="13578"/>
    <cellStyle name="Обычный 147 5 2" xfId="13579"/>
    <cellStyle name="Обычный 147 5 2 2" xfId="43567"/>
    <cellStyle name="Обычный 147 5 3" xfId="43568"/>
    <cellStyle name="Обычный 147 6" xfId="13580"/>
    <cellStyle name="Обычный 147 6 2" xfId="43569"/>
    <cellStyle name="Обычный 147 7" xfId="13581"/>
    <cellStyle name="Обычный 147 7 2" xfId="43570"/>
    <cellStyle name="Обычный 147 8" xfId="43571"/>
    <cellStyle name="Обычный 148" xfId="13582"/>
    <cellStyle name="Обычный 148 2" xfId="13583"/>
    <cellStyle name="Обычный 148 2 2" xfId="13584"/>
    <cellStyle name="Обычный 148 2 2 2" xfId="13585"/>
    <cellStyle name="Обычный 148 2 2 2 2" xfId="43572"/>
    <cellStyle name="Обычный 148 2 2 3" xfId="43573"/>
    <cellStyle name="Обычный 148 2 3" xfId="13586"/>
    <cellStyle name="Обычный 148 2 3 2" xfId="43574"/>
    <cellStyle name="Обычный 148 2 4" xfId="43575"/>
    <cellStyle name="Обычный 148 3" xfId="13587"/>
    <cellStyle name="Обычный 148 3 2" xfId="13588"/>
    <cellStyle name="Обычный 148 3 2 2" xfId="13589"/>
    <cellStyle name="Обычный 148 3 2 2 2" xfId="43576"/>
    <cellStyle name="Обычный 148 3 2 3" xfId="43577"/>
    <cellStyle name="Обычный 148 3 3" xfId="13590"/>
    <cellStyle name="Обычный 148 3 3 2" xfId="43578"/>
    <cellStyle name="Обычный 148 3 4" xfId="43579"/>
    <cellStyle name="Обычный 148 4" xfId="13591"/>
    <cellStyle name="Обычный 148 4 2" xfId="13592"/>
    <cellStyle name="Обычный 148 4 2 2" xfId="13593"/>
    <cellStyle name="Обычный 148 4 2 2 2" xfId="43580"/>
    <cellStyle name="Обычный 148 4 2 3" xfId="43581"/>
    <cellStyle name="Обычный 148 4 3" xfId="13594"/>
    <cellStyle name="Обычный 148 4 3 2" xfId="43582"/>
    <cellStyle name="Обычный 148 4 4" xfId="43583"/>
    <cellStyle name="Обычный 148 5" xfId="13595"/>
    <cellStyle name="Обычный 148 5 2" xfId="13596"/>
    <cellStyle name="Обычный 148 5 2 2" xfId="43584"/>
    <cellStyle name="Обычный 148 5 3" xfId="43585"/>
    <cellStyle name="Обычный 148 6" xfId="13597"/>
    <cellStyle name="Обычный 148 6 2" xfId="43586"/>
    <cellStyle name="Обычный 148 7" xfId="13598"/>
    <cellStyle name="Обычный 148 7 2" xfId="43587"/>
    <cellStyle name="Обычный 148 8" xfId="43588"/>
    <cellStyle name="Обычный 149" xfId="13599"/>
    <cellStyle name="Обычный 149 2" xfId="13600"/>
    <cellStyle name="Обычный 149 2 2" xfId="13601"/>
    <cellStyle name="Обычный 149 2 2 2" xfId="13602"/>
    <cellStyle name="Обычный 149 2 2 2 2" xfId="43589"/>
    <cellStyle name="Обычный 149 2 2 3" xfId="43590"/>
    <cellStyle name="Обычный 149 2 3" xfId="13603"/>
    <cellStyle name="Обычный 149 2 3 2" xfId="43591"/>
    <cellStyle name="Обычный 149 2 4" xfId="43592"/>
    <cellStyle name="Обычный 149 3" xfId="13604"/>
    <cellStyle name="Обычный 149 3 2" xfId="13605"/>
    <cellStyle name="Обычный 149 3 2 2" xfId="13606"/>
    <cellStyle name="Обычный 149 3 2 2 2" xfId="43593"/>
    <cellStyle name="Обычный 149 3 2 3" xfId="43594"/>
    <cellStyle name="Обычный 149 3 3" xfId="13607"/>
    <cellStyle name="Обычный 149 3 3 2" xfId="43595"/>
    <cellStyle name="Обычный 149 3 4" xfId="43596"/>
    <cellStyle name="Обычный 149 4" xfId="13608"/>
    <cellStyle name="Обычный 149 4 2" xfId="13609"/>
    <cellStyle name="Обычный 149 4 2 2" xfId="13610"/>
    <cellStyle name="Обычный 149 4 2 2 2" xfId="43597"/>
    <cellStyle name="Обычный 149 4 2 3" xfId="43598"/>
    <cellStyle name="Обычный 149 4 3" xfId="13611"/>
    <cellStyle name="Обычный 149 4 3 2" xfId="43599"/>
    <cellStyle name="Обычный 149 4 4" xfId="43600"/>
    <cellStyle name="Обычный 149 5" xfId="13612"/>
    <cellStyle name="Обычный 149 5 2" xfId="13613"/>
    <cellStyle name="Обычный 149 5 2 2" xfId="43601"/>
    <cellStyle name="Обычный 149 5 3" xfId="43602"/>
    <cellStyle name="Обычный 149 6" xfId="13614"/>
    <cellStyle name="Обычный 149 6 2" xfId="43603"/>
    <cellStyle name="Обычный 149 7" xfId="13615"/>
    <cellStyle name="Обычный 149 7 2" xfId="43604"/>
    <cellStyle name="Обычный 149 8" xfId="43605"/>
    <cellStyle name="Обычный 15" xfId="13616"/>
    <cellStyle name="Обычный 15 2" xfId="13617"/>
    <cellStyle name="Обычный 15 3" xfId="59090"/>
    <cellStyle name="Обычный 150" xfId="13618"/>
    <cellStyle name="Обычный 150 2" xfId="13619"/>
    <cellStyle name="Обычный 150 2 2" xfId="13620"/>
    <cellStyle name="Обычный 150 2 2 2" xfId="13621"/>
    <cellStyle name="Обычный 150 2 2 2 2" xfId="43606"/>
    <cellStyle name="Обычный 150 2 2 3" xfId="43607"/>
    <cellStyle name="Обычный 150 2 3" xfId="13622"/>
    <cellStyle name="Обычный 150 2 3 2" xfId="43608"/>
    <cellStyle name="Обычный 150 2 4" xfId="43609"/>
    <cellStyle name="Обычный 150 3" xfId="13623"/>
    <cellStyle name="Обычный 150 3 2" xfId="13624"/>
    <cellStyle name="Обычный 150 3 2 2" xfId="13625"/>
    <cellStyle name="Обычный 150 3 2 2 2" xfId="43610"/>
    <cellStyle name="Обычный 150 3 2 3" xfId="43611"/>
    <cellStyle name="Обычный 150 3 3" xfId="13626"/>
    <cellStyle name="Обычный 150 3 3 2" xfId="43612"/>
    <cellStyle name="Обычный 150 3 4" xfId="43613"/>
    <cellStyle name="Обычный 150 4" xfId="13627"/>
    <cellStyle name="Обычный 150 4 2" xfId="13628"/>
    <cellStyle name="Обычный 150 4 2 2" xfId="13629"/>
    <cellStyle name="Обычный 150 4 2 2 2" xfId="43614"/>
    <cellStyle name="Обычный 150 4 2 3" xfId="43615"/>
    <cellStyle name="Обычный 150 4 3" xfId="13630"/>
    <cellStyle name="Обычный 150 4 3 2" xfId="43616"/>
    <cellStyle name="Обычный 150 4 4" xfId="43617"/>
    <cellStyle name="Обычный 150 5" xfId="13631"/>
    <cellStyle name="Обычный 150 5 2" xfId="13632"/>
    <cellStyle name="Обычный 150 5 2 2" xfId="43618"/>
    <cellStyle name="Обычный 150 5 3" xfId="43619"/>
    <cellStyle name="Обычный 150 6" xfId="13633"/>
    <cellStyle name="Обычный 150 6 2" xfId="43620"/>
    <cellStyle name="Обычный 150 7" xfId="13634"/>
    <cellStyle name="Обычный 150 7 2" xfId="43621"/>
    <cellStyle name="Обычный 150 8" xfId="43622"/>
    <cellStyle name="Обычный 151" xfId="13635"/>
    <cellStyle name="Обычный 151 2" xfId="13636"/>
    <cellStyle name="Обычный 151 2 2" xfId="13637"/>
    <cellStyle name="Обычный 151 2 2 2" xfId="13638"/>
    <cellStyle name="Обычный 151 2 2 2 2" xfId="43623"/>
    <cellStyle name="Обычный 151 2 2 3" xfId="43624"/>
    <cellStyle name="Обычный 151 2 3" xfId="13639"/>
    <cellStyle name="Обычный 151 2 3 2" xfId="43625"/>
    <cellStyle name="Обычный 151 2 4" xfId="43626"/>
    <cellStyle name="Обычный 151 3" xfId="13640"/>
    <cellStyle name="Обычный 151 3 2" xfId="13641"/>
    <cellStyle name="Обычный 151 3 2 2" xfId="13642"/>
    <cellStyle name="Обычный 151 3 2 2 2" xfId="43627"/>
    <cellStyle name="Обычный 151 3 2 3" xfId="43628"/>
    <cellStyle name="Обычный 151 3 3" xfId="13643"/>
    <cellStyle name="Обычный 151 3 3 2" xfId="43629"/>
    <cellStyle name="Обычный 151 3 4" xfId="43630"/>
    <cellStyle name="Обычный 151 4" xfId="13644"/>
    <cellStyle name="Обычный 151 4 2" xfId="13645"/>
    <cellStyle name="Обычный 151 4 2 2" xfId="13646"/>
    <cellStyle name="Обычный 151 4 2 2 2" xfId="43631"/>
    <cellStyle name="Обычный 151 4 2 3" xfId="43632"/>
    <cellStyle name="Обычный 151 4 3" xfId="13647"/>
    <cellStyle name="Обычный 151 4 3 2" xfId="43633"/>
    <cellStyle name="Обычный 151 4 4" xfId="43634"/>
    <cellStyle name="Обычный 151 5" xfId="13648"/>
    <cellStyle name="Обычный 151 5 2" xfId="13649"/>
    <cellStyle name="Обычный 151 5 2 2" xfId="43635"/>
    <cellStyle name="Обычный 151 5 3" xfId="43636"/>
    <cellStyle name="Обычный 151 6" xfId="13650"/>
    <cellStyle name="Обычный 151 6 2" xfId="43637"/>
    <cellStyle name="Обычный 151 7" xfId="13651"/>
    <cellStyle name="Обычный 151 7 2" xfId="43638"/>
    <cellStyle name="Обычный 151 8" xfId="43639"/>
    <cellStyle name="Обычный 152" xfId="13652"/>
    <cellStyle name="Обычный 152 2" xfId="13653"/>
    <cellStyle name="Обычный 152 2 2" xfId="13654"/>
    <cellStyle name="Обычный 152 2 2 2" xfId="13655"/>
    <cellStyle name="Обычный 152 2 2 2 2" xfId="43640"/>
    <cellStyle name="Обычный 152 2 2 3" xfId="43641"/>
    <cellStyle name="Обычный 152 2 3" xfId="13656"/>
    <cellStyle name="Обычный 152 2 3 2" xfId="43642"/>
    <cellStyle name="Обычный 152 2 4" xfId="43643"/>
    <cellStyle name="Обычный 152 3" xfId="13657"/>
    <cellStyle name="Обычный 152 3 2" xfId="13658"/>
    <cellStyle name="Обычный 152 3 2 2" xfId="13659"/>
    <cellStyle name="Обычный 152 3 2 2 2" xfId="43644"/>
    <cellStyle name="Обычный 152 3 2 3" xfId="43645"/>
    <cellStyle name="Обычный 152 3 3" xfId="13660"/>
    <cellStyle name="Обычный 152 3 3 2" xfId="43646"/>
    <cellStyle name="Обычный 152 3 4" xfId="43647"/>
    <cellStyle name="Обычный 152 4" xfId="13661"/>
    <cellStyle name="Обычный 152 4 2" xfId="13662"/>
    <cellStyle name="Обычный 152 4 2 2" xfId="13663"/>
    <cellStyle name="Обычный 152 4 2 2 2" xfId="43648"/>
    <cellStyle name="Обычный 152 4 2 3" xfId="43649"/>
    <cellStyle name="Обычный 152 4 3" xfId="13664"/>
    <cellStyle name="Обычный 152 4 3 2" xfId="43650"/>
    <cellStyle name="Обычный 152 4 4" xfId="43651"/>
    <cellStyle name="Обычный 152 5" xfId="13665"/>
    <cellStyle name="Обычный 152 5 2" xfId="13666"/>
    <cellStyle name="Обычный 152 5 2 2" xfId="43652"/>
    <cellStyle name="Обычный 152 5 3" xfId="43653"/>
    <cellStyle name="Обычный 152 6" xfId="13667"/>
    <cellStyle name="Обычный 152 6 2" xfId="43654"/>
    <cellStyle name="Обычный 152 7" xfId="13668"/>
    <cellStyle name="Обычный 152 7 2" xfId="43655"/>
    <cellStyle name="Обычный 152 8" xfId="43656"/>
    <cellStyle name="Обычный 153" xfId="13669"/>
    <cellStyle name="Обычный 153 2" xfId="13670"/>
    <cellStyle name="Обычный 153 2 2" xfId="13671"/>
    <cellStyle name="Обычный 153 2 2 2" xfId="13672"/>
    <cellStyle name="Обычный 153 2 2 2 2" xfId="43657"/>
    <cellStyle name="Обычный 153 2 2 3" xfId="43658"/>
    <cellStyle name="Обычный 153 2 3" xfId="13673"/>
    <cellStyle name="Обычный 153 2 3 2" xfId="43659"/>
    <cellStyle name="Обычный 153 2 4" xfId="43660"/>
    <cellStyle name="Обычный 153 3" xfId="13674"/>
    <cellStyle name="Обычный 153 3 2" xfId="13675"/>
    <cellStyle name="Обычный 153 3 2 2" xfId="13676"/>
    <cellStyle name="Обычный 153 3 2 2 2" xfId="43661"/>
    <cellStyle name="Обычный 153 3 2 3" xfId="43662"/>
    <cellStyle name="Обычный 153 3 3" xfId="13677"/>
    <cellStyle name="Обычный 153 3 3 2" xfId="43663"/>
    <cellStyle name="Обычный 153 3 4" xfId="43664"/>
    <cellStyle name="Обычный 153 4" xfId="13678"/>
    <cellStyle name="Обычный 153 4 2" xfId="13679"/>
    <cellStyle name="Обычный 153 4 2 2" xfId="13680"/>
    <cellStyle name="Обычный 153 4 2 2 2" xfId="43665"/>
    <cellStyle name="Обычный 153 4 2 3" xfId="43666"/>
    <cellStyle name="Обычный 153 4 3" xfId="13681"/>
    <cellStyle name="Обычный 153 4 3 2" xfId="43667"/>
    <cellStyle name="Обычный 153 4 4" xfId="43668"/>
    <cellStyle name="Обычный 153 5" xfId="13682"/>
    <cellStyle name="Обычный 153 5 2" xfId="13683"/>
    <cellStyle name="Обычный 153 5 2 2" xfId="43669"/>
    <cellStyle name="Обычный 153 5 3" xfId="43670"/>
    <cellStyle name="Обычный 153 6" xfId="13684"/>
    <cellStyle name="Обычный 153 6 2" xfId="43671"/>
    <cellStyle name="Обычный 153 7" xfId="13685"/>
    <cellStyle name="Обычный 153 7 2" xfId="43672"/>
    <cellStyle name="Обычный 153 8" xfId="43673"/>
    <cellStyle name="Обычный 154" xfId="13686"/>
    <cellStyle name="Обычный 154 2" xfId="13687"/>
    <cellStyle name="Обычный 154 2 2" xfId="13688"/>
    <cellStyle name="Обычный 154 2 2 2" xfId="13689"/>
    <cellStyle name="Обычный 154 2 2 2 2" xfId="43674"/>
    <cellStyle name="Обычный 154 2 2 3" xfId="43675"/>
    <cellStyle name="Обычный 154 2 3" xfId="13690"/>
    <cellStyle name="Обычный 154 2 3 2" xfId="43676"/>
    <cellStyle name="Обычный 154 2 4" xfId="43677"/>
    <cellStyle name="Обычный 154 3" xfId="13691"/>
    <cellStyle name="Обычный 154 3 2" xfId="13692"/>
    <cellStyle name="Обычный 154 3 2 2" xfId="13693"/>
    <cellStyle name="Обычный 154 3 2 2 2" xfId="43678"/>
    <cellStyle name="Обычный 154 3 2 3" xfId="43679"/>
    <cellStyle name="Обычный 154 3 3" xfId="13694"/>
    <cellStyle name="Обычный 154 3 3 2" xfId="43680"/>
    <cellStyle name="Обычный 154 3 4" xfId="43681"/>
    <cellStyle name="Обычный 154 4" xfId="13695"/>
    <cellStyle name="Обычный 154 4 2" xfId="13696"/>
    <cellStyle name="Обычный 154 4 2 2" xfId="13697"/>
    <cellStyle name="Обычный 154 4 2 2 2" xfId="43682"/>
    <cellStyle name="Обычный 154 4 2 3" xfId="43683"/>
    <cellStyle name="Обычный 154 4 3" xfId="13698"/>
    <cellStyle name="Обычный 154 4 3 2" xfId="43684"/>
    <cellStyle name="Обычный 154 4 4" xfId="43685"/>
    <cellStyle name="Обычный 154 5" xfId="13699"/>
    <cellStyle name="Обычный 154 5 2" xfId="13700"/>
    <cellStyle name="Обычный 154 5 2 2" xfId="43686"/>
    <cellStyle name="Обычный 154 5 3" xfId="43687"/>
    <cellStyle name="Обычный 154 6" xfId="13701"/>
    <cellStyle name="Обычный 154 6 2" xfId="43688"/>
    <cellStyle name="Обычный 154 7" xfId="13702"/>
    <cellStyle name="Обычный 154 7 2" xfId="43689"/>
    <cellStyle name="Обычный 154 8" xfId="43690"/>
    <cellStyle name="Обычный 155" xfId="13703"/>
    <cellStyle name="Обычный 155 2" xfId="13704"/>
    <cellStyle name="Обычный 155 2 2" xfId="13705"/>
    <cellStyle name="Обычный 155 2 2 2" xfId="13706"/>
    <cellStyle name="Обычный 155 2 2 2 2" xfId="43691"/>
    <cellStyle name="Обычный 155 2 2 3" xfId="43692"/>
    <cellStyle name="Обычный 155 2 3" xfId="13707"/>
    <cellStyle name="Обычный 155 2 3 2" xfId="43693"/>
    <cellStyle name="Обычный 155 2 4" xfId="43694"/>
    <cellStyle name="Обычный 155 3" xfId="13708"/>
    <cellStyle name="Обычный 155 3 2" xfId="13709"/>
    <cellStyle name="Обычный 155 3 2 2" xfId="13710"/>
    <cellStyle name="Обычный 155 3 2 2 2" xfId="43695"/>
    <cellStyle name="Обычный 155 3 2 3" xfId="43696"/>
    <cellStyle name="Обычный 155 3 3" xfId="13711"/>
    <cellStyle name="Обычный 155 3 3 2" xfId="43697"/>
    <cellStyle name="Обычный 155 3 4" xfId="43698"/>
    <cellStyle name="Обычный 155 4" xfId="13712"/>
    <cellStyle name="Обычный 155 4 2" xfId="13713"/>
    <cellStyle name="Обычный 155 4 2 2" xfId="13714"/>
    <cellStyle name="Обычный 155 4 2 2 2" xfId="43699"/>
    <cellStyle name="Обычный 155 4 2 3" xfId="43700"/>
    <cellStyle name="Обычный 155 4 3" xfId="13715"/>
    <cellStyle name="Обычный 155 4 3 2" xfId="43701"/>
    <cellStyle name="Обычный 155 4 4" xfId="43702"/>
    <cellStyle name="Обычный 155 5" xfId="13716"/>
    <cellStyle name="Обычный 155 5 2" xfId="13717"/>
    <cellStyle name="Обычный 155 5 2 2" xfId="43703"/>
    <cellStyle name="Обычный 155 5 3" xfId="43704"/>
    <cellStyle name="Обычный 155 6" xfId="13718"/>
    <cellStyle name="Обычный 155 6 2" xfId="43705"/>
    <cellStyle name="Обычный 155 7" xfId="13719"/>
    <cellStyle name="Обычный 155 7 2" xfId="43706"/>
    <cellStyle name="Обычный 155 8" xfId="43707"/>
    <cellStyle name="Обычный 156" xfId="13720"/>
    <cellStyle name="Обычный 156 2" xfId="13721"/>
    <cellStyle name="Обычный 156 2 2" xfId="13722"/>
    <cellStyle name="Обычный 156 2 2 2" xfId="13723"/>
    <cellStyle name="Обычный 156 2 2 2 2" xfId="43708"/>
    <cellStyle name="Обычный 156 2 2 3" xfId="43709"/>
    <cellStyle name="Обычный 156 2 3" xfId="13724"/>
    <cellStyle name="Обычный 156 2 3 2" xfId="43710"/>
    <cellStyle name="Обычный 156 2 4" xfId="43711"/>
    <cellStyle name="Обычный 156 3" xfId="13725"/>
    <cellStyle name="Обычный 156 3 2" xfId="13726"/>
    <cellStyle name="Обычный 156 3 2 2" xfId="13727"/>
    <cellStyle name="Обычный 156 3 2 2 2" xfId="43712"/>
    <cellStyle name="Обычный 156 3 2 3" xfId="43713"/>
    <cellStyle name="Обычный 156 3 3" xfId="13728"/>
    <cellStyle name="Обычный 156 3 3 2" xfId="43714"/>
    <cellStyle name="Обычный 156 3 4" xfId="43715"/>
    <cellStyle name="Обычный 156 4" xfId="13729"/>
    <cellStyle name="Обычный 156 4 2" xfId="13730"/>
    <cellStyle name="Обычный 156 4 2 2" xfId="13731"/>
    <cellStyle name="Обычный 156 4 2 2 2" xfId="43716"/>
    <cellStyle name="Обычный 156 4 2 3" xfId="43717"/>
    <cellStyle name="Обычный 156 4 3" xfId="13732"/>
    <cellStyle name="Обычный 156 4 3 2" xfId="43718"/>
    <cellStyle name="Обычный 156 4 4" xfId="43719"/>
    <cellStyle name="Обычный 156 5" xfId="13733"/>
    <cellStyle name="Обычный 156 5 2" xfId="13734"/>
    <cellStyle name="Обычный 156 5 2 2" xfId="43720"/>
    <cellStyle name="Обычный 156 5 3" xfId="43721"/>
    <cellStyle name="Обычный 156 6" xfId="13735"/>
    <cellStyle name="Обычный 156 6 2" xfId="43722"/>
    <cellStyle name="Обычный 156 7" xfId="13736"/>
    <cellStyle name="Обычный 156 7 2" xfId="43723"/>
    <cellStyle name="Обычный 156 8" xfId="43724"/>
    <cellStyle name="Обычный 157" xfId="13737"/>
    <cellStyle name="Обычный 157 2" xfId="13738"/>
    <cellStyle name="Обычный 157 2 2" xfId="13739"/>
    <cellStyle name="Обычный 157 2 2 2" xfId="13740"/>
    <cellStyle name="Обычный 157 2 2 2 2" xfId="43725"/>
    <cellStyle name="Обычный 157 2 2 3" xfId="43726"/>
    <cellStyle name="Обычный 157 2 3" xfId="13741"/>
    <cellStyle name="Обычный 157 2 3 2" xfId="43727"/>
    <cellStyle name="Обычный 157 2 4" xfId="43728"/>
    <cellStyle name="Обычный 157 3" xfId="13742"/>
    <cellStyle name="Обычный 157 3 2" xfId="13743"/>
    <cellStyle name="Обычный 157 3 2 2" xfId="13744"/>
    <cellStyle name="Обычный 157 3 2 2 2" xfId="43729"/>
    <cellStyle name="Обычный 157 3 2 3" xfId="43730"/>
    <cellStyle name="Обычный 157 3 3" xfId="13745"/>
    <cellStyle name="Обычный 157 3 3 2" xfId="43731"/>
    <cellStyle name="Обычный 157 3 4" xfId="43732"/>
    <cellStyle name="Обычный 157 4" xfId="13746"/>
    <cellStyle name="Обычный 157 4 2" xfId="13747"/>
    <cellStyle name="Обычный 157 4 2 2" xfId="13748"/>
    <cellStyle name="Обычный 157 4 2 2 2" xfId="43733"/>
    <cellStyle name="Обычный 157 4 2 3" xfId="43734"/>
    <cellStyle name="Обычный 157 4 3" xfId="13749"/>
    <cellStyle name="Обычный 157 4 3 2" xfId="43735"/>
    <cellStyle name="Обычный 157 4 4" xfId="43736"/>
    <cellStyle name="Обычный 157 5" xfId="13750"/>
    <cellStyle name="Обычный 157 5 2" xfId="13751"/>
    <cellStyle name="Обычный 157 5 2 2" xfId="43737"/>
    <cellStyle name="Обычный 157 5 3" xfId="43738"/>
    <cellStyle name="Обычный 157 6" xfId="13752"/>
    <cellStyle name="Обычный 157 6 2" xfId="43739"/>
    <cellStyle name="Обычный 157 7" xfId="13753"/>
    <cellStyle name="Обычный 157 7 2" xfId="43740"/>
    <cellStyle name="Обычный 157 8" xfId="43741"/>
    <cellStyle name="Обычный 158" xfId="13754"/>
    <cellStyle name="Обычный 158 2" xfId="13755"/>
    <cellStyle name="Обычный 158 2 2" xfId="13756"/>
    <cellStyle name="Обычный 158 2 2 2" xfId="13757"/>
    <cellStyle name="Обычный 158 2 2 2 2" xfId="43742"/>
    <cellStyle name="Обычный 158 2 2 3" xfId="43743"/>
    <cellStyle name="Обычный 158 2 3" xfId="13758"/>
    <cellStyle name="Обычный 158 2 3 2" xfId="43744"/>
    <cellStyle name="Обычный 158 2 4" xfId="43745"/>
    <cellStyle name="Обычный 158 3" xfId="13759"/>
    <cellStyle name="Обычный 158 3 2" xfId="13760"/>
    <cellStyle name="Обычный 158 3 2 2" xfId="13761"/>
    <cellStyle name="Обычный 158 3 2 2 2" xfId="43746"/>
    <cellStyle name="Обычный 158 3 2 3" xfId="43747"/>
    <cellStyle name="Обычный 158 3 3" xfId="13762"/>
    <cellStyle name="Обычный 158 3 3 2" xfId="43748"/>
    <cellStyle name="Обычный 158 3 4" xfId="43749"/>
    <cellStyle name="Обычный 158 4" xfId="13763"/>
    <cellStyle name="Обычный 158 4 2" xfId="13764"/>
    <cellStyle name="Обычный 158 4 2 2" xfId="13765"/>
    <cellStyle name="Обычный 158 4 2 2 2" xfId="43750"/>
    <cellStyle name="Обычный 158 4 2 3" xfId="43751"/>
    <cellStyle name="Обычный 158 4 3" xfId="13766"/>
    <cellStyle name="Обычный 158 4 3 2" xfId="43752"/>
    <cellStyle name="Обычный 158 4 4" xfId="43753"/>
    <cellStyle name="Обычный 158 5" xfId="13767"/>
    <cellStyle name="Обычный 158 5 2" xfId="13768"/>
    <cellStyle name="Обычный 158 5 2 2" xfId="43754"/>
    <cellStyle name="Обычный 158 5 3" xfId="43755"/>
    <cellStyle name="Обычный 158 6" xfId="13769"/>
    <cellStyle name="Обычный 158 6 2" xfId="43756"/>
    <cellStyle name="Обычный 158 7" xfId="13770"/>
    <cellStyle name="Обычный 158 7 2" xfId="43757"/>
    <cellStyle name="Обычный 158 8" xfId="43758"/>
    <cellStyle name="Обычный 159" xfId="13771"/>
    <cellStyle name="Обычный 159 2" xfId="13772"/>
    <cellStyle name="Обычный 159 2 2" xfId="13773"/>
    <cellStyle name="Обычный 159 2 2 2" xfId="13774"/>
    <cellStyle name="Обычный 159 2 2 2 2" xfId="43759"/>
    <cellStyle name="Обычный 159 2 2 3" xfId="43760"/>
    <cellStyle name="Обычный 159 2 3" xfId="13775"/>
    <cellStyle name="Обычный 159 2 3 2" xfId="43761"/>
    <cellStyle name="Обычный 159 2 4" xfId="43762"/>
    <cellStyle name="Обычный 159 3" xfId="13776"/>
    <cellStyle name="Обычный 159 3 2" xfId="13777"/>
    <cellStyle name="Обычный 159 3 2 2" xfId="13778"/>
    <cellStyle name="Обычный 159 3 2 2 2" xfId="43763"/>
    <cellStyle name="Обычный 159 3 2 3" xfId="43764"/>
    <cellStyle name="Обычный 159 3 3" xfId="13779"/>
    <cellStyle name="Обычный 159 3 3 2" xfId="43765"/>
    <cellStyle name="Обычный 159 3 4" xfId="43766"/>
    <cellStyle name="Обычный 159 4" xfId="13780"/>
    <cellStyle name="Обычный 159 4 2" xfId="13781"/>
    <cellStyle name="Обычный 159 4 2 2" xfId="13782"/>
    <cellStyle name="Обычный 159 4 2 2 2" xfId="43767"/>
    <cellStyle name="Обычный 159 4 2 3" xfId="43768"/>
    <cellStyle name="Обычный 159 4 3" xfId="13783"/>
    <cellStyle name="Обычный 159 4 3 2" xfId="43769"/>
    <cellStyle name="Обычный 159 4 4" xfId="43770"/>
    <cellStyle name="Обычный 159 5" xfId="13784"/>
    <cellStyle name="Обычный 159 5 2" xfId="13785"/>
    <cellStyle name="Обычный 159 5 2 2" xfId="43771"/>
    <cellStyle name="Обычный 159 5 3" xfId="43772"/>
    <cellStyle name="Обычный 159 6" xfId="13786"/>
    <cellStyle name="Обычный 159 6 2" xfId="43773"/>
    <cellStyle name="Обычный 159 7" xfId="13787"/>
    <cellStyle name="Обычный 159 7 2" xfId="43774"/>
    <cellStyle name="Обычный 159 8" xfId="43775"/>
    <cellStyle name="Обычный 16" xfId="13788"/>
    <cellStyle name="Обычный 16 2" xfId="13789"/>
    <cellStyle name="Обычный 16 3" xfId="59091"/>
    <cellStyle name="Обычный 160" xfId="13790"/>
    <cellStyle name="Обычный 160 2" xfId="13791"/>
    <cellStyle name="Обычный 160 2 2" xfId="13792"/>
    <cellStyle name="Обычный 160 2 2 2" xfId="13793"/>
    <cellStyle name="Обычный 160 2 2 2 2" xfId="43776"/>
    <cellStyle name="Обычный 160 2 2 3" xfId="43777"/>
    <cellStyle name="Обычный 160 2 3" xfId="13794"/>
    <cellStyle name="Обычный 160 2 3 2" xfId="43778"/>
    <cellStyle name="Обычный 160 2 4" xfId="43779"/>
    <cellStyle name="Обычный 160 3" xfId="13795"/>
    <cellStyle name="Обычный 160 3 2" xfId="13796"/>
    <cellStyle name="Обычный 160 3 2 2" xfId="13797"/>
    <cellStyle name="Обычный 160 3 2 2 2" xfId="43780"/>
    <cellStyle name="Обычный 160 3 2 3" xfId="43781"/>
    <cellStyle name="Обычный 160 3 3" xfId="13798"/>
    <cellStyle name="Обычный 160 3 3 2" xfId="43782"/>
    <cellStyle name="Обычный 160 3 4" xfId="43783"/>
    <cellStyle name="Обычный 160 4" xfId="13799"/>
    <cellStyle name="Обычный 160 4 2" xfId="13800"/>
    <cellStyle name="Обычный 160 4 2 2" xfId="13801"/>
    <cellStyle name="Обычный 160 4 2 2 2" xfId="43784"/>
    <cellStyle name="Обычный 160 4 2 3" xfId="43785"/>
    <cellStyle name="Обычный 160 4 3" xfId="13802"/>
    <cellStyle name="Обычный 160 4 3 2" xfId="43786"/>
    <cellStyle name="Обычный 160 4 4" xfId="43787"/>
    <cellStyle name="Обычный 160 5" xfId="13803"/>
    <cellStyle name="Обычный 160 5 2" xfId="13804"/>
    <cellStyle name="Обычный 160 5 2 2" xfId="43788"/>
    <cellStyle name="Обычный 160 5 3" xfId="43789"/>
    <cellStyle name="Обычный 160 6" xfId="13805"/>
    <cellStyle name="Обычный 160 6 2" xfId="43790"/>
    <cellStyle name="Обычный 160 7" xfId="13806"/>
    <cellStyle name="Обычный 160 7 2" xfId="43791"/>
    <cellStyle name="Обычный 160 8" xfId="43792"/>
    <cellStyle name="Обычный 161" xfId="13807"/>
    <cellStyle name="Обычный 161 2" xfId="13808"/>
    <cellStyle name="Обычный 161 2 2" xfId="13809"/>
    <cellStyle name="Обычный 161 2 2 2" xfId="13810"/>
    <cellStyle name="Обычный 161 2 2 2 2" xfId="43793"/>
    <cellStyle name="Обычный 161 2 2 3" xfId="43794"/>
    <cellStyle name="Обычный 161 2 3" xfId="13811"/>
    <cellStyle name="Обычный 161 2 3 2" xfId="43795"/>
    <cellStyle name="Обычный 161 2 4" xfId="43796"/>
    <cellStyle name="Обычный 161 3" xfId="13812"/>
    <cellStyle name="Обычный 161 3 2" xfId="13813"/>
    <cellStyle name="Обычный 161 3 2 2" xfId="13814"/>
    <cellStyle name="Обычный 161 3 2 2 2" xfId="43797"/>
    <cellStyle name="Обычный 161 3 2 3" xfId="43798"/>
    <cellStyle name="Обычный 161 3 3" xfId="13815"/>
    <cellStyle name="Обычный 161 3 3 2" xfId="43799"/>
    <cellStyle name="Обычный 161 3 4" xfId="43800"/>
    <cellStyle name="Обычный 161 4" xfId="13816"/>
    <cellStyle name="Обычный 161 4 2" xfId="13817"/>
    <cellStyle name="Обычный 161 4 2 2" xfId="13818"/>
    <cellStyle name="Обычный 161 4 2 2 2" xfId="43801"/>
    <cellStyle name="Обычный 161 4 2 3" xfId="43802"/>
    <cellStyle name="Обычный 161 4 3" xfId="13819"/>
    <cellStyle name="Обычный 161 4 3 2" xfId="43803"/>
    <cellStyle name="Обычный 161 4 4" xfId="43804"/>
    <cellStyle name="Обычный 161 5" xfId="13820"/>
    <cellStyle name="Обычный 161 5 2" xfId="13821"/>
    <cellStyle name="Обычный 161 5 2 2" xfId="43805"/>
    <cellStyle name="Обычный 161 5 3" xfId="43806"/>
    <cellStyle name="Обычный 161 6" xfId="13822"/>
    <cellStyle name="Обычный 161 6 2" xfId="43807"/>
    <cellStyle name="Обычный 161 7" xfId="13823"/>
    <cellStyle name="Обычный 161 7 2" xfId="43808"/>
    <cellStyle name="Обычный 161 8" xfId="43809"/>
    <cellStyle name="Обычный 162" xfId="13824"/>
    <cellStyle name="Обычный 162 2" xfId="13825"/>
    <cellStyle name="Обычный 162 2 2" xfId="13826"/>
    <cellStyle name="Обычный 162 2 2 2" xfId="13827"/>
    <cellStyle name="Обычный 162 2 2 2 2" xfId="43810"/>
    <cellStyle name="Обычный 162 2 2 3" xfId="43811"/>
    <cellStyle name="Обычный 162 2 3" xfId="13828"/>
    <cellStyle name="Обычный 162 2 3 2" xfId="43812"/>
    <cellStyle name="Обычный 162 2 4" xfId="43813"/>
    <cellStyle name="Обычный 162 3" xfId="13829"/>
    <cellStyle name="Обычный 162 3 2" xfId="13830"/>
    <cellStyle name="Обычный 162 3 2 2" xfId="13831"/>
    <cellStyle name="Обычный 162 3 2 2 2" xfId="43814"/>
    <cellStyle name="Обычный 162 3 2 3" xfId="43815"/>
    <cellStyle name="Обычный 162 3 3" xfId="13832"/>
    <cellStyle name="Обычный 162 3 3 2" xfId="43816"/>
    <cellStyle name="Обычный 162 3 4" xfId="43817"/>
    <cellStyle name="Обычный 162 4" xfId="13833"/>
    <cellStyle name="Обычный 162 4 2" xfId="13834"/>
    <cellStyle name="Обычный 162 4 2 2" xfId="13835"/>
    <cellStyle name="Обычный 162 4 2 2 2" xfId="43818"/>
    <cellStyle name="Обычный 162 4 2 3" xfId="43819"/>
    <cellStyle name="Обычный 162 4 3" xfId="13836"/>
    <cellStyle name="Обычный 162 4 3 2" xfId="43820"/>
    <cellStyle name="Обычный 162 4 4" xfId="43821"/>
    <cellStyle name="Обычный 162 5" xfId="13837"/>
    <cellStyle name="Обычный 162 5 2" xfId="13838"/>
    <cellStyle name="Обычный 162 5 2 2" xfId="43822"/>
    <cellStyle name="Обычный 162 5 3" xfId="43823"/>
    <cellStyle name="Обычный 162 6" xfId="13839"/>
    <cellStyle name="Обычный 162 6 2" xfId="43824"/>
    <cellStyle name="Обычный 162 7" xfId="13840"/>
    <cellStyle name="Обычный 162 7 2" xfId="43825"/>
    <cellStyle name="Обычный 162 8" xfId="43826"/>
    <cellStyle name="Обычный 163" xfId="13841"/>
    <cellStyle name="Обычный 163 2" xfId="13842"/>
    <cellStyle name="Обычный 163 2 2" xfId="13843"/>
    <cellStyle name="Обычный 163 2 2 2" xfId="13844"/>
    <cellStyle name="Обычный 163 2 2 2 2" xfId="43827"/>
    <cellStyle name="Обычный 163 2 2 3" xfId="43828"/>
    <cellStyle name="Обычный 163 2 3" xfId="13845"/>
    <cellStyle name="Обычный 163 2 3 2" xfId="43829"/>
    <cellStyle name="Обычный 163 2 4" xfId="43830"/>
    <cellStyle name="Обычный 163 3" xfId="13846"/>
    <cellStyle name="Обычный 163 3 2" xfId="13847"/>
    <cellStyle name="Обычный 163 3 2 2" xfId="13848"/>
    <cellStyle name="Обычный 163 3 2 2 2" xfId="43831"/>
    <cellStyle name="Обычный 163 3 2 3" xfId="43832"/>
    <cellStyle name="Обычный 163 3 3" xfId="13849"/>
    <cellStyle name="Обычный 163 3 3 2" xfId="43833"/>
    <cellStyle name="Обычный 163 3 4" xfId="43834"/>
    <cellStyle name="Обычный 163 4" xfId="13850"/>
    <cellStyle name="Обычный 163 4 2" xfId="13851"/>
    <cellStyle name="Обычный 163 4 2 2" xfId="13852"/>
    <cellStyle name="Обычный 163 4 2 2 2" xfId="43835"/>
    <cellStyle name="Обычный 163 4 2 3" xfId="43836"/>
    <cellStyle name="Обычный 163 4 3" xfId="13853"/>
    <cellStyle name="Обычный 163 4 3 2" xfId="43837"/>
    <cellStyle name="Обычный 163 4 4" xfId="43838"/>
    <cellStyle name="Обычный 163 5" xfId="13854"/>
    <cellStyle name="Обычный 163 5 2" xfId="13855"/>
    <cellStyle name="Обычный 163 5 2 2" xfId="43839"/>
    <cellStyle name="Обычный 163 5 3" xfId="43840"/>
    <cellStyle name="Обычный 163 6" xfId="13856"/>
    <cellStyle name="Обычный 163 6 2" xfId="43841"/>
    <cellStyle name="Обычный 163 7" xfId="13857"/>
    <cellStyle name="Обычный 163 7 2" xfId="43842"/>
    <cellStyle name="Обычный 163 8" xfId="43843"/>
    <cellStyle name="Обычный 164" xfId="13858"/>
    <cellStyle name="Обычный 164 2" xfId="13859"/>
    <cellStyle name="Обычный 164 2 2" xfId="13860"/>
    <cellStyle name="Обычный 164 2 2 2" xfId="13861"/>
    <cellStyle name="Обычный 164 2 2 2 2" xfId="43844"/>
    <cellStyle name="Обычный 164 2 2 3" xfId="43845"/>
    <cellStyle name="Обычный 164 2 3" xfId="13862"/>
    <cellStyle name="Обычный 164 2 3 2" xfId="43846"/>
    <cellStyle name="Обычный 164 2 4" xfId="43847"/>
    <cellStyle name="Обычный 164 3" xfId="13863"/>
    <cellStyle name="Обычный 164 3 2" xfId="13864"/>
    <cellStyle name="Обычный 164 3 2 2" xfId="13865"/>
    <cellStyle name="Обычный 164 3 2 2 2" xfId="43848"/>
    <cellStyle name="Обычный 164 3 2 3" xfId="43849"/>
    <cellStyle name="Обычный 164 3 3" xfId="13866"/>
    <cellStyle name="Обычный 164 3 3 2" xfId="43850"/>
    <cellStyle name="Обычный 164 3 4" xfId="43851"/>
    <cellStyle name="Обычный 164 4" xfId="13867"/>
    <cellStyle name="Обычный 164 4 2" xfId="13868"/>
    <cellStyle name="Обычный 164 4 2 2" xfId="13869"/>
    <cellStyle name="Обычный 164 4 2 2 2" xfId="43852"/>
    <cellStyle name="Обычный 164 4 2 3" xfId="43853"/>
    <cellStyle name="Обычный 164 4 3" xfId="13870"/>
    <cellStyle name="Обычный 164 4 3 2" xfId="43854"/>
    <cellStyle name="Обычный 164 4 4" xfId="43855"/>
    <cellStyle name="Обычный 164 5" xfId="13871"/>
    <cellStyle name="Обычный 164 5 2" xfId="13872"/>
    <cellStyle name="Обычный 164 5 2 2" xfId="43856"/>
    <cellStyle name="Обычный 164 5 3" xfId="43857"/>
    <cellStyle name="Обычный 164 6" xfId="13873"/>
    <cellStyle name="Обычный 164 6 2" xfId="43858"/>
    <cellStyle name="Обычный 164 7" xfId="13874"/>
    <cellStyle name="Обычный 164 7 2" xfId="43859"/>
    <cellStyle name="Обычный 164 8" xfId="43860"/>
    <cellStyle name="Обычный 165" xfId="13875"/>
    <cellStyle name="Обычный 165 2" xfId="13876"/>
    <cellStyle name="Обычный 165 2 2" xfId="13877"/>
    <cellStyle name="Обычный 165 2 2 2" xfId="13878"/>
    <cellStyle name="Обычный 165 2 2 2 2" xfId="43861"/>
    <cellStyle name="Обычный 165 2 2 3" xfId="43862"/>
    <cellStyle name="Обычный 165 2 3" xfId="13879"/>
    <cellStyle name="Обычный 165 2 3 2" xfId="43863"/>
    <cellStyle name="Обычный 165 2 4" xfId="43864"/>
    <cellStyle name="Обычный 165 3" xfId="13880"/>
    <cellStyle name="Обычный 165 3 2" xfId="13881"/>
    <cellStyle name="Обычный 165 3 2 2" xfId="13882"/>
    <cellStyle name="Обычный 165 3 2 2 2" xfId="43865"/>
    <cellStyle name="Обычный 165 3 2 3" xfId="43866"/>
    <cellStyle name="Обычный 165 3 3" xfId="13883"/>
    <cellStyle name="Обычный 165 3 3 2" xfId="43867"/>
    <cellStyle name="Обычный 165 3 4" xfId="43868"/>
    <cellStyle name="Обычный 165 4" xfId="13884"/>
    <cellStyle name="Обычный 165 4 2" xfId="13885"/>
    <cellStyle name="Обычный 165 4 2 2" xfId="13886"/>
    <cellStyle name="Обычный 165 4 2 2 2" xfId="43869"/>
    <cellStyle name="Обычный 165 4 2 3" xfId="43870"/>
    <cellStyle name="Обычный 165 4 3" xfId="13887"/>
    <cellStyle name="Обычный 165 4 3 2" xfId="43871"/>
    <cellStyle name="Обычный 165 4 4" xfId="43872"/>
    <cellStyle name="Обычный 165 5" xfId="13888"/>
    <cellStyle name="Обычный 165 5 2" xfId="13889"/>
    <cellStyle name="Обычный 165 5 2 2" xfId="43873"/>
    <cellStyle name="Обычный 165 5 3" xfId="43874"/>
    <cellStyle name="Обычный 165 6" xfId="13890"/>
    <cellStyle name="Обычный 165 6 2" xfId="43875"/>
    <cellStyle name="Обычный 165 7" xfId="13891"/>
    <cellStyle name="Обычный 165 7 2" xfId="43876"/>
    <cellStyle name="Обычный 165 8" xfId="43877"/>
    <cellStyle name="Обычный 166" xfId="13892"/>
    <cellStyle name="Обычный 166 2" xfId="13893"/>
    <cellStyle name="Обычный 166 2 2" xfId="13894"/>
    <cellStyle name="Обычный 166 2 2 2" xfId="13895"/>
    <cellStyle name="Обычный 166 2 2 2 2" xfId="43878"/>
    <cellStyle name="Обычный 166 2 2 3" xfId="43879"/>
    <cellStyle name="Обычный 166 2 3" xfId="13896"/>
    <cellStyle name="Обычный 166 2 3 2" xfId="43880"/>
    <cellStyle name="Обычный 166 2 4" xfId="43881"/>
    <cellStyle name="Обычный 166 3" xfId="13897"/>
    <cellStyle name="Обычный 166 3 2" xfId="13898"/>
    <cellStyle name="Обычный 166 3 2 2" xfId="13899"/>
    <cellStyle name="Обычный 166 3 2 2 2" xfId="43882"/>
    <cellStyle name="Обычный 166 3 2 3" xfId="43883"/>
    <cellStyle name="Обычный 166 3 3" xfId="13900"/>
    <cellStyle name="Обычный 166 3 3 2" xfId="43884"/>
    <cellStyle name="Обычный 166 3 4" xfId="43885"/>
    <cellStyle name="Обычный 166 4" xfId="13901"/>
    <cellStyle name="Обычный 166 4 2" xfId="13902"/>
    <cellStyle name="Обычный 166 4 2 2" xfId="13903"/>
    <cellStyle name="Обычный 166 4 2 2 2" xfId="43886"/>
    <cellStyle name="Обычный 166 4 2 3" xfId="43887"/>
    <cellStyle name="Обычный 166 4 3" xfId="13904"/>
    <cellStyle name="Обычный 166 4 3 2" xfId="43888"/>
    <cellStyle name="Обычный 166 4 4" xfId="43889"/>
    <cellStyle name="Обычный 166 5" xfId="13905"/>
    <cellStyle name="Обычный 166 5 2" xfId="13906"/>
    <cellStyle name="Обычный 166 5 2 2" xfId="43890"/>
    <cellStyle name="Обычный 166 5 3" xfId="43891"/>
    <cellStyle name="Обычный 166 6" xfId="13907"/>
    <cellStyle name="Обычный 166 6 2" xfId="43892"/>
    <cellStyle name="Обычный 166 7" xfId="13908"/>
    <cellStyle name="Обычный 166 7 2" xfId="43893"/>
    <cellStyle name="Обычный 166 8" xfId="43894"/>
    <cellStyle name="Обычный 167" xfId="13909"/>
    <cellStyle name="Обычный 167 2" xfId="13910"/>
    <cellStyle name="Обычный 167 2 2" xfId="13911"/>
    <cellStyle name="Обычный 167 2 2 2" xfId="13912"/>
    <cellStyle name="Обычный 167 2 2 2 2" xfId="43895"/>
    <cellStyle name="Обычный 167 2 2 3" xfId="43896"/>
    <cellStyle name="Обычный 167 2 3" xfId="13913"/>
    <cellStyle name="Обычный 167 2 3 2" xfId="43897"/>
    <cellStyle name="Обычный 167 2 4" xfId="43898"/>
    <cellStyle name="Обычный 167 3" xfId="13914"/>
    <cellStyle name="Обычный 167 3 2" xfId="13915"/>
    <cellStyle name="Обычный 167 3 2 2" xfId="13916"/>
    <cellStyle name="Обычный 167 3 2 2 2" xfId="43899"/>
    <cellStyle name="Обычный 167 3 2 3" xfId="43900"/>
    <cellStyle name="Обычный 167 3 3" xfId="13917"/>
    <cellStyle name="Обычный 167 3 3 2" xfId="43901"/>
    <cellStyle name="Обычный 167 3 4" xfId="43902"/>
    <cellStyle name="Обычный 167 4" xfId="13918"/>
    <cellStyle name="Обычный 167 4 2" xfId="13919"/>
    <cellStyle name="Обычный 167 4 2 2" xfId="13920"/>
    <cellStyle name="Обычный 167 4 2 2 2" xfId="43903"/>
    <cellStyle name="Обычный 167 4 2 3" xfId="43904"/>
    <cellStyle name="Обычный 167 4 3" xfId="13921"/>
    <cellStyle name="Обычный 167 4 3 2" xfId="43905"/>
    <cellStyle name="Обычный 167 4 4" xfId="43906"/>
    <cellStyle name="Обычный 167 5" xfId="13922"/>
    <cellStyle name="Обычный 167 5 2" xfId="13923"/>
    <cellStyle name="Обычный 167 5 2 2" xfId="43907"/>
    <cellStyle name="Обычный 167 5 3" xfId="43908"/>
    <cellStyle name="Обычный 167 6" xfId="13924"/>
    <cellStyle name="Обычный 167 6 2" xfId="43909"/>
    <cellStyle name="Обычный 167 7" xfId="13925"/>
    <cellStyle name="Обычный 167 7 2" xfId="43910"/>
    <cellStyle name="Обычный 167 8" xfId="43911"/>
    <cellStyle name="Обычный 168" xfId="13926"/>
    <cellStyle name="Обычный 168 2" xfId="13927"/>
    <cellStyle name="Обычный 168 2 2" xfId="13928"/>
    <cellStyle name="Обычный 168 2 2 2" xfId="13929"/>
    <cellStyle name="Обычный 168 2 2 2 2" xfId="43912"/>
    <cellStyle name="Обычный 168 2 2 3" xfId="43913"/>
    <cellStyle name="Обычный 168 2 3" xfId="13930"/>
    <cellStyle name="Обычный 168 2 3 2" xfId="43914"/>
    <cellStyle name="Обычный 168 2 4" xfId="43915"/>
    <cellStyle name="Обычный 168 3" xfId="13931"/>
    <cellStyle name="Обычный 168 3 2" xfId="13932"/>
    <cellStyle name="Обычный 168 3 2 2" xfId="13933"/>
    <cellStyle name="Обычный 168 3 2 2 2" xfId="43916"/>
    <cellStyle name="Обычный 168 3 2 3" xfId="43917"/>
    <cellStyle name="Обычный 168 3 3" xfId="13934"/>
    <cellStyle name="Обычный 168 3 3 2" xfId="43918"/>
    <cellStyle name="Обычный 168 3 4" xfId="43919"/>
    <cellStyle name="Обычный 168 4" xfId="13935"/>
    <cellStyle name="Обычный 168 4 2" xfId="13936"/>
    <cellStyle name="Обычный 168 4 2 2" xfId="13937"/>
    <cellStyle name="Обычный 168 4 2 2 2" xfId="43920"/>
    <cellStyle name="Обычный 168 4 2 3" xfId="43921"/>
    <cellStyle name="Обычный 168 4 3" xfId="13938"/>
    <cellStyle name="Обычный 168 4 3 2" xfId="43922"/>
    <cellStyle name="Обычный 168 4 4" xfId="43923"/>
    <cellStyle name="Обычный 168 5" xfId="13939"/>
    <cellStyle name="Обычный 168 5 2" xfId="13940"/>
    <cellStyle name="Обычный 168 5 2 2" xfId="43924"/>
    <cellStyle name="Обычный 168 5 3" xfId="43925"/>
    <cellStyle name="Обычный 168 6" xfId="13941"/>
    <cellStyle name="Обычный 168 6 2" xfId="43926"/>
    <cellStyle name="Обычный 168 7" xfId="13942"/>
    <cellStyle name="Обычный 168 7 2" xfId="43927"/>
    <cellStyle name="Обычный 168 8" xfId="43928"/>
    <cellStyle name="Обычный 169" xfId="13943"/>
    <cellStyle name="Обычный 169 2" xfId="13944"/>
    <cellStyle name="Обычный 169 2 2" xfId="13945"/>
    <cellStyle name="Обычный 169 2 2 2" xfId="13946"/>
    <cellStyle name="Обычный 169 2 2 2 2" xfId="43929"/>
    <cellStyle name="Обычный 169 2 2 3" xfId="43930"/>
    <cellStyle name="Обычный 169 2 3" xfId="13947"/>
    <cellStyle name="Обычный 169 2 3 2" xfId="43931"/>
    <cellStyle name="Обычный 169 2 4" xfId="43932"/>
    <cellStyle name="Обычный 169 3" xfId="13948"/>
    <cellStyle name="Обычный 169 3 2" xfId="13949"/>
    <cellStyle name="Обычный 169 3 2 2" xfId="13950"/>
    <cellStyle name="Обычный 169 3 2 2 2" xfId="43933"/>
    <cellStyle name="Обычный 169 3 2 3" xfId="43934"/>
    <cellStyle name="Обычный 169 3 3" xfId="13951"/>
    <cellStyle name="Обычный 169 3 3 2" xfId="43935"/>
    <cellStyle name="Обычный 169 3 4" xfId="43936"/>
    <cellStyle name="Обычный 169 4" xfId="13952"/>
    <cellStyle name="Обычный 169 4 2" xfId="13953"/>
    <cellStyle name="Обычный 169 4 2 2" xfId="13954"/>
    <cellStyle name="Обычный 169 4 2 2 2" xfId="43937"/>
    <cellStyle name="Обычный 169 4 2 3" xfId="43938"/>
    <cellStyle name="Обычный 169 4 3" xfId="13955"/>
    <cellStyle name="Обычный 169 4 3 2" xfId="43939"/>
    <cellStyle name="Обычный 169 4 4" xfId="43940"/>
    <cellStyle name="Обычный 169 5" xfId="13956"/>
    <cellStyle name="Обычный 169 5 2" xfId="13957"/>
    <cellStyle name="Обычный 169 5 2 2" xfId="43941"/>
    <cellStyle name="Обычный 169 5 3" xfId="43942"/>
    <cellStyle name="Обычный 169 6" xfId="13958"/>
    <cellStyle name="Обычный 169 6 2" xfId="43943"/>
    <cellStyle name="Обычный 169 7" xfId="13959"/>
    <cellStyle name="Обычный 169 7 2" xfId="43944"/>
    <cellStyle name="Обычный 169 8" xfId="43945"/>
    <cellStyle name="Обычный 17" xfId="13960"/>
    <cellStyle name="Обычный 17 2" xfId="13961"/>
    <cellStyle name="Обычный 17 3" xfId="59092"/>
    <cellStyle name="Обычный 170" xfId="13962"/>
    <cellStyle name="Обычный 170 2" xfId="13963"/>
    <cellStyle name="Обычный 170 2 2" xfId="13964"/>
    <cellStyle name="Обычный 170 2 2 2" xfId="13965"/>
    <cellStyle name="Обычный 170 2 2 2 2" xfId="43946"/>
    <cellStyle name="Обычный 170 2 2 3" xfId="43947"/>
    <cellStyle name="Обычный 170 2 3" xfId="13966"/>
    <cellStyle name="Обычный 170 2 3 2" xfId="43948"/>
    <cellStyle name="Обычный 170 2 4" xfId="43949"/>
    <cellStyle name="Обычный 170 3" xfId="13967"/>
    <cellStyle name="Обычный 170 3 2" xfId="13968"/>
    <cellStyle name="Обычный 170 3 2 2" xfId="13969"/>
    <cellStyle name="Обычный 170 3 2 2 2" xfId="43950"/>
    <cellStyle name="Обычный 170 3 2 3" xfId="43951"/>
    <cellStyle name="Обычный 170 3 3" xfId="13970"/>
    <cellStyle name="Обычный 170 3 3 2" xfId="43952"/>
    <cellStyle name="Обычный 170 3 4" xfId="43953"/>
    <cellStyle name="Обычный 170 4" xfId="13971"/>
    <cellStyle name="Обычный 170 4 2" xfId="13972"/>
    <cellStyle name="Обычный 170 4 2 2" xfId="13973"/>
    <cellStyle name="Обычный 170 4 2 2 2" xfId="43954"/>
    <cellStyle name="Обычный 170 4 2 3" xfId="43955"/>
    <cellStyle name="Обычный 170 4 3" xfId="13974"/>
    <cellStyle name="Обычный 170 4 3 2" xfId="43956"/>
    <cellStyle name="Обычный 170 4 4" xfId="43957"/>
    <cellStyle name="Обычный 170 5" xfId="13975"/>
    <cellStyle name="Обычный 170 5 2" xfId="13976"/>
    <cellStyle name="Обычный 170 5 2 2" xfId="43958"/>
    <cellStyle name="Обычный 170 5 3" xfId="43959"/>
    <cellStyle name="Обычный 170 6" xfId="13977"/>
    <cellStyle name="Обычный 170 6 2" xfId="43960"/>
    <cellStyle name="Обычный 170 7" xfId="13978"/>
    <cellStyle name="Обычный 170 7 2" xfId="43961"/>
    <cellStyle name="Обычный 170 8" xfId="43962"/>
    <cellStyle name="Обычный 171" xfId="13979"/>
    <cellStyle name="Обычный 171 2" xfId="13980"/>
    <cellStyle name="Обычный 171 2 2" xfId="13981"/>
    <cellStyle name="Обычный 171 2 2 2" xfId="13982"/>
    <cellStyle name="Обычный 171 2 2 2 2" xfId="43963"/>
    <cellStyle name="Обычный 171 2 2 3" xfId="43964"/>
    <cellStyle name="Обычный 171 2 3" xfId="13983"/>
    <cellStyle name="Обычный 171 2 3 2" xfId="43965"/>
    <cellStyle name="Обычный 171 2 4" xfId="43966"/>
    <cellStyle name="Обычный 171 3" xfId="13984"/>
    <cellStyle name="Обычный 171 3 2" xfId="13985"/>
    <cellStyle name="Обычный 171 3 2 2" xfId="13986"/>
    <cellStyle name="Обычный 171 3 2 2 2" xfId="43967"/>
    <cellStyle name="Обычный 171 3 2 3" xfId="43968"/>
    <cellStyle name="Обычный 171 3 3" xfId="13987"/>
    <cellStyle name="Обычный 171 3 3 2" xfId="43969"/>
    <cellStyle name="Обычный 171 3 4" xfId="43970"/>
    <cellStyle name="Обычный 171 4" xfId="13988"/>
    <cellStyle name="Обычный 171 4 2" xfId="13989"/>
    <cellStyle name="Обычный 171 4 2 2" xfId="13990"/>
    <cellStyle name="Обычный 171 4 2 2 2" xfId="43971"/>
    <cellStyle name="Обычный 171 4 2 3" xfId="43972"/>
    <cellStyle name="Обычный 171 4 3" xfId="13991"/>
    <cellStyle name="Обычный 171 4 3 2" xfId="43973"/>
    <cellStyle name="Обычный 171 4 4" xfId="43974"/>
    <cellStyle name="Обычный 171 5" xfId="13992"/>
    <cellStyle name="Обычный 171 5 2" xfId="13993"/>
    <cellStyle name="Обычный 171 5 2 2" xfId="43975"/>
    <cellStyle name="Обычный 171 5 3" xfId="43976"/>
    <cellStyle name="Обычный 171 6" xfId="13994"/>
    <cellStyle name="Обычный 171 6 2" xfId="43977"/>
    <cellStyle name="Обычный 171 7" xfId="13995"/>
    <cellStyle name="Обычный 171 7 2" xfId="43978"/>
    <cellStyle name="Обычный 171 8" xfId="43979"/>
    <cellStyle name="Обычный 172" xfId="13996"/>
    <cellStyle name="Обычный 172 2" xfId="13997"/>
    <cellStyle name="Обычный 172 2 2" xfId="13998"/>
    <cellStyle name="Обычный 172 2 2 2" xfId="13999"/>
    <cellStyle name="Обычный 172 2 2 2 2" xfId="43980"/>
    <cellStyle name="Обычный 172 2 2 3" xfId="43981"/>
    <cellStyle name="Обычный 172 2 3" xfId="14000"/>
    <cellStyle name="Обычный 172 2 3 2" xfId="43982"/>
    <cellStyle name="Обычный 172 2 4" xfId="43983"/>
    <cellStyle name="Обычный 172 3" xfId="14001"/>
    <cellStyle name="Обычный 172 3 2" xfId="14002"/>
    <cellStyle name="Обычный 172 3 2 2" xfId="14003"/>
    <cellStyle name="Обычный 172 3 2 2 2" xfId="43984"/>
    <cellStyle name="Обычный 172 3 2 3" xfId="43985"/>
    <cellStyle name="Обычный 172 3 3" xfId="14004"/>
    <cellStyle name="Обычный 172 3 3 2" xfId="43986"/>
    <cellStyle name="Обычный 172 3 4" xfId="43987"/>
    <cellStyle name="Обычный 172 4" xfId="14005"/>
    <cellStyle name="Обычный 172 4 2" xfId="14006"/>
    <cellStyle name="Обычный 172 4 2 2" xfId="14007"/>
    <cellStyle name="Обычный 172 4 2 2 2" xfId="43988"/>
    <cellStyle name="Обычный 172 4 2 3" xfId="43989"/>
    <cellStyle name="Обычный 172 4 3" xfId="14008"/>
    <cellStyle name="Обычный 172 4 3 2" xfId="43990"/>
    <cellStyle name="Обычный 172 4 4" xfId="43991"/>
    <cellStyle name="Обычный 172 5" xfId="14009"/>
    <cellStyle name="Обычный 172 5 2" xfId="14010"/>
    <cellStyle name="Обычный 172 5 2 2" xfId="43992"/>
    <cellStyle name="Обычный 172 5 3" xfId="43993"/>
    <cellStyle name="Обычный 172 6" xfId="14011"/>
    <cellStyle name="Обычный 172 6 2" xfId="43994"/>
    <cellStyle name="Обычный 172 7" xfId="14012"/>
    <cellStyle name="Обычный 172 7 2" xfId="43995"/>
    <cellStyle name="Обычный 172 8" xfId="43996"/>
    <cellStyle name="Обычный 173" xfId="14013"/>
    <cellStyle name="Обычный 173 2" xfId="43997"/>
    <cellStyle name="Обычный 174" xfId="14014"/>
    <cellStyle name="Обычный 174 2" xfId="43998"/>
    <cellStyle name="Обычный 175" xfId="14015"/>
    <cellStyle name="Обычный 175 2" xfId="14016"/>
    <cellStyle name="Обычный 175 2 2" xfId="14017"/>
    <cellStyle name="Обычный 175 2 2 2" xfId="14018"/>
    <cellStyle name="Обычный 175 2 2 3" xfId="14019"/>
    <cellStyle name="Обычный 175 2 2 3 2" xfId="14020"/>
    <cellStyle name="Обычный 175 2 3" xfId="43999"/>
    <cellStyle name="Обычный 175 3" xfId="14021"/>
    <cellStyle name="Обычный 175 3 2" xfId="44000"/>
    <cellStyle name="Обычный 175 4" xfId="44001"/>
    <cellStyle name="Обычный 176" xfId="14022"/>
    <cellStyle name="Обычный 176 2" xfId="14023"/>
    <cellStyle name="Обычный 176 2 2" xfId="14024"/>
    <cellStyle name="Обычный 176 2 2 2" xfId="44002"/>
    <cellStyle name="Обычный 176 2 3" xfId="44003"/>
    <cellStyle name="Обычный 176 3" xfId="14025"/>
    <cellStyle name="Обычный 176 3 2" xfId="14026"/>
    <cellStyle name="Обычный 176 4" xfId="44004"/>
    <cellStyle name="Обычный 176 6" xfId="14027"/>
    <cellStyle name="Обычный 176 6 2" xfId="14028"/>
    <cellStyle name="Обычный 176 6 3" xfId="14029"/>
    <cellStyle name="Обычный 176 6 3 2" xfId="14030"/>
    <cellStyle name="Обычный 177" xfId="14031"/>
    <cellStyle name="Обычный 177 2" xfId="14032"/>
    <cellStyle name="Обычный 177 2 2" xfId="14033"/>
    <cellStyle name="Обычный 177 2 2 2" xfId="44005"/>
    <cellStyle name="Обычный 177 2 3" xfId="44006"/>
    <cellStyle name="Обычный 177 3" xfId="14034"/>
    <cellStyle name="Обычный 177 3 2" xfId="14035"/>
    <cellStyle name="Обычный 177 4" xfId="44007"/>
    <cellStyle name="Обычный 178" xfId="14036"/>
    <cellStyle name="Обычный 178 2" xfId="14037"/>
    <cellStyle name="Обычный 178 2 2" xfId="14038"/>
    <cellStyle name="Обычный 178 2 2 2" xfId="44008"/>
    <cellStyle name="Обычный 178 2 3" xfId="44009"/>
    <cellStyle name="Обычный 178 3" xfId="14039"/>
    <cellStyle name="Обычный 178 3 2" xfId="14040"/>
    <cellStyle name="Обычный 178 4" xfId="44010"/>
    <cellStyle name="Обычный 179" xfId="14041"/>
    <cellStyle name="Обычный 179 2" xfId="14042"/>
    <cellStyle name="Обычный 179 2 2" xfId="14043"/>
    <cellStyle name="Обычный 179 2 2 2" xfId="44011"/>
    <cellStyle name="Обычный 179 2 3" xfId="44012"/>
    <cellStyle name="Обычный 179 3" xfId="14044"/>
    <cellStyle name="Обычный 179 3 2" xfId="14045"/>
    <cellStyle name="Обычный 179 4" xfId="44013"/>
    <cellStyle name="Обычный 18" xfId="14046"/>
    <cellStyle name="Обычный 18 2" xfId="14047"/>
    <cellStyle name="Обычный 18 2 2" xfId="59093"/>
    <cellStyle name="Обычный 18 3" xfId="59094"/>
    <cellStyle name="Обычный 180" xfId="14048"/>
    <cellStyle name="Обычный 180 2" xfId="14049"/>
    <cellStyle name="Обычный 180 2 2" xfId="14050"/>
    <cellStyle name="Обычный 180 2 2 2" xfId="44014"/>
    <cellStyle name="Обычный 180 2 3" xfId="44015"/>
    <cellStyle name="Обычный 180 3" xfId="14051"/>
    <cellStyle name="Обычный 180 3 2" xfId="44016"/>
    <cellStyle name="Обычный 180 4" xfId="44017"/>
    <cellStyle name="Обычный 181" xfId="14052"/>
    <cellStyle name="Обычный 181 2" xfId="14053"/>
    <cellStyle name="Обычный 181 2 2" xfId="14054"/>
    <cellStyle name="Обычный 181 2 2 2" xfId="14055"/>
    <cellStyle name="Обычный 181 2 2 3" xfId="14056"/>
    <cellStyle name="Обычный 181 2 2 3 2" xfId="14057"/>
    <cellStyle name="Обычный 181 2 3" xfId="44018"/>
    <cellStyle name="Обычный 181 3" xfId="14058"/>
    <cellStyle name="Обычный 181 3 2" xfId="44019"/>
    <cellStyle name="Обычный 181 4" xfId="44020"/>
    <cellStyle name="Обычный 182" xfId="14059"/>
    <cellStyle name="Обычный 182 2" xfId="14060"/>
    <cellStyle name="Обычный 182 2 2" xfId="14061"/>
    <cellStyle name="Обычный 182 2 2 2" xfId="44021"/>
    <cellStyle name="Обычный 182 2 3" xfId="44022"/>
    <cellStyle name="Обычный 182 3" xfId="14062"/>
    <cellStyle name="Обычный 182 3 2" xfId="44023"/>
    <cellStyle name="Обычный 182 4" xfId="44024"/>
    <cellStyle name="Обычный 183" xfId="14063"/>
    <cellStyle name="Обычный 183 2" xfId="14064"/>
    <cellStyle name="Обычный 183 2 2" xfId="14065"/>
    <cellStyle name="Обычный 183 2 2 2" xfId="44025"/>
    <cellStyle name="Обычный 183 2 3" xfId="44026"/>
    <cellStyle name="Обычный 183 3" xfId="14066"/>
    <cellStyle name="Обычный 183 3 2" xfId="44027"/>
    <cellStyle name="Обычный 183 4" xfId="44028"/>
    <cellStyle name="Обычный 184" xfId="14067"/>
    <cellStyle name="Обычный 184 2" xfId="14068"/>
    <cellStyle name="Обычный 184 2 2" xfId="14069"/>
    <cellStyle name="Обычный 184 2 2 2" xfId="44029"/>
    <cellStyle name="Обычный 184 2 3" xfId="44030"/>
    <cellStyle name="Обычный 184 3" xfId="14070"/>
    <cellStyle name="Обычный 184 3 2" xfId="44031"/>
    <cellStyle name="Обычный 184 4" xfId="44032"/>
    <cellStyle name="Обычный 185" xfId="14071"/>
    <cellStyle name="Обычный 185 2" xfId="14072"/>
    <cellStyle name="Обычный 185 2 2" xfId="14073"/>
    <cellStyle name="Обычный 185 2 2 2" xfId="44033"/>
    <cellStyle name="Обычный 185 2 3" xfId="44034"/>
    <cellStyle name="Обычный 185 3" xfId="14074"/>
    <cellStyle name="Обычный 185 3 2" xfId="44035"/>
    <cellStyle name="Обычный 185 4" xfId="44036"/>
    <cellStyle name="Обычный 186" xfId="14075"/>
    <cellStyle name="Обычный 186 2" xfId="14076"/>
    <cellStyle name="Обычный 186 2 2" xfId="14077"/>
    <cellStyle name="Обычный 186 2 2 2" xfId="44037"/>
    <cellStyle name="Обычный 186 2 3" xfId="44038"/>
    <cellStyle name="Обычный 186 3" xfId="14078"/>
    <cellStyle name="Обычный 186 3 2" xfId="44039"/>
    <cellStyle name="Обычный 186 4" xfId="44040"/>
    <cellStyle name="Обычный 187" xfId="14079"/>
    <cellStyle name="Обычный 187 2" xfId="14080"/>
    <cellStyle name="Обычный 187 2 2" xfId="14081"/>
    <cellStyle name="Обычный 187 2 2 2" xfId="44041"/>
    <cellStyle name="Обычный 187 2 3" xfId="44042"/>
    <cellStyle name="Обычный 187 3" xfId="14082"/>
    <cellStyle name="Обычный 187 3 2" xfId="14083"/>
    <cellStyle name="Обычный 187 4" xfId="44043"/>
    <cellStyle name="Обычный 188" xfId="14084"/>
    <cellStyle name="Обычный 188 2" xfId="14085"/>
    <cellStyle name="Обычный 188 2 2" xfId="14086"/>
    <cellStyle name="Обычный 188 2 2 2" xfId="44044"/>
    <cellStyle name="Обычный 188 2 3" xfId="44045"/>
    <cellStyle name="Обычный 188 3" xfId="14087"/>
    <cellStyle name="Обычный 188 3 2" xfId="44046"/>
    <cellStyle name="Обычный 188 4" xfId="44047"/>
    <cellStyle name="Обычный 189" xfId="14088"/>
    <cellStyle name="Обычный 189 2" xfId="14089"/>
    <cellStyle name="Обычный 189 2 2" xfId="14090"/>
    <cellStyle name="Обычный 189 2 2 2" xfId="44048"/>
    <cellStyle name="Обычный 189 2 3" xfId="44049"/>
    <cellStyle name="Обычный 189 3" xfId="14091"/>
    <cellStyle name="Обычный 189 3 2" xfId="44050"/>
    <cellStyle name="Обычный 189 4" xfId="44051"/>
    <cellStyle name="Обычный 19" xfId="14092"/>
    <cellStyle name="Обычный 19 2" xfId="14093"/>
    <cellStyle name="Обычный 190" xfId="14094"/>
    <cellStyle name="Обычный 190 2" xfId="14095"/>
    <cellStyle name="Обычный 190 2 2" xfId="14096"/>
    <cellStyle name="Обычный 190 2 2 2" xfId="44052"/>
    <cellStyle name="Обычный 190 2 3" xfId="44053"/>
    <cellStyle name="Обычный 190 3" xfId="14097"/>
    <cellStyle name="Обычный 190 3 2" xfId="44054"/>
    <cellStyle name="Обычный 190 4" xfId="44055"/>
    <cellStyle name="Обычный 191" xfId="14098"/>
    <cellStyle name="Обычный 191 2" xfId="14099"/>
    <cellStyle name="Обычный 191 2 2" xfId="14100"/>
    <cellStyle name="Обычный 191 2 2 2" xfId="44056"/>
    <cellStyle name="Обычный 191 2 3" xfId="44057"/>
    <cellStyle name="Обычный 191 3" xfId="14101"/>
    <cellStyle name="Обычный 191 3 2" xfId="44058"/>
    <cellStyle name="Обычный 191 4" xfId="44059"/>
    <cellStyle name="Обычный 192" xfId="14102"/>
    <cellStyle name="Обычный 192 2" xfId="14103"/>
    <cellStyle name="Обычный 192 2 2" xfId="14104"/>
    <cellStyle name="Обычный 192 2 2 2" xfId="44060"/>
    <cellStyle name="Обычный 192 2 3" xfId="44061"/>
    <cellStyle name="Обычный 192 3" xfId="14105"/>
    <cellStyle name="Обычный 192 3 2" xfId="44062"/>
    <cellStyle name="Обычный 192 4" xfId="44063"/>
    <cellStyle name="Обычный 193" xfId="14106"/>
    <cellStyle name="Обычный 193 2" xfId="14107"/>
    <cellStyle name="Обычный 193 2 2" xfId="14108"/>
    <cellStyle name="Обычный 193 2 2 2" xfId="44064"/>
    <cellStyle name="Обычный 193 2 3" xfId="44065"/>
    <cellStyle name="Обычный 193 3" xfId="14109"/>
    <cellStyle name="Обычный 193 3 2" xfId="44066"/>
    <cellStyle name="Обычный 193 4" xfId="44067"/>
    <cellStyle name="Обычный 194" xfId="14110"/>
    <cellStyle name="Обычный 194 2" xfId="14111"/>
    <cellStyle name="Обычный 194 2 2" xfId="14112"/>
    <cellStyle name="Обычный 194 2 2 2" xfId="44068"/>
    <cellStyle name="Обычный 194 2 3" xfId="44069"/>
    <cellStyle name="Обычный 194 3" xfId="14113"/>
    <cellStyle name="Обычный 194 3 2" xfId="44070"/>
    <cellStyle name="Обычный 194 4" xfId="44071"/>
    <cellStyle name="Обычный 195" xfId="14114"/>
    <cellStyle name="Обычный 195 2" xfId="14115"/>
    <cellStyle name="Обычный 195 2 2" xfId="14116"/>
    <cellStyle name="Обычный 195 2 2 2" xfId="44072"/>
    <cellStyle name="Обычный 195 2 3" xfId="44073"/>
    <cellStyle name="Обычный 195 3" xfId="14117"/>
    <cellStyle name="Обычный 195 3 2" xfId="44074"/>
    <cellStyle name="Обычный 195 4" xfId="44075"/>
    <cellStyle name="Обычный 196" xfId="14118"/>
    <cellStyle name="Обычный 196 2" xfId="14119"/>
    <cellStyle name="Обычный 196 2 2" xfId="14120"/>
    <cellStyle name="Обычный 196 2 2 2" xfId="44076"/>
    <cellStyle name="Обычный 196 2 3" xfId="44077"/>
    <cellStyle name="Обычный 196 3" xfId="14121"/>
    <cellStyle name="Обычный 196 3 2" xfId="14122"/>
    <cellStyle name="Обычный 196 4" xfId="44078"/>
    <cellStyle name="Обычный 197" xfId="14123"/>
    <cellStyle name="Обычный 197 2" xfId="14124"/>
    <cellStyle name="Обычный 197 2 2" xfId="14125"/>
    <cellStyle name="Обычный 197 2 2 2" xfId="44079"/>
    <cellStyle name="Обычный 197 2 3" xfId="44080"/>
    <cellStyle name="Обычный 197 3" xfId="14126"/>
    <cellStyle name="Обычный 197 3 2" xfId="44081"/>
    <cellStyle name="Обычный 197 4" xfId="44082"/>
    <cellStyle name="Обычный 198" xfId="14127"/>
    <cellStyle name="Обычный 198 2" xfId="44083"/>
    <cellStyle name="Обычный 199" xfId="14128"/>
    <cellStyle name="Обычный 199 2" xfId="14129"/>
    <cellStyle name="Обычный 199 2 2" xfId="14130"/>
    <cellStyle name="Обычный 199 2 2 2" xfId="44084"/>
    <cellStyle name="Обычный 199 2 3" xfId="44085"/>
    <cellStyle name="Обычный 199 3" xfId="14131"/>
    <cellStyle name="Обычный 199 3 2" xfId="44086"/>
    <cellStyle name="Обычный 199 4" xfId="44087"/>
    <cellStyle name="Обычный 2" xfId="7"/>
    <cellStyle name="Обычный 2 10" xfId="8"/>
    <cellStyle name="Обычный 2 10 2" xfId="14132"/>
    <cellStyle name="Обычный 2 10 3" xfId="14133"/>
    <cellStyle name="Обычный 2 11" xfId="14134"/>
    <cellStyle name="Обычный 2 11 2" xfId="44088"/>
    <cellStyle name="Обычный 2 12" xfId="14135"/>
    <cellStyle name="Обычный 2 12 2" xfId="44089"/>
    <cellStyle name="Обычный 2 13" xfId="14136"/>
    <cellStyle name="Обычный 2 13 2" xfId="44090"/>
    <cellStyle name="Обычный 2 14" xfId="14137"/>
    <cellStyle name="Обычный 2 14 2" xfId="44091"/>
    <cellStyle name="Обычный 2 15" xfId="14138"/>
    <cellStyle name="Обычный 2 15 2" xfId="44092"/>
    <cellStyle name="Обычный 2 16" xfId="14139"/>
    <cellStyle name="Обычный 2 16 2" xfId="44093"/>
    <cellStyle name="Обычный 2 17" xfId="14140"/>
    <cellStyle name="Обычный 2 17 2" xfId="44094"/>
    <cellStyle name="Обычный 2 18" xfId="14141"/>
    <cellStyle name="Обычный 2 18 2" xfId="44095"/>
    <cellStyle name="Обычный 2 19" xfId="14142"/>
    <cellStyle name="Обычный 2 19 2" xfId="44096"/>
    <cellStyle name="Обычный 2 2" xfId="9"/>
    <cellStyle name="Обычный 2 2 10" xfId="14143"/>
    <cellStyle name="Обычный 2 2 10 2" xfId="44097"/>
    <cellStyle name="Обычный 2 2 11" xfId="14144"/>
    <cellStyle name="Обычный 2 2 11 2" xfId="44098"/>
    <cellStyle name="Обычный 2 2 12" xfId="14145"/>
    <cellStyle name="Обычный 2 2 12 2" xfId="44099"/>
    <cellStyle name="Обычный 2 2 13" xfId="14146"/>
    <cellStyle name="Обычный 2 2 13 2" xfId="44100"/>
    <cellStyle name="Обычный 2 2 14" xfId="14147"/>
    <cellStyle name="Обычный 2 2 14 2" xfId="44101"/>
    <cellStyle name="Обычный 2 2 15" xfId="14148"/>
    <cellStyle name="Обычный 2 2 15 2" xfId="44102"/>
    <cellStyle name="Обычный 2 2 16" xfId="14149"/>
    <cellStyle name="Обычный 2 2 16 2" xfId="44103"/>
    <cellStyle name="Обычный 2 2 17" xfId="14150"/>
    <cellStyle name="Обычный 2 2 17 2" xfId="44104"/>
    <cellStyle name="Обычный 2 2 18" xfId="14151"/>
    <cellStyle name="Обычный 2 2 18 2" xfId="44105"/>
    <cellStyle name="Обычный 2 2 19" xfId="14152"/>
    <cellStyle name="Обычный 2 2 19 2" xfId="44106"/>
    <cellStyle name="Обычный 2 2 2" xfId="14153"/>
    <cellStyle name="Обычный 2 2 2 10" xfId="14154"/>
    <cellStyle name="Обычный 2 2 2 10 2" xfId="44107"/>
    <cellStyle name="Обычный 2 2 2 11" xfId="14155"/>
    <cellStyle name="Обычный 2 2 2 11 2" xfId="44108"/>
    <cellStyle name="Обычный 2 2 2 12" xfId="14156"/>
    <cellStyle name="Обычный 2 2 2 12 2" xfId="44109"/>
    <cellStyle name="Обычный 2 2 2 13" xfId="14157"/>
    <cellStyle name="Обычный 2 2 2 13 2" xfId="44110"/>
    <cellStyle name="Обычный 2 2 2 14" xfId="14158"/>
    <cellStyle name="Обычный 2 2 2 14 2" xfId="44111"/>
    <cellStyle name="Обычный 2 2 2 15" xfId="14159"/>
    <cellStyle name="Обычный 2 2 2 15 2" xfId="44112"/>
    <cellStyle name="Обычный 2 2 2 16" xfId="14160"/>
    <cellStyle name="Обычный 2 2 2 16 2" xfId="44113"/>
    <cellStyle name="Обычный 2 2 2 17" xfId="14161"/>
    <cellStyle name="Обычный 2 2 2 17 2" xfId="44114"/>
    <cellStyle name="Обычный 2 2 2 18" xfId="14162"/>
    <cellStyle name="Обычный 2 2 2 18 2" xfId="44115"/>
    <cellStyle name="Обычный 2 2 2 19" xfId="14163"/>
    <cellStyle name="Обычный 2 2 2 19 2" xfId="44116"/>
    <cellStyle name="Обычный 2 2 2 2" xfId="14164"/>
    <cellStyle name="Обычный 2 2 2 2 10" xfId="14165"/>
    <cellStyle name="Обычный 2 2 2 2 10 2" xfId="44117"/>
    <cellStyle name="Обычный 2 2 2 2 11" xfId="44118"/>
    <cellStyle name="Обычный 2 2 2 2 2" xfId="14166"/>
    <cellStyle name="Обычный 2 2 2 2 2 2" xfId="14167"/>
    <cellStyle name="Обычный 2 2 2 2 2 2 2" xfId="44119"/>
    <cellStyle name="Обычный 2 2 2 2 2 3" xfId="14168"/>
    <cellStyle name="Обычный 2 2 2 2 2 3 2" xfId="44120"/>
    <cellStyle name="Обычный 2 2 2 2 2 4" xfId="14169"/>
    <cellStyle name="Обычный 2 2 2 2 2 4 2" xfId="44121"/>
    <cellStyle name="Обычный 2 2 2 2 2 5" xfId="14170"/>
    <cellStyle name="Обычный 2 2 2 2 2 5 2" xfId="44122"/>
    <cellStyle name="Обычный 2 2 2 2 2 6" xfId="44123"/>
    <cellStyle name="Обычный 2 2 2 2 3" xfId="14171"/>
    <cellStyle name="Обычный 2 2 2 2 3 2" xfId="44124"/>
    <cellStyle name="Обычный 2 2 2 2 4" xfId="14172"/>
    <cellStyle name="Обычный 2 2 2 2 4 2" xfId="44125"/>
    <cellStyle name="Обычный 2 2 2 2 5" xfId="14173"/>
    <cellStyle name="Обычный 2 2 2 2 5 2" xfId="44126"/>
    <cellStyle name="Обычный 2 2 2 2 6" xfId="14174"/>
    <cellStyle name="Обычный 2 2 2 2 6 2" xfId="44127"/>
    <cellStyle name="Обычный 2 2 2 2 7" xfId="14175"/>
    <cellStyle name="Обычный 2 2 2 2 7 2" xfId="44128"/>
    <cellStyle name="Обычный 2 2 2 2 8" xfId="14176"/>
    <cellStyle name="Обычный 2 2 2 2 8 2" xfId="44129"/>
    <cellStyle name="Обычный 2 2 2 2 9" xfId="14177"/>
    <cellStyle name="Обычный 2 2 2 2 9 2" xfId="44130"/>
    <cellStyle name="Обычный 2 2 2 20" xfId="14178"/>
    <cellStyle name="Обычный 2 2 2 20 2" xfId="44131"/>
    <cellStyle name="Обычный 2 2 2 21" xfId="14179"/>
    <cellStyle name="Обычный 2 2 2 21 2" xfId="44132"/>
    <cellStyle name="Обычный 2 2 2 22" xfId="14180"/>
    <cellStyle name="Обычный 2 2 2 22 2" xfId="44133"/>
    <cellStyle name="Обычный 2 2 2 23" xfId="14181"/>
    <cellStyle name="Обычный 2 2 2 23 2" xfId="44134"/>
    <cellStyle name="Обычный 2 2 2 24" xfId="14182"/>
    <cellStyle name="Обычный 2 2 2 24 2" xfId="44135"/>
    <cellStyle name="Обычный 2 2 2 25" xfId="14183"/>
    <cellStyle name="Обычный 2 2 2 25 2" xfId="44136"/>
    <cellStyle name="Обычный 2 2 2 26" xfId="14184"/>
    <cellStyle name="Обычный 2 2 2 26 2" xfId="44137"/>
    <cellStyle name="Обычный 2 2 2 27" xfId="14185"/>
    <cellStyle name="Обычный 2 2 2 27 2" xfId="44138"/>
    <cellStyle name="Обычный 2 2 2 28" xfId="14186"/>
    <cellStyle name="Обычный 2 2 2 28 2" xfId="44139"/>
    <cellStyle name="Обычный 2 2 2 29" xfId="14187"/>
    <cellStyle name="Обычный 2 2 2 29 2" xfId="44140"/>
    <cellStyle name="Обычный 2 2 2 3" xfId="14188"/>
    <cellStyle name="Обычный 2 2 2 3 2" xfId="44141"/>
    <cellStyle name="Обычный 2 2 2 30" xfId="44142"/>
    <cellStyle name="Обычный 2 2 2 4" xfId="14189"/>
    <cellStyle name="Обычный 2 2 2 4 2" xfId="44143"/>
    <cellStyle name="Обычный 2 2 2 5" xfId="14190"/>
    <cellStyle name="Обычный 2 2 2 5 2" xfId="44144"/>
    <cellStyle name="Обычный 2 2 2 6" xfId="14191"/>
    <cellStyle name="Обычный 2 2 2 6 2" xfId="44145"/>
    <cellStyle name="Обычный 2 2 2 7" xfId="14192"/>
    <cellStyle name="Обычный 2 2 2 7 2" xfId="44146"/>
    <cellStyle name="Обычный 2 2 2 8" xfId="14193"/>
    <cellStyle name="Обычный 2 2 2 8 2" xfId="44147"/>
    <cellStyle name="Обычный 2 2 2 9" xfId="14194"/>
    <cellStyle name="Обычный 2 2 2 9 2" xfId="44148"/>
    <cellStyle name="Обычный 2 2 20" xfId="14195"/>
    <cellStyle name="Обычный 2 2 20 2" xfId="44149"/>
    <cellStyle name="Обычный 2 2 21" xfId="14196"/>
    <cellStyle name="Обычный 2 2 21 2" xfId="44150"/>
    <cellStyle name="Обычный 2 2 22" xfId="14197"/>
    <cellStyle name="Обычный 2 2 22 2" xfId="44151"/>
    <cellStyle name="Обычный 2 2 23" xfId="14198"/>
    <cellStyle name="Обычный 2 2 23 2" xfId="44152"/>
    <cellStyle name="Обычный 2 2 24" xfId="14199"/>
    <cellStyle name="Обычный 2 2 24 2" xfId="44153"/>
    <cellStyle name="Обычный 2 2 25" xfId="14200"/>
    <cellStyle name="Обычный 2 2 25 2" xfId="44154"/>
    <cellStyle name="Обычный 2 2 26" xfId="14201"/>
    <cellStyle name="Обычный 2 2 26 2" xfId="44155"/>
    <cellStyle name="Обычный 2 2 27" xfId="14202"/>
    <cellStyle name="Обычный 2 2 27 2" xfId="44156"/>
    <cellStyle name="Обычный 2 2 28" xfId="14203"/>
    <cellStyle name="Обычный 2 2 28 2" xfId="44157"/>
    <cellStyle name="Обычный 2 2 29" xfId="14204"/>
    <cellStyle name="Обычный 2 2 29 2" xfId="44158"/>
    <cellStyle name="Обычный 2 2 3" xfId="14205"/>
    <cellStyle name="Обычный 2 2 3 2" xfId="44159"/>
    <cellStyle name="Обычный 2 2 30" xfId="14206"/>
    <cellStyle name="Обычный 2 2 30 2" xfId="44160"/>
    <cellStyle name="Обычный 2 2 31" xfId="14207"/>
    <cellStyle name="Обычный 2 2 31 2" xfId="44161"/>
    <cellStyle name="Обычный 2 2 32" xfId="14208"/>
    <cellStyle name="Обычный 2 2 32 2" xfId="44162"/>
    <cellStyle name="Обычный 2 2 33" xfId="14209"/>
    <cellStyle name="Обычный 2 2 33 2" xfId="44163"/>
    <cellStyle name="Обычный 2 2 34" xfId="14210"/>
    <cellStyle name="Обычный 2 2 34 2" xfId="44164"/>
    <cellStyle name="Обычный 2 2 35" xfId="14211"/>
    <cellStyle name="Обычный 2 2 35 2" xfId="44165"/>
    <cellStyle name="Обычный 2 2 36" xfId="14212"/>
    <cellStyle name="Обычный 2 2 36 2" xfId="44166"/>
    <cellStyle name="Обычный 2 2 37" xfId="14213"/>
    <cellStyle name="Обычный 2 2 37 2" xfId="44167"/>
    <cellStyle name="Обычный 2 2 38" xfId="14214"/>
    <cellStyle name="Обычный 2 2 38 2" xfId="44168"/>
    <cellStyle name="Обычный 2 2 39" xfId="14215"/>
    <cellStyle name="Обычный 2 2 39 2" xfId="44169"/>
    <cellStyle name="Обычный 2 2 4" xfId="14216"/>
    <cellStyle name="Обычный 2 2 4 2" xfId="44170"/>
    <cellStyle name="Обычный 2 2 40" xfId="14217"/>
    <cellStyle name="Обычный 2 2 40 2" xfId="44171"/>
    <cellStyle name="Обычный 2 2 41" xfId="14218"/>
    <cellStyle name="Обычный 2 2 41 2" xfId="44172"/>
    <cellStyle name="Обычный 2 2 42" xfId="14219"/>
    <cellStyle name="Обычный 2 2 42 2" xfId="44173"/>
    <cellStyle name="Обычный 2 2 43" xfId="14220"/>
    <cellStyle name="Обычный 2 2 43 2" xfId="44174"/>
    <cellStyle name="Обычный 2 2 44" xfId="14221"/>
    <cellStyle name="Обычный 2 2 44 2" xfId="44175"/>
    <cellStyle name="Обычный 2 2 45" xfId="14222"/>
    <cellStyle name="Обычный 2 2 45 2" xfId="44176"/>
    <cellStyle name="Обычный 2 2 46" xfId="14223"/>
    <cellStyle name="Обычный 2 2 46 2" xfId="44177"/>
    <cellStyle name="Обычный 2 2 47" xfId="14224"/>
    <cellStyle name="Обычный 2 2 47 2" xfId="44178"/>
    <cellStyle name="Обычный 2 2 48" xfId="44179"/>
    <cellStyle name="Обычный 2 2 5" xfId="14225"/>
    <cellStyle name="Обычный 2 2 5 2" xfId="44180"/>
    <cellStyle name="Обычный 2 2 6" xfId="14226"/>
    <cellStyle name="Обычный 2 2 6 2" xfId="44181"/>
    <cellStyle name="Обычный 2 2 7" xfId="14227"/>
    <cellStyle name="Обычный 2 2 7 2" xfId="44182"/>
    <cellStyle name="Обычный 2 2 8" xfId="14228"/>
    <cellStyle name="Обычный 2 2 8 2" xfId="44183"/>
    <cellStyle name="Обычный 2 2 9" xfId="14229"/>
    <cellStyle name="Обычный 2 2 9 2" xfId="44184"/>
    <cellStyle name="Обычный 2 20" xfId="14230"/>
    <cellStyle name="Обычный 2 20 2" xfId="44185"/>
    <cellStyle name="Обычный 2 21" xfId="14231"/>
    <cellStyle name="Обычный 2 21 2" xfId="44186"/>
    <cellStyle name="Обычный 2 22" xfId="14232"/>
    <cellStyle name="Обычный 2 22 2" xfId="44187"/>
    <cellStyle name="Обычный 2 23" xfId="14233"/>
    <cellStyle name="Обычный 2 23 2" xfId="44188"/>
    <cellStyle name="Обычный 2 24" xfId="14234"/>
    <cellStyle name="Обычный 2 24 2" xfId="44189"/>
    <cellStyle name="Обычный 2 25" xfId="14235"/>
    <cellStyle name="Обычный 2 25 2" xfId="44190"/>
    <cellStyle name="Обычный 2 26" xfId="14236"/>
    <cellStyle name="Обычный 2 26 2" xfId="44191"/>
    <cellStyle name="Обычный 2 27" xfId="14237"/>
    <cellStyle name="Обычный 2 27 2" xfId="44192"/>
    <cellStyle name="Обычный 2 28" xfId="14238"/>
    <cellStyle name="Обычный 2 28 2" xfId="44193"/>
    <cellStyle name="Обычный 2 29" xfId="14239"/>
    <cellStyle name="Обычный 2 29 2" xfId="44194"/>
    <cellStyle name="Обычный 2 3" xfId="10"/>
    <cellStyle name="Обычный 2 3 10" xfId="14240"/>
    <cellStyle name="Обычный 2 3 10 2" xfId="44195"/>
    <cellStyle name="Обычный 2 3 11" xfId="14241"/>
    <cellStyle name="Обычный 2 3 11 2" xfId="44196"/>
    <cellStyle name="Обычный 2 3 12" xfId="14242"/>
    <cellStyle name="Обычный 2 3 13" xfId="14243"/>
    <cellStyle name="Обычный 2 3 14" xfId="59095"/>
    <cellStyle name="Обычный 2 3 2" xfId="14244"/>
    <cellStyle name="Обычный 2 3 2 2" xfId="14245"/>
    <cellStyle name="Обычный 2 3 2 2 2" xfId="14246"/>
    <cellStyle name="Обычный 2 3 2 2 2 2" xfId="44197"/>
    <cellStyle name="Обычный 2 3 2 2 3" xfId="14247"/>
    <cellStyle name="Обычный 2 3 2 2 3 2" xfId="44198"/>
    <cellStyle name="Обычный 2 3 2 2 4" xfId="14248"/>
    <cellStyle name="Обычный 2 3 2 2 4 2" xfId="44199"/>
    <cellStyle name="Обычный 2 3 2 2 5" xfId="14249"/>
    <cellStyle name="Обычный 2 3 2 2 5 2" xfId="44200"/>
    <cellStyle name="Обычный 2 3 2 2 6" xfId="44201"/>
    <cellStyle name="Обычный 2 3 2 3" xfId="14250"/>
    <cellStyle name="Обычный 2 3 2 3 2" xfId="44202"/>
    <cellStyle name="Обычный 2 3 2 4" xfId="14251"/>
    <cellStyle name="Обычный 2 3 2 4 2" xfId="44203"/>
    <cellStyle name="Обычный 2 3 2 5" xfId="14252"/>
    <cellStyle name="Обычный 2 3 2 5 2" xfId="44204"/>
    <cellStyle name="Обычный 2 3 2 6" xfId="44205"/>
    <cellStyle name="Обычный 2 3 3" xfId="14253"/>
    <cellStyle name="Обычный 2 3 3 2" xfId="44206"/>
    <cellStyle name="Обычный 2 3 3 3" xfId="59096"/>
    <cellStyle name="Обычный 2 3 4" xfId="14254"/>
    <cellStyle name="Обычный 2 3 4 2" xfId="44207"/>
    <cellStyle name="Обычный 2 3 5" xfId="14255"/>
    <cellStyle name="Обычный 2 3 5 2" xfId="44208"/>
    <cellStyle name="Обычный 2 3 6" xfId="14256"/>
    <cellStyle name="Обычный 2 3 6 2" xfId="44209"/>
    <cellStyle name="Обычный 2 3 7" xfId="14257"/>
    <cellStyle name="Обычный 2 3 7 2" xfId="44210"/>
    <cellStyle name="Обычный 2 3 8" xfId="14258"/>
    <cellStyle name="Обычный 2 3 8 2" xfId="44211"/>
    <cellStyle name="Обычный 2 3 9" xfId="14259"/>
    <cellStyle name="Обычный 2 3 9 2" xfId="44212"/>
    <cellStyle name="Обычный 2 30" xfId="14260"/>
    <cellStyle name="Обычный 2 30 2" xfId="44213"/>
    <cellStyle name="Обычный 2 31" xfId="14261"/>
    <cellStyle name="Обычный 2 31 2" xfId="44214"/>
    <cellStyle name="Обычный 2 32" xfId="14262"/>
    <cellStyle name="Обычный 2 32 2" xfId="44215"/>
    <cellStyle name="Обычный 2 33" xfId="14263"/>
    <cellStyle name="Обычный 2 33 2" xfId="44216"/>
    <cellStyle name="Обычный 2 34" xfId="14264"/>
    <cellStyle name="Обычный 2 34 2" xfId="44217"/>
    <cellStyle name="Обычный 2 35" xfId="14265"/>
    <cellStyle name="Обычный 2 35 2" xfId="44218"/>
    <cellStyle name="Обычный 2 36" xfId="14266"/>
    <cellStyle name="Обычный 2 36 2" xfId="44219"/>
    <cellStyle name="Обычный 2 37" xfId="14267"/>
    <cellStyle name="Обычный 2 37 2" xfId="44220"/>
    <cellStyle name="Обычный 2 38" xfId="14268"/>
    <cellStyle name="Обычный 2 38 2" xfId="44221"/>
    <cellStyle name="Обычный 2 39" xfId="14269"/>
    <cellStyle name="Обычный 2 39 2" xfId="44222"/>
    <cellStyle name="Обычный 2 4" xfId="11"/>
    <cellStyle name="Обычный 2 4 2" xfId="12"/>
    <cellStyle name="Обычный 2 4 2 2" xfId="14270"/>
    <cellStyle name="Обычный 2 4 2 3" xfId="14271"/>
    <cellStyle name="Обычный 2 4 3" xfId="14272"/>
    <cellStyle name="Обычный 2 4 3 2" xfId="44223"/>
    <cellStyle name="Обычный 2 4 4" xfId="14273"/>
    <cellStyle name="Обычный 2 4 4 2" xfId="44224"/>
    <cellStyle name="Обычный 2 4 5" xfId="14274"/>
    <cellStyle name="Обычный 2 4 5 2" xfId="44225"/>
    <cellStyle name="Обычный 2 4 6" xfId="14275"/>
    <cellStyle name="Обычный 2 4 6 2" xfId="44226"/>
    <cellStyle name="Обычный 2 4 7" xfId="14276"/>
    <cellStyle name="Обычный 2 4 7 2" xfId="44227"/>
    <cellStyle name="Обычный 2 4 8" xfId="14277"/>
    <cellStyle name="Обычный 2 4 9" xfId="14278"/>
    <cellStyle name="Обычный 2 40" xfId="14279"/>
    <cellStyle name="Обычный 2 40 2" xfId="44228"/>
    <cellStyle name="Обычный 2 41" xfId="14280"/>
    <cellStyle name="Обычный 2 41 2" xfId="44229"/>
    <cellStyle name="Обычный 2 42" xfId="14281"/>
    <cellStyle name="Обычный 2 42 2" xfId="44230"/>
    <cellStyle name="Обычный 2 43" xfId="14282"/>
    <cellStyle name="Обычный 2 43 2" xfId="44231"/>
    <cellStyle name="Обычный 2 44" xfId="14283"/>
    <cellStyle name="Обычный 2 44 2" xfId="44232"/>
    <cellStyle name="Обычный 2 45" xfId="14284"/>
    <cellStyle name="Обычный 2 45 2" xfId="44233"/>
    <cellStyle name="Обычный 2 46" xfId="14285"/>
    <cellStyle name="Обычный 2 46 2" xfId="44234"/>
    <cellStyle name="Обычный 2 47" xfId="14286"/>
    <cellStyle name="Обычный 2 47 2" xfId="44235"/>
    <cellStyle name="Обычный 2 48" xfId="14287"/>
    <cellStyle name="Обычный 2 48 2" xfId="44236"/>
    <cellStyle name="Обычный 2 49" xfId="14288"/>
    <cellStyle name="Обычный 2 49 2" xfId="44237"/>
    <cellStyle name="Обычный 2 5" xfId="14289"/>
    <cellStyle name="Обычный 2 5 2" xfId="44238"/>
    <cellStyle name="Обычный 2 50" xfId="14290"/>
    <cellStyle name="Обычный 2 50 2" xfId="44239"/>
    <cellStyle name="Обычный 2 51" xfId="14291"/>
    <cellStyle name="Обычный 2 51 2" xfId="44240"/>
    <cellStyle name="Обычный 2 52" xfId="14292"/>
    <cellStyle name="Обычный 2 52 2" xfId="44241"/>
    <cellStyle name="Обычный 2 53" xfId="14293"/>
    <cellStyle name="Обычный 2 53 2" xfId="44242"/>
    <cellStyle name="Обычный 2 54" xfId="14294"/>
    <cellStyle name="Обычный 2 54 2" xfId="44243"/>
    <cellStyle name="Обычный 2 55" xfId="14295"/>
    <cellStyle name="Обычный 2 55 2" xfId="44244"/>
    <cellStyle name="Обычный 2 56" xfId="14296"/>
    <cellStyle name="Обычный 2 56 2" xfId="44245"/>
    <cellStyle name="Обычный 2 57" xfId="14297"/>
    <cellStyle name="Обычный 2 57 2" xfId="44246"/>
    <cellStyle name="Обычный 2 58" xfId="14298"/>
    <cellStyle name="Обычный 2 58 2" xfId="44247"/>
    <cellStyle name="Обычный 2 59" xfId="14299"/>
    <cellStyle name="Обычный 2 59 2" xfId="44248"/>
    <cellStyle name="Обычный 2 6" xfId="14300"/>
    <cellStyle name="Обычный 2 6 2" xfId="44249"/>
    <cellStyle name="Обычный 2 60" xfId="14301"/>
    <cellStyle name="Обычный 2 60 2" xfId="44250"/>
    <cellStyle name="Обычный 2 61" xfId="14302"/>
    <cellStyle name="Обычный 2 61 2" xfId="44251"/>
    <cellStyle name="Обычный 2 62" xfId="14303"/>
    <cellStyle name="Обычный 2 62 2" xfId="44252"/>
    <cellStyle name="Обычный 2 63" xfId="14304"/>
    <cellStyle name="Обычный 2 63 2" xfId="44253"/>
    <cellStyle name="Обычный 2 64" xfId="14305"/>
    <cellStyle name="Обычный 2 64 2" xfId="44254"/>
    <cellStyle name="Обычный 2 65" xfId="14306"/>
    <cellStyle name="Обычный 2 65 2" xfId="44255"/>
    <cellStyle name="Обычный 2 66" xfId="14307"/>
    <cellStyle name="Обычный 2 66 2" xfId="44256"/>
    <cellStyle name="Обычный 2 67" xfId="14308"/>
    <cellStyle name="Обычный 2 67 2" xfId="44257"/>
    <cellStyle name="Обычный 2 68" xfId="14309"/>
    <cellStyle name="Обычный 2 68 2" xfId="44258"/>
    <cellStyle name="Обычный 2 69" xfId="14310"/>
    <cellStyle name="Обычный 2 69 2" xfId="44259"/>
    <cellStyle name="Обычный 2 7" xfId="14311"/>
    <cellStyle name="Обычный 2 7 2" xfId="44260"/>
    <cellStyle name="Обычный 2 70" xfId="14312"/>
    <cellStyle name="Обычный 2 70 2" xfId="44261"/>
    <cellStyle name="Обычный 2 71" xfId="14313"/>
    <cellStyle name="Обычный 2 71 2" xfId="44262"/>
    <cellStyle name="Обычный 2 72" xfId="14314"/>
    <cellStyle name="Обычный 2 72 2" xfId="44263"/>
    <cellStyle name="Обычный 2 73" xfId="14315"/>
    <cellStyle name="Обычный 2 73 2" xfId="44264"/>
    <cellStyle name="Обычный 2 74" xfId="14316"/>
    <cellStyle name="Обычный 2 74 2" xfId="44265"/>
    <cellStyle name="Обычный 2 75" xfId="14317"/>
    <cellStyle name="Обычный 2 75 2" xfId="44266"/>
    <cellStyle name="Обычный 2 76" xfId="14318"/>
    <cellStyle name="Обычный 2 76 2" xfId="44267"/>
    <cellStyle name="Обычный 2 77" xfId="14319"/>
    <cellStyle name="Обычный 2 77 2" xfId="44268"/>
    <cellStyle name="Обычный 2 78" xfId="14320"/>
    <cellStyle name="Обычный 2 78 2" xfId="44269"/>
    <cellStyle name="Обычный 2 79" xfId="14321"/>
    <cellStyle name="Обычный 2 79 2" xfId="44270"/>
    <cellStyle name="Обычный 2 8" xfId="14322"/>
    <cellStyle name="Обычный 2 8 2" xfId="44271"/>
    <cellStyle name="Обычный 2 80" xfId="14323"/>
    <cellStyle name="Обычный 2 80 2" xfId="44272"/>
    <cellStyle name="Обычный 2 81" xfId="14324"/>
    <cellStyle name="Обычный 2 81 2" xfId="44273"/>
    <cellStyle name="Обычный 2 82" xfId="14325"/>
    <cellStyle name="Обычный 2 82 2" xfId="44274"/>
    <cellStyle name="Обычный 2 83" xfId="14326"/>
    <cellStyle name="Обычный 2 83 2" xfId="44275"/>
    <cellStyle name="Обычный 2 84" xfId="14327"/>
    <cellStyle name="Обычный 2 84 2" xfId="44276"/>
    <cellStyle name="Обычный 2 85" xfId="14328"/>
    <cellStyle name="Обычный 2 85 2" xfId="44277"/>
    <cellStyle name="Обычный 2 86" xfId="14329"/>
    <cellStyle name="Обычный 2 86 2" xfId="44278"/>
    <cellStyle name="Обычный 2 87" xfId="14330"/>
    <cellStyle name="Обычный 2 87 2" xfId="44279"/>
    <cellStyle name="Обычный 2 88" xfId="14331"/>
    <cellStyle name="Обычный 2 88 2" xfId="44280"/>
    <cellStyle name="Обычный 2 89" xfId="14332"/>
    <cellStyle name="Обычный 2 89 2" xfId="44281"/>
    <cellStyle name="Обычный 2 9" xfId="35"/>
    <cellStyle name="Обычный 2 9 10" xfId="14333"/>
    <cellStyle name="Обычный 2 9 10 2" xfId="44282"/>
    <cellStyle name="Обычный 2 9 11" xfId="14334"/>
    <cellStyle name="Обычный 2 9 11 2" xfId="44283"/>
    <cellStyle name="Обычный 2 9 12" xfId="14335"/>
    <cellStyle name="Обычный 2 9 12 2" xfId="44284"/>
    <cellStyle name="Обычный 2 9 13" xfId="14336"/>
    <cellStyle name="Обычный 2 9 13 2" xfId="44285"/>
    <cellStyle name="Обычный 2 9 14" xfId="14337"/>
    <cellStyle name="Обычный 2 9 14 2" xfId="44286"/>
    <cellStyle name="Обычный 2 9 15" xfId="14338"/>
    <cellStyle name="Обычный 2 9 15 2" xfId="44287"/>
    <cellStyle name="Обычный 2 9 16" xfId="14339"/>
    <cellStyle name="Обычный 2 9 16 2" xfId="44288"/>
    <cellStyle name="Обычный 2 9 17" xfId="14340"/>
    <cellStyle name="Обычный 2 9 17 2" xfId="44289"/>
    <cellStyle name="Обычный 2 9 18" xfId="14341"/>
    <cellStyle name="Обычный 2 9 18 2" xfId="44290"/>
    <cellStyle name="Обычный 2 9 19" xfId="14342"/>
    <cellStyle name="Обычный 2 9 19 2" xfId="44291"/>
    <cellStyle name="Обычный 2 9 2" xfId="14343"/>
    <cellStyle name="Обычный 2 9 2 2" xfId="44292"/>
    <cellStyle name="Обычный 2 9 20" xfId="14344"/>
    <cellStyle name="Обычный 2 9 20 2" xfId="44293"/>
    <cellStyle name="Обычный 2 9 21" xfId="14345"/>
    <cellStyle name="Обычный 2 9 21 2" xfId="44294"/>
    <cellStyle name="Обычный 2 9 22" xfId="14346"/>
    <cellStyle name="Обычный 2 9 22 2" xfId="44295"/>
    <cellStyle name="Обычный 2 9 23" xfId="14347"/>
    <cellStyle name="Обычный 2 9 23 2" xfId="44296"/>
    <cellStyle name="Обычный 2 9 24" xfId="14348"/>
    <cellStyle name="Обычный 2 9 24 2" xfId="44297"/>
    <cellStyle name="Обычный 2 9 25" xfId="14349"/>
    <cellStyle name="Обычный 2 9 25 2" xfId="44298"/>
    <cellStyle name="Обычный 2 9 26" xfId="14350"/>
    <cellStyle name="Обычный 2 9 26 2" xfId="44299"/>
    <cellStyle name="Обычный 2 9 27" xfId="14351"/>
    <cellStyle name="Обычный 2 9 27 2" xfId="44300"/>
    <cellStyle name="Обычный 2 9 28" xfId="14352"/>
    <cellStyle name="Обычный 2 9 28 2" xfId="44301"/>
    <cellStyle name="Обычный 2 9 29" xfId="14353"/>
    <cellStyle name="Обычный 2 9 29 2" xfId="44302"/>
    <cellStyle name="Обычный 2 9 3" xfId="14354"/>
    <cellStyle name="Обычный 2 9 3 2" xfId="44303"/>
    <cellStyle name="Обычный 2 9 30" xfId="14355"/>
    <cellStyle name="Обычный 2 9 30 2" xfId="44304"/>
    <cellStyle name="Обычный 2 9 31" xfId="14356"/>
    <cellStyle name="Обычный 2 9 31 2" xfId="44305"/>
    <cellStyle name="Обычный 2 9 32" xfId="14357"/>
    <cellStyle name="Обычный 2 9 32 2" xfId="44306"/>
    <cellStyle name="Обычный 2 9 33" xfId="14358"/>
    <cellStyle name="Обычный 2 9 33 2" xfId="44307"/>
    <cellStyle name="Обычный 2 9 34" xfId="14359"/>
    <cellStyle name="Обычный 2 9 34 2" xfId="44308"/>
    <cellStyle name="Обычный 2 9 35" xfId="14360"/>
    <cellStyle name="Обычный 2 9 35 2" xfId="44309"/>
    <cellStyle name="Обычный 2 9 36" xfId="14361"/>
    <cellStyle name="Обычный 2 9 36 2" xfId="44310"/>
    <cellStyle name="Обычный 2 9 37" xfId="14362"/>
    <cellStyle name="Обычный 2 9 37 2" xfId="44311"/>
    <cellStyle name="Обычный 2 9 38" xfId="14363"/>
    <cellStyle name="Обычный 2 9 38 2" xfId="44312"/>
    <cellStyle name="Обычный 2 9 39" xfId="14364"/>
    <cellStyle name="Обычный 2 9 39 2" xfId="44313"/>
    <cellStyle name="Обычный 2 9 4" xfId="14365"/>
    <cellStyle name="Обычный 2 9 4 2" xfId="44314"/>
    <cellStyle name="Обычный 2 9 40" xfId="14366"/>
    <cellStyle name="Обычный 2 9 40 2" xfId="44315"/>
    <cellStyle name="Обычный 2 9 41" xfId="14367"/>
    <cellStyle name="Обычный 2 9 41 2" xfId="44316"/>
    <cellStyle name="Обычный 2 9 42" xfId="14368"/>
    <cellStyle name="Обычный 2 9 42 2" xfId="44317"/>
    <cellStyle name="Обычный 2 9 43" xfId="14369"/>
    <cellStyle name="Обычный 2 9 43 2" xfId="44318"/>
    <cellStyle name="Обычный 2 9 44" xfId="14370"/>
    <cellStyle name="Обычный 2 9 44 2" xfId="44319"/>
    <cellStyle name="Обычный 2 9 45" xfId="14371"/>
    <cellStyle name="Обычный 2 9 45 2" xfId="44320"/>
    <cellStyle name="Обычный 2 9 46" xfId="14372"/>
    <cellStyle name="Обычный 2 9 46 2" xfId="44321"/>
    <cellStyle name="Обычный 2 9 47" xfId="14373"/>
    <cellStyle name="Обычный 2 9 47 2" xfId="44322"/>
    <cellStyle name="Обычный 2 9 48" xfId="14374"/>
    <cellStyle name="Обычный 2 9 48 2" xfId="44323"/>
    <cellStyle name="Обычный 2 9 49" xfId="14375"/>
    <cellStyle name="Обычный 2 9 49 2" xfId="44324"/>
    <cellStyle name="Обычный 2 9 5" xfId="14376"/>
    <cellStyle name="Обычный 2 9 5 2" xfId="44325"/>
    <cellStyle name="Обычный 2 9 50" xfId="14377"/>
    <cellStyle name="Обычный 2 9 50 2" xfId="44326"/>
    <cellStyle name="Обычный 2 9 51" xfId="14378"/>
    <cellStyle name="Обычный 2 9 51 2" xfId="44327"/>
    <cellStyle name="Обычный 2 9 52" xfId="14379"/>
    <cellStyle name="Обычный 2 9 52 2" xfId="44328"/>
    <cellStyle name="Обычный 2 9 53" xfId="14380"/>
    <cellStyle name="Обычный 2 9 53 2" xfId="44329"/>
    <cellStyle name="Обычный 2 9 54" xfId="14381"/>
    <cellStyle name="Обычный 2 9 54 2" xfId="44330"/>
    <cellStyle name="Обычный 2 9 55" xfId="14382"/>
    <cellStyle name="Обычный 2 9 55 2" xfId="44331"/>
    <cellStyle name="Обычный 2 9 56" xfId="14383"/>
    <cellStyle name="Обычный 2 9 56 2" xfId="44332"/>
    <cellStyle name="Обычный 2 9 57" xfId="14384"/>
    <cellStyle name="Обычный 2 9 57 2" xfId="44333"/>
    <cellStyle name="Обычный 2 9 58" xfId="14385"/>
    <cellStyle name="Обычный 2 9 58 2" xfId="44334"/>
    <cellStyle name="Обычный 2 9 59" xfId="14386"/>
    <cellStyle name="Обычный 2 9 59 2" xfId="44335"/>
    <cellStyle name="Обычный 2 9 6" xfId="14387"/>
    <cellStyle name="Обычный 2 9 6 2" xfId="44336"/>
    <cellStyle name="Обычный 2 9 60" xfId="14388"/>
    <cellStyle name="Обычный 2 9 60 2" xfId="44337"/>
    <cellStyle name="Обычный 2 9 61" xfId="14389"/>
    <cellStyle name="Обычный 2 9 61 2" xfId="44338"/>
    <cellStyle name="Обычный 2 9 62" xfId="14390"/>
    <cellStyle name="Обычный 2 9 62 2" xfId="44339"/>
    <cellStyle name="Обычный 2 9 63" xfId="14391"/>
    <cellStyle name="Обычный 2 9 63 2" xfId="44340"/>
    <cellStyle name="Обычный 2 9 64" xfId="14392"/>
    <cellStyle name="Обычный 2 9 64 2" xfId="44341"/>
    <cellStyle name="Обычный 2 9 65" xfId="44342"/>
    <cellStyle name="Обычный 2 9 7" xfId="14393"/>
    <cellStyle name="Обычный 2 9 7 2" xfId="44343"/>
    <cellStyle name="Обычный 2 9 8" xfId="14394"/>
    <cellStyle name="Обычный 2 9 8 2" xfId="44344"/>
    <cellStyle name="Обычный 2 9 9" xfId="14395"/>
    <cellStyle name="Обычный 2 9 9 2" xfId="44345"/>
    <cellStyle name="Обычный 2 90" xfId="14396"/>
    <cellStyle name="Обычный 2 90 2" xfId="44346"/>
    <cellStyle name="Обычный 2 91" xfId="14397"/>
    <cellStyle name="Обычный 2 91 2" xfId="44347"/>
    <cellStyle name="Обычный 2 92" xfId="14398"/>
    <cellStyle name="Обычный 2 92 2" xfId="44348"/>
    <cellStyle name="Обычный 2 93" xfId="14399"/>
    <cellStyle name="Обычный 2 93 2" xfId="44349"/>
    <cellStyle name="Обычный 2 94" xfId="14400"/>
    <cellStyle name="Обычный 2 94 2" xfId="44350"/>
    <cellStyle name="Обычный 2 95" xfId="14401"/>
    <cellStyle name="Обычный 2 95 2" xfId="44351"/>
    <cellStyle name="Обычный 2 96" xfId="14402"/>
    <cellStyle name="Обычный 2 96 2" xfId="44352"/>
    <cellStyle name="Обычный 2 97" xfId="14403"/>
    <cellStyle name="Обычный 2_РЕЕСТР Журнал" xfId="14404"/>
    <cellStyle name="Обычный 20" xfId="14405"/>
    <cellStyle name="Обычный 20 2" xfId="14406"/>
    <cellStyle name="Обычный 20 3" xfId="59097"/>
    <cellStyle name="Обычный 200" xfId="14407"/>
    <cellStyle name="Обычный 200 2" xfId="14408"/>
    <cellStyle name="Обычный 200 2 2" xfId="14409"/>
    <cellStyle name="Обычный 200 2 2 2" xfId="44353"/>
    <cellStyle name="Обычный 200 2 3" xfId="44354"/>
    <cellStyle name="Обычный 200 3" xfId="14410"/>
    <cellStyle name="Обычный 200 3 2" xfId="44355"/>
    <cellStyle name="Обычный 200 4" xfId="44356"/>
    <cellStyle name="Обычный 201" xfId="14411"/>
    <cellStyle name="Обычный 201 2" xfId="14412"/>
    <cellStyle name="Обычный 201 2 2" xfId="14413"/>
    <cellStyle name="Обычный 201 2 2 2" xfId="44357"/>
    <cellStyle name="Обычный 201 2 3" xfId="44358"/>
    <cellStyle name="Обычный 201 3" xfId="14414"/>
    <cellStyle name="Обычный 201 3 2" xfId="44359"/>
    <cellStyle name="Обычный 201 4" xfId="44360"/>
    <cellStyle name="Обычный 202" xfId="14415"/>
    <cellStyle name="Обычный 202 2" xfId="14416"/>
    <cellStyle name="Обычный 202 2 2" xfId="14417"/>
    <cellStyle name="Обычный 202 2 2 2" xfId="44361"/>
    <cellStyle name="Обычный 202 2 3" xfId="44362"/>
    <cellStyle name="Обычный 202 3" xfId="14418"/>
    <cellStyle name="Обычный 202 3 2" xfId="44363"/>
    <cellStyle name="Обычный 202 4" xfId="44364"/>
    <cellStyle name="Обычный 203" xfId="14419"/>
    <cellStyle name="Обычный 203 2" xfId="14420"/>
    <cellStyle name="Обычный 203 2 2" xfId="14421"/>
    <cellStyle name="Обычный 203 2 2 2" xfId="44365"/>
    <cellStyle name="Обычный 203 2 3" xfId="44366"/>
    <cellStyle name="Обычный 203 3" xfId="14422"/>
    <cellStyle name="Обычный 203 3 2" xfId="44367"/>
    <cellStyle name="Обычный 203 4" xfId="44368"/>
    <cellStyle name="Обычный 204" xfId="14423"/>
    <cellStyle name="Обычный 204 2" xfId="14424"/>
    <cellStyle name="Обычный 204 2 2" xfId="14425"/>
    <cellStyle name="Обычный 204 2 2 2" xfId="44369"/>
    <cellStyle name="Обычный 204 2 3" xfId="44370"/>
    <cellStyle name="Обычный 204 3" xfId="14426"/>
    <cellStyle name="Обычный 204 3 2" xfId="44371"/>
    <cellStyle name="Обычный 204 4" xfId="44372"/>
    <cellStyle name="Обычный 205" xfId="14427"/>
    <cellStyle name="Обычный 205 2" xfId="14428"/>
    <cellStyle name="Обычный 205 2 2" xfId="14429"/>
    <cellStyle name="Обычный 205 2 2 2" xfId="44373"/>
    <cellStyle name="Обычный 205 2 3" xfId="44374"/>
    <cellStyle name="Обычный 205 3" xfId="14430"/>
    <cellStyle name="Обычный 205 3 2" xfId="44375"/>
    <cellStyle name="Обычный 205 4" xfId="44376"/>
    <cellStyle name="Обычный 206" xfId="14431"/>
    <cellStyle name="Обычный 206 2" xfId="14432"/>
    <cellStyle name="Обычный 206 2 2" xfId="14433"/>
    <cellStyle name="Обычный 206 2 2 2" xfId="44377"/>
    <cellStyle name="Обычный 206 2 3" xfId="44378"/>
    <cellStyle name="Обычный 206 3" xfId="14434"/>
    <cellStyle name="Обычный 206 3 2" xfId="44379"/>
    <cellStyle name="Обычный 206 4" xfId="44380"/>
    <cellStyle name="Обычный 207" xfId="14435"/>
    <cellStyle name="Обычный 207 2" xfId="14436"/>
    <cellStyle name="Обычный 207 2 2" xfId="14437"/>
    <cellStyle name="Обычный 207 2 2 2" xfId="44381"/>
    <cellStyle name="Обычный 207 2 3" xfId="44382"/>
    <cellStyle name="Обычный 207 3" xfId="14438"/>
    <cellStyle name="Обычный 207 3 2" xfId="14439"/>
    <cellStyle name="Обычный 207 4" xfId="44383"/>
    <cellStyle name="Обычный 208" xfId="14440"/>
    <cellStyle name="Обычный 208 2" xfId="14441"/>
    <cellStyle name="Обычный 208 2 2" xfId="14442"/>
    <cellStyle name="Обычный 208 2 2 2" xfId="44384"/>
    <cellStyle name="Обычный 208 2 3" xfId="44385"/>
    <cellStyle name="Обычный 208 3" xfId="14443"/>
    <cellStyle name="Обычный 208 3 2" xfId="44386"/>
    <cellStyle name="Обычный 208 4" xfId="44387"/>
    <cellStyle name="Обычный 209" xfId="14444"/>
    <cellStyle name="Обычный 209 2" xfId="14445"/>
    <cellStyle name="Обычный 209 2 2" xfId="14446"/>
    <cellStyle name="Обычный 209 2 2 2" xfId="44388"/>
    <cellStyle name="Обычный 209 2 3" xfId="44389"/>
    <cellStyle name="Обычный 209 3" xfId="14447"/>
    <cellStyle name="Обычный 209 3 2" xfId="14448"/>
    <cellStyle name="Обычный 209 4" xfId="44390"/>
    <cellStyle name="Обычный 21" xfId="30"/>
    <cellStyle name="Обычный 21 10" xfId="40"/>
    <cellStyle name="Обычный 21 10 2" xfId="44391"/>
    <cellStyle name="Обычный 21 11" xfId="14449"/>
    <cellStyle name="Обычный 21 11 2" xfId="44392"/>
    <cellStyle name="Обычный 21 12" xfId="14450"/>
    <cellStyle name="Обычный 21 12 2" xfId="44393"/>
    <cellStyle name="Обычный 21 13" xfId="14451"/>
    <cellStyle name="Обычный 21 13 2" xfId="44394"/>
    <cellStyle name="Обычный 21 14" xfId="14452"/>
    <cellStyle name="Обычный 21 14 2" xfId="44395"/>
    <cellStyle name="Обычный 21 15" xfId="14453"/>
    <cellStyle name="Обычный 21 15 2" xfId="44396"/>
    <cellStyle name="Обычный 21 16" xfId="14454"/>
    <cellStyle name="Обычный 21 16 2" xfId="44397"/>
    <cellStyle name="Обычный 21 17" xfId="14455"/>
    <cellStyle name="Обычный 21 17 2" xfId="44398"/>
    <cellStyle name="Обычный 21 18" xfId="14456"/>
    <cellStyle name="Обычный 21 18 2" xfId="44399"/>
    <cellStyle name="Обычный 21 19" xfId="14457"/>
    <cellStyle name="Обычный 21 19 2" xfId="44400"/>
    <cellStyle name="Обычный 21 2" xfId="14458"/>
    <cellStyle name="Обычный 21 2 10" xfId="14459"/>
    <cellStyle name="Обычный 21 2 10 2" xfId="44401"/>
    <cellStyle name="Обычный 21 2 11" xfId="14460"/>
    <cellStyle name="Обычный 21 2 11 2" xfId="44402"/>
    <cellStyle name="Обычный 21 2 12" xfId="14461"/>
    <cellStyle name="Обычный 21 2 12 2" xfId="44403"/>
    <cellStyle name="Обычный 21 2 13" xfId="14462"/>
    <cellStyle name="Обычный 21 2 13 2" xfId="44404"/>
    <cellStyle name="Обычный 21 2 14" xfId="14463"/>
    <cellStyle name="Обычный 21 2 14 2" xfId="44405"/>
    <cellStyle name="Обычный 21 2 15" xfId="14464"/>
    <cellStyle name="Обычный 21 2 15 2" xfId="44406"/>
    <cellStyle name="Обычный 21 2 16" xfId="14465"/>
    <cellStyle name="Обычный 21 2 16 2" xfId="44407"/>
    <cellStyle name="Обычный 21 2 17" xfId="14466"/>
    <cellStyle name="Обычный 21 2 17 2" xfId="44408"/>
    <cellStyle name="Обычный 21 2 18" xfId="14467"/>
    <cellStyle name="Обычный 21 2 18 2" xfId="44409"/>
    <cellStyle name="Обычный 21 2 19" xfId="14468"/>
    <cellStyle name="Обычный 21 2 19 2" xfId="44410"/>
    <cellStyle name="Обычный 21 2 2" xfId="14469"/>
    <cellStyle name="Обычный 21 2 2 2" xfId="44411"/>
    <cellStyle name="Обычный 21 2 20" xfId="14470"/>
    <cellStyle name="Обычный 21 2 20 2" xfId="44412"/>
    <cellStyle name="Обычный 21 2 21" xfId="14471"/>
    <cellStyle name="Обычный 21 2 21 2" xfId="44413"/>
    <cellStyle name="Обычный 21 2 22" xfId="14472"/>
    <cellStyle name="Обычный 21 2 22 2" xfId="44414"/>
    <cellStyle name="Обычный 21 2 23" xfId="14473"/>
    <cellStyle name="Обычный 21 2 23 2" xfId="44415"/>
    <cellStyle name="Обычный 21 2 24" xfId="44416"/>
    <cellStyle name="Обычный 21 2 3" xfId="14474"/>
    <cellStyle name="Обычный 21 2 3 2" xfId="44417"/>
    <cellStyle name="Обычный 21 2 4" xfId="14475"/>
    <cellStyle name="Обычный 21 2 4 2" xfId="44418"/>
    <cellStyle name="Обычный 21 2 5" xfId="14476"/>
    <cellStyle name="Обычный 21 2 5 2" xfId="44419"/>
    <cellStyle name="Обычный 21 2 6" xfId="14477"/>
    <cellStyle name="Обычный 21 2 6 2" xfId="44420"/>
    <cellStyle name="Обычный 21 2 7" xfId="14478"/>
    <cellStyle name="Обычный 21 2 7 2" xfId="44421"/>
    <cellStyle name="Обычный 21 2 8" xfId="14479"/>
    <cellStyle name="Обычный 21 2 8 2" xfId="44422"/>
    <cellStyle name="Обычный 21 2 9" xfId="14480"/>
    <cellStyle name="Обычный 21 2 9 2" xfId="44423"/>
    <cellStyle name="Обычный 21 20" xfId="14481"/>
    <cellStyle name="Обычный 21 20 2" xfId="14482"/>
    <cellStyle name="Обычный 21 20 2 2" xfId="14483"/>
    <cellStyle name="Обычный 21 20 2 2 2" xfId="44424"/>
    <cellStyle name="Обычный 21 20 2 3" xfId="44425"/>
    <cellStyle name="Обычный 21 20 3" xfId="14484"/>
    <cellStyle name="Обычный 21 20 3 2" xfId="44426"/>
    <cellStyle name="Обычный 21 20 4" xfId="44427"/>
    <cellStyle name="Обычный 21 21" xfId="14485"/>
    <cellStyle name="Обычный 21 21 2" xfId="14486"/>
    <cellStyle name="Обычный 21 21 2 2" xfId="14487"/>
    <cellStyle name="Обычный 21 21 2 2 2" xfId="44428"/>
    <cellStyle name="Обычный 21 21 2 3" xfId="44429"/>
    <cellStyle name="Обычный 21 21 3" xfId="14488"/>
    <cellStyle name="Обычный 21 21 3 2" xfId="44430"/>
    <cellStyle name="Обычный 21 21 4" xfId="44431"/>
    <cellStyle name="Обычный 21 22" xfId="14489"/>
    <cellStyle name="Обычный 21 22 2" xfId="14490"/>
    <cellStyle name="Обычный 21 22 2 2" xfId="14491"/>
    <cellStyle name="Обычный 21 22 2 2 2" xfId="44432"/>
    <cellStyle name="Обычный 21 22 2 3" xfId="44433"/>
    <cellStyle name="Обычный 21 22 3" xfId="14492"/>
    <cellStyle name="Обычный 21 22 3 2" xfId="44434"/>
    <cellStyle name="Обычный 21 22 4" xfId="44435"/>
    <cellStyle name="Обычный 21 23" xfId="14493"/>
    <cellStyle name="Обычный 21 23 2" xfId="44436"/>
    <cellStyle name="Обычный 21 24" xfId="14494"/>
    <cellStyle name="Обычный 21 24 2" xfId="44437"/>
    <cellStyle name="Обычный 21 25" xfId="14495"/>
    <cellStyle name="Обычный 21 25 2" xfId="44438"/>
    <cellStyle name="Обычный 21 26" xfId="14496"/>
    <cellStyle name="Обычный 21 26 2" xfId="44439"/>
    <cellStyle name="Обычный 21 27" xfId="14497"/>
    <cellStyle name="Обычный 21 27 2" xfId="44440"/>
    <cellStyle name="Обычный 21 28" xfId="14498"/>
    <cellStyle name="Обычный 21 28 2" xfId="14499"/>
    <cellStyle name="Обычный 21 28 2 2" xfId="44441"/>
    <cellStyle name="Обычный 21 28 3" xfId="44442"/>
    <cellStyle name="Обычный 21 29" xfId="14500"/>
    <cellStyle name="Обычный 21 29 2" xfId="44443"/>
    <cellStyle name="Обычный 21 3" xfId="14501"/>
    <cellStyle name="Обычный 21 3 2" xfId="14502"/>
    <cellStyle name="Обычный 21 30" xfId="14503"/>
    <cellStyle name="Обычный 21 30 2" xfId="44444"/>
    <cellStyle name="Обычный 21 31" xfId="14504"/>
    <cellStyle name="Обычный 21 32" xfId="44445"/>
    <cellStyle name="Обычный 21 4" xfId="14505"/>
    <cellStyle name="Обычный 21 4 2" xfId="44446"/>
    <cellStyle name="Обычный 21 5" xfId="14506"/>
    <cellStyle name="Обычный 21 5 2" xfId="44447"/>
    <cellStyle name="Обычный 21 6" xfId="14507"/>
    <cellStyle name="Обычный 21 6 2" xfId="44448"/>
    <cellStyle name="Обычный 21 7" xfId="14508"/>
    <cellStyle name="Обычный 21 7 2" xfId="44449"/>
    <cellStyle name="Обычный 21 8" xfId="14509"/>
    <cellStyle name="Обычный 21 8 2" xfId="44450"/>
    <cellStyle name="Обычный 21 9" xfId="14510"/>
    <cellStyle name="Обычный 21 9 2" xfId="44451"/>
    <cellStyle name="Обычный 210" xfId="14511"/>
    <cellStyle name="Обычный 210 2" xfId="14512"/>
    <cellStyle name="Обычный 210 2 2" xfId="14513"/>
    <cellStyle name="Обычный 210 2 2 2" xfId="44452"/>
    <cellStyle name="Обычный 210 2 3" xfId="44453"/>
    <cellStyle name="Обычный 210 3" xfId="14514"/>
    <cellStyle name="Обычный 210 3 2" xfId="44454"/>
    <cellStyle name="Обычный 210 4" xfId="44455"/>
    <cellStyle name="Обычный 211" xfId="14515"/>
    <cellStyle name="Обычный 211 2" xfId="44456"/>
    <cellStyle name="Обычный 212" xfId="14516"/>
    <cellStyle name="Обычный 212 2" xfId="44457"/>
    <cellStyle name="Обычный 213" xfId="14517"/>
    <cellStyle name="Обычный 213 2" xfId="44458"/>
    <cellStyle name="Обычный 214" xfId="14518"/>
    <cellStyle name="Обычный 214 2" xfId="14519"/>
    <cellStyle name="Обычный 214 3" xfId="14520"/>
    <cellStyle name="Обычный 214 3 2" xfId="14521"/>
    <cellStyle name="Обычный 215" xfId="37"/>
    <cellStyle name="Обычный 215 2" xfId="44459"/>
    <cellStyle name="Обычный 216" xfId="14522"/>
    <cellStyle name="Обычный 216 2" xfId="14523"/>
    <cellStyle name="Обычный 216 3" xfId="14524"/>
    <cellStyle name="Обычный 216 3 2" xfId="14525"/>
    <cellStyle name="Обычный 217" xfId="14526"/>
    <cellStyle name="Обычный 217 2" xfId="14527"/>
    <cellStyle name="Обычный 217 2 2" xfId="14528"/>
    <cellStyle name="Обычный 217 2 2 2" xfId="44460"/>
    <cellStyle name="Обычный 217 2 3" xfId="44461"/>
    <cellStyle name="Обычный 217 3" xfId="14529"/>
    <cellStyle name="Обычный 217 3 2" xfId="44462"/>
    <cellStyle name="Обычный 217 4" xfId="44463"/>
    <cellStyle name="Обычный 218" xfId="14530"/>
    <cellStyle name="Обычный 218 2" xfId="44464"/>
    <cellStyle name="Обычный 219" xfId="36"/>
    <cellStyle name="Обычный 219 2" xfId="44465"/>
    <cellStyle name="Обычный 22" xfId="14531"/>
    <cellStyle name="Обычный 22 10" xfId="14532"/>
    <cellStyle name="Обычный 22 10 2" xfId="44466"/>
    <cellStyle name="Обычный 22 11" xfId="14533"/>
    <cellStyle name="Обычный 22 11 2" xfId="44467"/>
    <cellStyle name="Обычный 22 12" xfId="14534"/>
    <cellStyle name="Обычный 22 12 2" xfId="44468"/>
    <cellStyle name="Обычный 22 13" xfId="14535"/>
    <cellStyle name="Обычный 22 13 2" xfId="44469"/>
    <cellStyle name="Обычный 22 14" xfId="14536"/>
    <cellStyle name="Обычный 22 14 2" xfId="44470"/>
    <cellStyle name="Обычный 22 15" xfId="14537"/>
    <cellStyle name="Обычный 22 15 2" xfId="44471"/>
    <cellStyle name="Обычный 22 16" xfId="14538"/>
    <cellStyle name="Обычный 22 16 2" xfId="44472"/>
    <cellStyle name="Обычный 22 17" xfId="14539"/>
    <cellStyle name="Обычный 22 17 2" xfId="44473"/>
    <cellStyle name="Обычный 22 18" xfId="14540"/>
    <cellStyle name="Обычный 22 18 2" xfId="44474"/>
    <cellStyle name="Обычный 22 19" xfId="14541"/>
    <cellStyle name="Обычный 22 19 2" xfId="14542"/>
    <cellStyle name="Обычный 22 19 2 2" xfId="14543"/>
    <cellStyle name="Обычный 22 19 2 2 2" xfId="44475"/>
    <cellStyle name="Обычный 22 19 2 3" xfId="44476"/>
    <cellStyle name="Обычный 22 19 3" xfId="14544"/>
    <cellStyle name="Обычный 22 19 3 2" xfId="44477"/>
    <cellStyle name="Обычный 22 19 4" xfId="44478"/>
    <cellStyle name="Обычный 22 2" xfId="14545"/>
    <cellStyle name="Обычный 22 2 10" xfId="14546"/>
    <cellStyle name="Обычный 22 2 10 2" xfId="14547"/>
    <cellStyle name="Обычный 22 2 10 2 2" xfId="14548"/>
    <cellStyle name="Обычный 22 2 10 2 2 2" xfId="44479"/>
    <cellStyle name="Обычный 22 2 10 2 3" xfId="44480"/>
    <cellStyle name="Обычный 22 2 10 3" xfId="14549"/>
    <cellStyle name="Обычный 22 2 10 3 2" xfId="44481"/>
    <cellStyle name="Обычный 22 2 10 4" xfId="44482"/>
    <cellStyle name="Обычный 22 2 11" xfId="14550"/>
    <cellStyle name="Обычный 22 2 11 2" xfId="14551"/>
    <cellStyle name="Обычный 22 2 11 2 2" xfId="14552"/>
    <cellStyle name="Обычный 22 2 11 2 2 2" xfId="44483"/>
    <cellStyle name="Обычный 22 2 11 2 3" xfId="44484"/>
    <cellStyle name="Обычный 22 2 11 3" xfId="14553"/>
    <cellStyle name="Обычный 22 2 11 3 2" xfId="44485"/>
    <cellStyle name="Обычный 22 2 11 4" xfId="44486"/>
    <cellStyle name="Обычный 22 2 12" xfId="14554"/>
    <cellStyle name="Обычный 22 2 12 2" xfId="14555"/>
    <cellStyle name="Обычный 22 2 12 2 2" xfId="14556"/>
    <cellStyle name="Обычный 22 2 12 2 2 2" xfId="44487"/>
    <cellStyle name="Обычный 22 2 12 2 3" xfId="44488"/>
    <cellStyle name="Обычный 22 2 12 3" xfId="14557"/>
    <cellStyle name="Обычный 22 2 12 3 2" xfId="44489"/>
    <cellStyle name="Обычный 22 2 12 4" xfId="44490"/>
    <cellStyle name="Обычный 22 2 13" xfId="14558"/>
    <cellStyle name="Обычный 22 2 13 2" xfId="14559"/>
    <cellStyle name="Обычный 22 2 13 2 2" xfId="14560"/>
    <cellStyle name="Обычный 22 2 13 2 2 2" xfId="44491"/>
    <cellStyle name="Обычный 22 2 13 2 3" xfId="44492"/>
    <cellStyle name="Обычный 22 2 13 3" xfId="14561"/>
    <cellStyle name="Обычный 22 2 13 3 2" xfId="44493"/>
    <cellStyle name="Обычный 22 2 13 4" xfId="44494"/>
    <cellStyle name="Обычный 22 2 14" xfId="14562"/>
    <cellStyle name="Обычный 22 2 14 2" xfId="14563"/>
    <cellStyle name="Обычный 22 2 14 2 2" xfId="14564"/>
    <cellStyle name="Обычный 22 2 14 2 2 2" xfId="44495"/>
    <cellStyle name="Обычный 22 2 14 2 3" xfId="44496"/>
    <cellStyle name="Обычный 22 2 14 3" xfId="14565"/>
    <cellStyle name="Обычный 22 2 14 3 2" xfId="44497"/>
    <cellStyle name="Обычный 22 2 14 4" xfId="44498"/>
    <cellStyle name="Обычный 22 2 15" xfId="14566"/>
    <cellStyle name="Обычный 22 2 15 2" xfId="14567"/>
    <cellStyle name="Обычный 22 2 15 2 2" xfId="14568"/>
    <cellStyle name="Обычный 22 2 15 2 2 2" xfId="44499"/>
    <cellStyle name="Обычный 22 2 15 2 3" xfId="44500"/>
    <cellStyle name="Обычный 22 2 15 3" xfId="14569"/>
    <cellStyle name="Обычный 22 2 15 3 2" xfId="44501"/>
    <cellStyle name="Обычный 22 2 15 4" xfId="44502"/>
    <cellStyle name="Обычный 22 2 16" xfId="14570"/>
    <cellStyle name="Обычный 22 2 16 2" xfId="14571"/>
    <cellStyle name="Обычный 22 2 16 2 2" xfId="14572"/>
    <cellStyle name="Обычный 22 2 16 2 2 2" xfId="44503"/>
    <cellStyle name="Обычный 22 2 16 2 3" xfId="44504"/>
    <cellStyle name="Обычный 22 2 16 3" xfId="14573"/>
    <cellStyle name="Обычный 22 2 16 3 2" xfId="44505"/>
    <cellStyle name="Обычный 22 2 16 4" xfId="44506"/>
    <cellStyle name="Обычный 22 2 17" xfId="14574"/>
    <cellStyle name="Обычный 22 2 17 2" xfId="14575"/>
    <cellStyle name="Обычный 22 2 17 2 2" xfId="14576"/>
    <cellStyle name="Обычный 22 2 17 2 2 2" xfId="44507"/>
    <cellStyle name="Обычный 22 2 17 2 3" xfId="44508"/>
    <cellStyle name="Обычный 22 2 17 3" xfId="14577"/>
    <cellStyle name="Обычный 22 2 17 3 2" xfId="44509"/>
    <cellStyle name="Обычный 22 2 17 4" xfId="44510"/>
    <cellStyle name="Обычный 22 2 18" xfId="14578"/>
    <cellStyle name="Обычный 22 2 18 2" xfId="14579"/>
    <cellStyle name="Обычный 22 2 18 2 2" xfId="14580"/>
    <cellStyle name="Обычный 22 2 18 2 2 2" xfId="44511"/>
    <cellStyle name="Обычный 22 2 18 2 3" xfId="44512"/>
    <cellStyle name="Обычный 22 2 18 3" xfId="14581"/>
    <cellStyle name="Обычный 22 2 18 3 2" xfId="44513"/>
    <cellStyle name="Обычный 22 2 18 4" xfId="44514"/>
    <cellStyle name="Обычный 22 2 19" xfId="14582"/>
    <cellStyle name="Обычный 22 2 19 2" xfId="14583"/>
    <cellStyle name="Обычный 22 2 19 2 2" xfId="14584"/>
    <cellStyle name="Обычный 22 2 19 2 2 2" xfId="44515"/>
    <cellStyle name="Обычный 22 2 19 2 3" xfId="44516"/>
    <cellStyle name="Обычный 22 2 19 3" xfId="14585"/>
    <cellStyle name="Обычный 22 2 19 3 2" xfId="44517"/>
    <cellStyle name="Обычный 22 2 19 4" xfId="44518"/>
    <cellStyle name="Обычный 22 2 2" xfId="14586"/>
    <cellStyle name="Обычный 22 2 2 2" xfId="14587"/>
    <cellStyle name="Обычный 22 2 2 2 2" xfId="14588"/>
    <cellStyle name="Обычный 22 2 2 2 2 2" xfId="44519"/>
    <cellStyle name="Обычный 22 2 2 2 3" xfId="44520"/>
    <cellStyle name="Обычный 22 2 2 3" xfId="14589"/>
    <cellStyle name="Обычный 22 2 2 3 2" xfId="44521"/>
    <cellStyle name="Обычный 22 2 2 4" xfId="44522"/>
    <cellStyle name="Обычный 22 2 20" xfId="14590"/>
    <cellStyle name="Обычный 22 2 20 2" xfId="14591"/>
    <cellStyle name="Обычный 22 2 20 2 2" xfId="14592"/>
    <cellStyle name="Обычный 22 2 20 2 2 2" xfId="44523"/>
    <cellStyle name="Обычный 22 2 20 2 3" xfId="44524"/>
    <cellStyle name="Обычный 22 2 20 3" xfId="14593"/>
    <cellStyle name="Обычный 22 2 20 3 2" xfId="44525"/>
    <cellStyle name="Обычный 22 2 20 4" xfId="44526"/>
    <cellStyle name="Обычный 22 2 21" xfId="14594"/>
    <cellStyle name="Обычный 22 2 21 2" xfId="14595"/>
    <cellStyle name="Обычный 22 2 21 2 2" xfId="14596"/>
    <cellStyle name="Обычный 22 2 21 2 2 2" xfId="44527"/>
    <cellStyle name="Обычный 22 2 21 2 3" xfId="44528"/>
    <cellStyle name="Обычный 22 2 21 3" xfId="14597"/>
    <cellStyle name="Обычный 22 2 21 3 2" xfId="44529"/>
    <cellStyle name="Обычный 22 2 21 4" xfId="44530"/>
    <cellStyle name="Обычный 22 2 22" xfId="14598"/>
    <cellStyle name="Обычный 22 2 22 2" xfId="14599"/>
    <cellStyle name="Обычный 22 2 22 2 2" xfId="14600"/>
    <cellStyle name="Обычный 22 2 22 2 2 2" xfId="44531"/>
    <cellStyle name="Обычный 22 2 22 2 3" xfId="44532"/>
    <cellStyle name="Обычный 22 2 22 3" xfId="14601"/>
    <cellStyle name="Обычный 22 2 22 3 2" xfId="44533"/>
    <cellStyle name="Обычный 22 2 22 4" xfId="44534"/>
    <cellStyle name="Обычный 22 2 23" xfId="14602"/>
    <cellStyle name="Обычный 22 2 23 2" xfId="14603"/>
    <cellStyle name="Обычный 22 2 23 2 2" xfId="14604"/>
    <cellStyle name="Обычный 22 2 23 2 2 2" xfId="44535"/>
    <cellStyle name="Обычный 22 2 23 2 3" xfId="44536"/>
    <cellStyle name="Обычный 22 2 23 3" xfId="14605"/>
    <cellStyle name="Обычный 22 2 23 3 2" xfId="44537"/>
    <cellStyle name="Обычный 22 2 23 4" xfId="44538"/>
    <cellStyle name="Обычный 22 2 24" xfId="44539"/>
    <cellStyle name="Обычный 22 2 3" xfId="14606"/>
    <cellStyle name="Обычный 22 2 3 2" xfId="14607"/>
    <cellStyle name="Обычный 22 2 3 2 2" xfId="14608"/>
    <cellStyle name="Обычный 22 2 3 2 2 2" xfId="44540"/>
    <cellStyle name="Обычный 22 2 3 2 3" xfId="44541"/>
    <cellStyle name="Обычный 22 2 3 3" xfId="14609"/>
    <cellStyle name="Обычный 22 2 3 3 2" xfId="44542"/>
    <cellStyle name="Обычный 22 2 3 4" xfId="44543"/>
    <cellStyle name="Обычный 22 2 4" xfId="14610"/>
    <cellStyle name="Обычный 22 2 4 2" xfId="14611"/>
    <cellStyle name="Обычный 22 2 4 2 2" xfId="14612"/>
    <cellStyle name="Обычный 22 2 4 2 2 2" xfId="44544"/>
    <cellStyle name="Обычный 22 2 4 2 3" xfId="44545"/>
    <cellStyle name="Обычный 22 2 4 3" xfId="14613"/>
    <cellStyle name="Обычный 22 2 4 3 2" xfId="44546"/>
    <cellStyle name="Обычный 22 2 4 4" xfId="44547"/>
    <cellStyle name="Обычный 22 2 5" xfId="14614"/>
    <cellStyle name="Обычный 22 2 5 2" xfId="14615"/>
    <cellStyle name="Обычный 22 2 5 2 2" xfId="14616"/>
    <cellStyle name="Обычный 22 2 5 2 2 2" xfId="44548"/>
    <cellStyle name="Обычный 22 2 5 2 3" xfId="44549"/>
    <cellStyle name="Обычный 22 2 5 3" xfId="14617"/>
    <cellStyle name="Обычный 22 2 5 3 2" xfId="44550"/>
    <cellStyle name="Обычный 22 2 5 4" xfId="44551"/>
    <cellStyle name="Обычный 22 2 6" xfId="14618"/>
    <cellStyle name="Обычный 22 2 6 2" xfId="14619"/>
    <cellStyle name="Обычный 22 2 6 2 2" xfId="14620"/>
    <cellStyle name="Обычный 22 2 6 2 2 2" xfId="44552"/>
    <cellStyle name="Обычный 22 2 6 2 3" xfId="44553"/>
    <cellStyle name="Обычный 22 2 6 3" xfId="14621"/>
    <cellStyle name="Обычный 22 2 6 3 2" xfId="44554"/>
    <cellStyle name="Обычный 22 2 6 4" xfId="44555"/>
    <cellStyle name="Обычный 22 2 7" xfId="14622"/>
    <cellStyle name="Обычный 22 2 7 2" xfId="14623"/>
    <cellStyle name="Обычный 22 2 7 2 2" xfId="14624"/>
    <cellStyle name="Обычный 22 2 7 2 2 2" xfId="44556"/>
    <cellStyle name="Обычный 22 2 7 2 3" xfId="44557"/>
    <cellStyle name="Обычный 22 2 7 3" xfId="14625"/>
    <cellStyle name="Обычный 22 2 7 3 2" xfId="44558"/>
    <cellStyle name="Обычный 22 2 7 4" xfId="44559"/>
    <cellStyle name="Обычный 22 2 8" xfId="14626"/>
    <cellStyle name="Обычный 22 2 8 2" xfId="14627"/>
    <cellStyle name="Обычный 22 2 8 2 2" xfId="14628"/>
    <cellStyle name="Обычный 22 2 8 2 2 2" xfId="44560"/>
    <cellStyle name="Обычный 22 2 8 2 3" xfId="44561"/>
    <cellStyle name="Обычный 22 2 8 3" xfId="14629"/>
    <cellStyle name="Обычный 22 2 8 3 2" xfId="44562"/>
    <cellStyle name="Обычный 22 2 8 4" xfId="44563"/>
    <cellStyle name="Обычный 22 2 9" xfId="14630"/>
    <cellStyle name="Обычный 22 2 9 2" xfId="14631"/>
    <cellStyle name="Обычный 22 2 9 2 2" xfId="14632"/>
    <cellStyle name="Обычный 22 2 9 2 2 2" xfId="44564"/>
    <cellStyle name="Обычный 22 2 9 2 3" xfId="44565"/>
    <cellStyle name="Обычный 22 2 9 3" xfId="14633"/>
    <cellStyle name="Обычный 22 2 9 3 2" xfId="44566"/>
    <cellStyle name="Обычный 22 2 9 4" xfId="44567"/>
    <cellStyle name="Обычный 22 20" xfId="14634"/>
    <cellStyle name="Обычный 22 20 2" xfId="14635"/>
    <cellStyle name="Обычный 22 20 2 2" xfId="14636"/>
    <cellStyle name="Обычный 22 20 2 2 2" xfId="44568"/>
    <cellStyle name="Обычный 22 20 2 3" xfId="44569"/>
    <cellStyle name="Обычный 22 20 3" xfId="14637"/>
    <cellStyle name="Обычный 22 20 3 2" xfId="44570"/>
    <cellStyle name="Обычный 22 20 4" xfId="44571"/>
    <cellStyle name="Обычный 22 21" xfId="14638"/>
    <cellStyle name="Обычный 22 21 2" xfId="14639"/>
    <cellStyle name="Обычный 22 21 2 2" xfId="14640"/>
    <cellStyle name="Обычный 22 21 2 2 2" xfId="44572"/>
    <cellStyle name="Обычный 22 21 2 3" xfId="44573"/>
    <cellStyle name="Обычный 22 21 3" xfId="14641"/>
    <cellStyle name="Обычный 22 21 3 2" xfId="44574"/>
    <cellStyle name="Обычный 22 21 4" xfId="44575"/>
    <cellStyle name="Обычный 22 22" xfId="14642"/>
    <cellStyle name="Обычный 22 22 2" xfId="44576"/>
    <cellStyle name="Обычный 22 23" xfId="14643"/>
    <cellStyle name="Обычный 22 23 2" xfId="44577"/>
    <cellStyle name="Обычный 22 24" xfId="14644"/>
    <cellStyle name="Обычный 22 24 2" xfId="44578"/>
    <cellStyle name="Обычный 22 25" xfId="14645"/>
    <cellStyle name="Обычный 22 25 2" xfId="44579"/>
    <cellStyle name="Обычный 22 26" xfId="14646"/>
    <cellStyle name="Обычный 22 26 2" xfId="44580"/>
    <cellStyle name="Обычный 22 27" xfId="14647"/>
    <cellStyle name="Обычный 22 27 2" xfId="14648"/>
    <cellStyle name="Обычный 22 27 2 2" xfId="44581"/>
    <cellStyle name="Обычный 22 27 3" xfId="44582"/>
    <cellStyle name="Обычный 22 28" xfId="14649"/>
    <cellStyle name="Обычный 22 28 2" xfId="44583"/>
    <cellStyle name="Обычный 22 29" xfId="14650"/>
    <cellStyle name="Обычный 22 29 2" xfId="44584"/>
    <cellStyle name="Обычный 22 3" xfId="14651"/>
    <cellStyle name="Обычный 22 3 2" xfId="44585"/>
    <cellStyle name="Обычный 22 30" xfId="44586"/>
    <cellStyle name="Обычный 22 4" xfId="14652"/>
    <cellStyle name="Обычный 22 4 2" xfId="44587"/>
    <cellStyle name="Обычный 22 5" xfId="14653"/>
    <cellStyle name="Обычный 22 5 2" xfId="44588"/>
    <cellStyle name="Обычный 22 6" xfId="14654"/>
    <cellStyle name="Обычный 22 6 2" xfId="44589"/>
    <cellStyle name="Обычный 22 7" xfId="14655"/>
    <cellStyle name="Обычный 22 7 2" xfId="44590"/>
    <cellStyle name="Обычный 22 8" xfId="14656"/>
    <cellStyle name="Обычный 22 8 2" xfId="44591"/>
    <cellStyle name="Обычный 22 9" xfId="14657"/>
    <cellStyle name="Обычный 22 9 2" xfId="44592"/>
    <cellStyle name="Обычный 220" xfId="14658"/>
    <cellStyle name="Обычный 220 2" xfId="44593"/>
    <cellStyle name="Обычный 221" xfId="14659"/>
    <cellStyle name="Обычный 221 2" xfId="44594"/>
    <cellStyle name="Обычный 222" xfId="31"/>
    <cellStyle name="Обычный 222 2" xfId="44595"/>
    <cellStyle name="Обычный 223" xfId="14660"/>
    <cellStyle name="Обычный 223 2" xfId="44596"/>
    <cellStyle name="Обычный 224" xfId="14661"/>
    <cellStyle name="Обычный 224 2" xfId="44597"/>
    <cellStyle name="Обычный 225" xfId="14662"/>
    <cellStyle name="Обычный 225 2" xfId="44598"/>
    <cellStyle name="Обычный 226" xfId="14663"/>
    <cellStyle name="Обычный 226 2" xfId="44599"/>
    <cellStyle name="Обычный 227" xfId="14664"/>
    <cellStyle name="Обычный 227 2" xfId="44600"/>
    <cellStyle name="Обычный 228" xfId="14665"/>
    <cellStyle name="Обычный 228 2" xfId="44601"/>
    <cellStyle name="Обычный 229" xfId="14666"/>
    <cellStyle name="Обычный 229 2" xfId="44602"/>
    <cellStyle name="Обычный 23" xfId="14667"/>
    <cellStyle name="Обычный 23 10" xfId="14668"/>
    <cellStyle name="Обычный 23 10 2" xfId="44603"/>
    <cellStyle name="Обычный 23 11" xfId="14669"/>
    <cellStyle name="Обычный 23 11 2" xfId="44604"/>
    <cellStyle name="Обычный 23 12" xfId="14670"/>
    <cellStyle name="Обычный 23 12 2" xfId="44605"/>
    <cellStyle name="Обычный 23 13" xfId="14671"/>
    <cellStyle name="Обычный 23 13 2" xfId="44606"/>
    <cellStyle name="Обычный 23 14" xfId="14672"/>
    <cellStyle name="Обычный 23 14 2" xfId="44607"/>
    <cellStyle name="Обычный 23 15" xfId="14673"/>
    <cellStyle name="Обычный 23 15 2" xfId="44608"/>
    <cellStyle name="Обычный 23 16" xfId="14674"/>
    <cellStyle name="Обычный 23 16 2" xfId="44609"/>
    <cellStyle name="Обычный 23 17" xfId="14675"/>
    <cellStyle name="Обычный 23 17 2" xfId="44610"/>
    <cellStyle name="Обычный 23 18" xfId="14676"/>
    <cellStyle name="Обычный 23 18 2" xfId="44611"/>
    <cellStyle name="Обычный 23 19" xfId="14677"/>
    <cellStyle name="Обычный 23 19 2" xfId="14678"/>
    <cellStyle name="Обычный 23 19 2 2" xfId="14679"/>
    <cellStyle name="Обычный 23 19 2 2 2" xfId="44612"/>
    <cellStyle name="Обычный 23 19 2 3" xfId="44613"/>
    <cellStyle name="Обычный 23 19 3" xfId="14680"/>
    <cellStyle name="Обычный 23 19 3 2" xfId="44614"/>
    <cellStyle name="Обычный 23 19 4" xfId="44615"/>
    <cellStyle name="Обычный 23 2" xfId="14681"/>
    <cellStyle name="Обычный 23 2 2" xfId="14682"/>
    <cellStyle name="Обычный 23 20" xfId="14683"/>
    <cellStyle name="Обычный 23 20 2" xfId="14684"/>
    <cellStyle name="Обычный 23 20 2 2" xfId="14685"/>
    <cellStyle name="Обычный 23 20 2 2 2" xfId="44616"/>
    <cellStyle name="Обычный 23 20 2 3" xfId="44617"/>
    <cellStyle name="Обычный 23 20 3" xfId="14686"/>
    <cellStyle name="Обычный 23 20 3 2" xfId="44618"/>
    <cellStyle name="Обычный 23 20 4" xfId="44619"/>
    <cellStyle name="Обычный 23 21" xfId="14687"/>
    <cellStyle name="Обычный 23 21 2" xfId="14688"/>
    <cellStyle name="Обычный 23 21 2 2" xfId="14689"/>
    <cellStyle name="Обычный 23 21 2 2 2" xfId="44620"/>
    <cellStyle name="Обычный 23 21 2 3" xfId="44621"/>
    <cellStyle name="Обычный 23 21 3" xfId="14690"/>
    <cellStyle name="Обычный 23 21 3 2" xfId="44622"/>
    <cellStyle name="Обычный 23 21 4" xfId="44623"/>
    <cellStyle name="Обычный 23 22" xfId="14691"/>
    <cellStyle name="Обычный 23 22 2" xfId="44624"/>
    <cellStyle name="Обычный 23 23" xfId="14692"/>
    <cellStyle name="Обычный 23 23 2" xfId="44625"/>
    <cellStyle name="Обычный 23 24" xfId="14693"/>
    <cellStyle name="Обычный 23 24 2" xfId="44626"/>
    <cellStyle name="Обычный 23 25" xfId="14694"/>
    <cellStyle name="Обычный 23 25 2" xfId="44627"/>
    <cellStyle name="Обычный 23 26" xfId="14695"/>
    <cellStyle name="Обычный 23 26 2" xfId="44628"/>
    <cellStyle name="Обычный 23 27" xfId="14696"/>
    <cellStyle name="Обычный 23 27 2" xfId="14697"/>
    <cellStyle name="Обычный 23 27 2 2" xfId="44629"/>
    <cellStyle name="Обычный 23 27 3" xfId="44630"/>
    <cellStyle name="Обычный 23 28" xfId="14698"/>
    <cellStyle name="Обычный 23 28 2" xfId="44631"/>
    <cellStyle name="Обычный 23 29" xfId="14699"/>
    <cellStyle name="Обычный 23 29 2" xfId="44632"/>
    <cellStyle name="Обычный 23 3" xfId="14700"/>
    <cellStyle name="Обычный 23 3 2" xfId="44633"/>
    <cellStyle name="Обычный 23 30" xfId="44634"/>
    <cellStyle name="Обычный 23 4" xfId="14701"/>
    <cellStyle name="Обычный 23 4 2" xfId="44635"/>
    <cellStyle name="Обычный 23 5" xfId="14702"/>
    <cellStyle name="Обычный 23 5 2" xfId="44636"/>
    <cellStyle name="Обычный 23 6" xfId="14703"/>
    <cellStyle name="Обычный 23 6 2" xfId="44637"/>
    <cellStyle name="Обычный 23 7" xfId="14704"/>
    <cellStyle name="Обычный 23 7 2" xfId="44638"/>
    <cellStyle name="Обычный 23 8" xfId="14705"/>
    <cellStyle name="Обычный 23 8 2" xfId="44639"/>
    <cellStyle name="Обычный 23 9" xfId="14706"/>
    <cellStyle name="Обычный 23 9 2" xfId="44640"/>
    <cellStyle name="Обычный 230" xfId="14707"/>
    <cellStyle name="Обычный 230 2" xfId="44641"/>
    <cellStyle name="Обычный 231" xfId="14708"/>
    <cellStyle name="Обычный 231 2" xfId="44642"/>
    <cellStyle name="Обычный 232" xfId="14709"/>
    <cellStyle name="Обычный 232 2" xfId="44643"/>
    <cellStyle name="Обычный 233" xfId="14710"/>
    <cellStyle name="Обычный 233 2" xfId="44644"/>
    <cellStyle name="Обычный 234" xfId="14711"/>
    <cellStyle name="Обычный 234 2" xfId="14712"/>
    <cellStyle name="Обычный 234 3" xfId="14713"/>
    <cellStyle name="Обычный 234 3 2" xfId="14714"/>
    <cellStyle name="Обычный 235" xfId="14715"/>
    <cellStyle name="Обычный 235 2" xfId="14716"/>
    <cellStyle name="Обычный 235 3" xfId="14717"/>
    <cellStyle name="Обычный 235 3 2" xfId="14718"/>
    <cellStyle name="Обычный 236" xfId="14719"/>
    <cellStyle name="Обычный 236 2" xfId="44645"/>
    <cellStyle name="Обычный 237" xfId="14720"/>
    <cellStyle name="Обычный 237 2" xfId="14721"/>
    <cellStyle name="Обычный 237 3" xfId="14722"/>
    <cellStyle name="Обычный 237 3 2" xfId="14723"/>
    <cellStyle name="Обычный 238" xfId="14724"/>
    <cellStyle name="Обычный 238 2" xfId="44646"/>
    <cellStyle name="Обычный 239" xfId="14725"/>
    <cellStyle name="Обычный 239 2" xfId="44647"/>
    <cellStyle name="Обычный 24" xfId="14726"/>
    <cellStyle name="Обычный 24 10" xfId="14727"/>
    <cellStyle name="Обычный 24 10 2" xfId="44648"/>
    <cellStyle name="Обычный 24 11" xfId="14728"/>
    <cellStyle name="Обычный 24 11 2" xfId="44649"/>
    <cellStyle name="Обычный 24 12" xfId="14729"/>
    <cellStyle name="Обычный 24 12 2" xfId="44650"/>
    <cellStyle name="Обычный 24 13" xfId="14730"/>
    <cellStyle name="Обычный 24 13 2" xfId="44651"/>
    <cellStyle name="Обычный 24 14" xfId="14731"/>
    <cellStyle name="Обычный 24 14 2" xfId="44652"/>
    <cellStyle name="Обычный 24 15" xfId="14732"/>
    <cellStyle name="Обычный 24 15 2" xfId="44653"/>
    <cellStyle name="Обычный 24 16" xfId="14733"/>
    <cellStyle name="Обычный 24 16 2" xfId="44654"/>
    <cellStyle name="Обычный 24 17" xfId="14734"/>
    <cellStyle name="Обычный 24 17 2" xfId="44655"/>
    <cellStyle name="Обычный 24 18" xfId="14735"/>
    <cellStyle name="Обычный 24 18 2" xfId="44656"/>
    <cellStyle name="Обычный 24 19" xfId="14736"/>
    <cellStyle name="Обычный 24 19 2" xfId="14737"/>
    <cellStyle name="Обычный 24 19 2 2" xfId="14738"/>
    <cellStyle name="Обычный 24 19 2 2 2" xfId="44657"/>
    <cellStyle name="Обычный 24 19 2 3" xfId="44658"/>
    <cellStyle name="Обычный 24 19 3" xfId="14739"/>
    <cellStyle name="Обычный 24 19 3 2" xfId="44659"/>
    <cellStyle name="Обычный 24 19 4" xfId="44660"/>
    <cellStyle name="Обычный 24 2" xfId="14740"/>
    <cellStyle name="Обычный 24 2 2" xfId="14741"/>
    <cellStyle name="Обычный 24 20" xfId="14742"/>
    <cellStyle name="Обычный 24 20 2" xfId="14743"/>
    <cellStyle name="Обычный 24 20 2 2" xfId="14744"/>
    <cellStyle name="Обычный 24 20 2 2 2" xfId="44661"/>
    <cellStyle name="Обычный 24 20 2 3" xfId="44662"/>
    <cellStyle name="Обычный 24 20 3" xfId="14745"/>
    <cellStyle name="Обычный 24 20 3 2" xfId="44663"/>
    <cellStyle name="Обычный 24 20 4" xfId="44664"/>
    <cellStyle name="Обычный 24 21" xfId="14746"/>
    <cellStyle name="Обычный 24 21 2" xfId="14747"/>
    <cellStyle name="Обычный 24 21 2 2" xfId="14748"/>
    <cellStyle name="Обычный 24 21 2 2 2" xfId="44665"/>
    <cellStyle name="Обычный 24 21 2 3" xfId="44666"/>
    <cellStyle name="Обычный 24 21 3" xfId="14749"/>
    <cellStyle name="Обычный 24 21 3 2" xfId="44667"/>
    <cellStyle name="Обычный 24 21 4" xfId="44668"/>
    <cellStyle name="Обычный 24 22" xfId="14750"/>
    <cellStyle name="Обычный 24 22 2" xfId="44669"/>
    <cellStyle name="Обычный 24 23" xfId="14751"/>
    <cellStyle name="Обычный 24 23 2" xfId="44670"/>
    <cellStyle name="Обычный 24 24" xfId="14752"/>
    <cellStyle name="Обычный 24 24 2" xfId="44671"/>
    <cellStyle name="Обычный 24 25" xfId="14753"/>
    <cellStyle name="Обычный 24 25 2" xfId="44672"/>
    <cellStyle name="Обычный 24 26" xfId="14754"/>
    <cellStyle name="Обычный 24 26 2" xfId="44673"/>
    <cellStyle name="Обычный 24 27" xfId="14755"/>
    <cellStyle name="Обычный 24 27 2" xfId="14756"/>
    <cellStyle name="Обычный 24 27 2 2" xfId="44674"/>
    <cellStyle name="Обычный 24 27 3" xfId="44675"/>
    <cellStyle name="Обычный 24 28" xfId="14757"/>
    <cellStyle name="Обычный 24 28 2" xfId="44676"/>
    <cellStyle name="Обычный 24 29" xfId="14758"/>
    <cellStyle name="Обычный 24 29 2" xfId="44677"/>
    <cellStyle name="Обычный 24 3" xfId="14759"/>
    <cellStyle name="Обычный 24 3 2" xfId="44678"/>
    <cellStyle name="Обычный 24 30" xfId="44679"/>
    <cellStyle name="Обычный 24 4" xfId="14760"/>
    <cellStyle name="Обычный 24 4 2" xfId="14761"/>
    <cellStyle name="Обычный 24 5" xfId="14762"/>
    <cellStyle name="Обычный 24 5 2" xfId="44680"/>
    <cellStyle name="Обычный 24 6" xfId="14763"/>
    <cellStyle name="Обычный 24 6 2" xfId="44681"/>
    <cellStyle name="Обычный 24 7" xfId="14764"/>
    <cellStyle name="Обычный 24 7 2" xfId="44682"/>
    <cellStyle name="Обычный 24 8" xfId="14765"/>
    <cellStyle name="Обычный 24 8 2" xfId="44683"/>
    <cellStyle name="Обычный 24 9" xfId="14766"/>
    <cellStyle name="Обычный 24 9 2" xfId="44684"/>
    <cellStyle name="Обычный 240" xfId="14767"/>
    <cellStyle name="Обычный 240 2" xfId="44685"/>
    <cellStyle name="Обычный 241" xfId="14768"/>
    <cellStyle name="Обычный 241 2" xfId="44686"/>
    <cellStyle name="Обычный 242" xfId="14769"/>
    <cellStyle name="Обычный 242 2" xfId="14770"/>
    <cellStyle name="Обычный 242 3" xfId="14771"/>
    <cellStyle name="Обычный 242 3 2" xfId="14772"/>
    <cellStyle name="Обычный 243" xfId="14773"/>
    <cellStyle name="Обычный 243 2" xfId="44687"/>
    <cellStyle name="Обычный 244" xfId="14774"/>
    <cellStyle name="Обычный 244 2" xfId="44688"/>
    <cellStyle name="Обычный 245" xfId="14775"/>
    <cellStyle name="Обычный 245 2" xfId="44689"/>
    <cellStyle name="Обычный 246" xfId="14776"/>
    <cellStyle name="Обычный 246 2" xfId="44690"/>
    <cellStyle name="Обычный 247" xfId="14777"/>
    <cellStyle name="Обычный 247 2" xfId="44691"/>
    <cellStyle name="Обычный 248" xfId="14778"/>
    <cellStyle name="Обычный 249" xfId="14779"/>
    <cellStyle name="Обычный 249 2" xfId="14780"/>
    <cellStyle name="Обычный 249 3" xfId="14781"/>
    <cellStyle name="Обычный 249 3 2" xfId="14782"/>
    <cellStyle name="Обычный 25" xfId="14783"/>
    <cellStyle name="Обычный 25 10" xfId="14784"/>
    <cellStyle name="Обычный 25 10 2" xfId="44692"/>
    <cellStyle name="Обычный 25 11" xfId="14785"/>
    <cellStyle name="Обычный 25 11 2" xfId="44693"/>
    <cellStyle name="Обычный 25 12" xfId="14786"/>
    <cellStyle name="Обычный 25 12 2" xfId="44694"/>
    <cellStyle name="Обычный 25 13" xfId="14787"/>
    <cellStyle name="Обычный 25 13 2" xfId="44695"/>
    <cellStyle name="Обычный 25 14" xfId="14788"/>
    <cellStyle name="Обычный 25 14 2" xfId="44696"/>
    <cellStyle name="Обычный 25 15" xfId="14789"/>
    <cellStyle name="Обычный 25 15 2" xfId="44697"/>
    <cellStyle name="Обычный 25 16" xfId="14790"/>
    <cellStyle name="Обычный 25 16 2" xfId="44698"/>
    <cellStyle name="Обычный 25 17" xfId="14791"/>
    <cellStyle name="Обычный 25 17 2" xfId="44699"/>
    <cellStyle name="Обычный 25 18" xfId="14792"/>
    <cellStyle name="Обычный 25 18 2" xfId="44700"/>
    <cellStyle name="Обычный 25 19" xfId="14793"/>
    <cellStyle name="Обычный 25 19 2" xfId="14794"/>
    <cellStyle name="Обычный 25 19 2 2" xfId="14795"/>
    <cellStyle name="Обычный 25 19 2 2 2" xfId="44701"/>
    <cellStyle name="Обычный 25 19 2 3" xfId="44702"/>
    <cellStyle name="Обычный 25 19 3" xfId="14796"/>
    <cellStyle name="Обычный 25 19 3 2" xfId="44703"/>
    <cellStyle name="Обычный 25 19 4" xfId="44704"/>
    <cellStyle name="Обычный 25 2" xfId="14797"/>
    <cellStyle name="Обычный 25 2 2" xfId="14798"/>
    <cellStyle name="Обычный 25 20" xfId="14799"/>
    <cellStyle name="Обычный 25 20 2" xfId="14800"/>
    <cellStyle name="Обычный 25 20 2 2" xfId="14801"/>
    <cellStyle name="Обычный 25 20 2 2 2" xfId="44705"/>
    <cellStyle name="Обычный 25 20 2 3" xfId="44706"/>
    <cellStyle name="Обычный 25 20 3" xfId="14802"/>
    <cellStyle name="Обычный 25 20 3 2" xfId="44707"/>
    <cellStyle name="Обычный 25 20 4" xfId="44708"/>
    <cellStyle name="Обычный 25 21" xfId="14803"/>
    <cellStyle name="Обычный 25 21 2" xfId="14804"/>
    <cellStyle name="Обычный 25 21 2 2" xfId="14805"/>
    <cellStyle name="Обычный 25 21 2 2 2" xfId="44709"/>
    <cellStyle name="Обычный 25 21 2 3" xfId="44710"/>
    <cellStyle name="Обычный 25 21 3" xfId="14806"/>
    <cellStyle name="Обычный 25 21 3 2" xfId="44711"/>
    <cellStyle name="Обычный 25 21 4" xfId="44712"/>
    <cellStyle name="Обычный 25 22" xfId="14807"/>
    <cellStyle name="Обычный 25 22 2" xfId="44713"/>
    <cellStyle name="Обычный 25 23" xfId="14808"/>
    <cellStyle name="Обычный 25 23 2" xfId="44714"/>
    <cellStyle name="Обычный 25 24" xfId="14809"/>
    <cellStyle name="Обычный 25 24 2" xfId="44715"/>
    <cellStyle name="Обычный 25 25" xfId="14810"/>
    <cellStyle name="Обычный 25 25 2" xfId="44716"/>
    <cellStyle name="Обычный 25 26" xfId="14811"/>
    <cellStyle name="Обычный 25 26 2" xfId="44717"/>
    <cellStyle name="Обычный 25 27" xfId="14812"/>
    <cellStyle name="Обычный 25 27 2" xfId="14813"/>
    <cellStyle name="Обычный 25 27 2 2" xfId="44718"/>
    <cellStyle name="Обычный 25 27 3" xfId="44719"/>
    <cellStyle name="Обычный 25 28" xfId="14814"/>
    <cellStyle name="Обычный 25 28 2" xfId="44720"/>
    <cellStyle name="Обычный 25 29" xfId="14815"/>
    <cellStyle name="Обычный 25 29 2" xfId="44721"/>
    <cellStyle name="Обычный 25 3" xfId="14816"/>
    <cellStyle name="Обычный 25 3 2" xfId="44722"/>
    <cellStyle name="Обычный 25 30" xfId="44723"/>
    <cellStyle name="Обычный 25 4" xfId="14817"/>
    <cellStyle name="Обычный 25 4 2" xfId="14818"/>
    <cellStyle name="Обычный 25 5" xfId="14819"/>
    <cellStyle name="Обычный 25 5 2" xfId="44724"/>
    <cellStyle name="Обычный 25 6" xfId="14820"/>
    <cellStyle name="Обычный 25 6 2" xfId="44725"/>
    <cellStyle name="Обычный 25 7" xfId="14821"/>
    <cellStyle name="Обычный 25 7 2" xfId="44726"/>
    <cellStyle name="Обычный 25 8" xfId="14822"/>
    <cellStyle name="Обычный 25 8 2" xfId="44727"/>
    <cellStyle name="Обычный 25 9" xfId="14823"/>
    <cellStyle name="Обычный 25 9 2" xfId="44728"/>
    <cellStyle name="Обычный 250" xfId="44729"/>
    <cellStyle name="Обычный 251" xfId="39"/>
    <cellStyle name="Обычный 252" xfId="44730"/>
    <cellStyle name="Обычный 253" xfId="14824"/>
    <cellStyle name="Обычный 253 2" xfId="14825"/>
    <cellStyle name="Обычный 253 3" xfId="14826"/>
    <cellStyle name="Обычный 253 3 2" xfId="14827"/>
    <cellStyle name="Обычный 254" xfId="59098"/>
    <cellStyle name="Обычный 255" xfId="59099"/>
    <cellStyle name="Обычный 256" xfId="59034"/>
    <cellStyle name="Обычный 257" xfId="59043"/>
    <cellStyle name="Обычный 258" xfId="59031"/>
    <cellStyle name="Обычный 259" xfId="59032"/>
    <cellStyle name="Обычный 26" xfId="14828"/>
    <cellStyle name="Обычный 26 10" xfId="14829"/>
    <cellStyle name="Обычный 26 10 2" xfId="44731"/>
    <cellStyle name="Обычный 26 11" xfId="14830"/>
    <cellStyle name="Обычный 26 11 2" xfId="44732"/>
    <cellStyle name="Обычный 26 12" xfId="14831"/>
    <cellStyle name="Обычный 26 12 2" xfId="44733"/>
    <cellStyle name="Обычный 26 13" xfId="14832"/>
    <cellStyle name="Обычный 26 13 2" xfId="44734"/>
    <cellStyle name="Обычный 26 14" xfId="14833"/>
    <cellStyle name="Обычный 26 14 2" xfId="44735"/>
    <cellStyle name="Обычный 26 15" xfId="14834"/>
    <cellStyle name="Обычный 26 15 2" xfId="44736"/>
    <cellStyle name="Обычный 26 16" xfId="14835"/>
    <cellStyle name="Обычный 26 16 2" xfId="44737"/>
    <cellStyle name="Обычный 26 17" xfId="14836"/>
    <cellStyle name="Обычный 26 17 2" xfId="44738"/>
    <cellStyle name="Обычный 26 18" xfId="14837"/>
    <cellStyle name="Обычный 26 18 2" xfId="44739"/>
    <cellStyle name="Обычный 26 19" xfId="14838"/>
    <cellStyle name="Обычный 26 19 2" xfId="14839"/>
    <cellStyle name="Обычный 26 19 2 2" xfId="14840"/>
    <cellStyle name="Обычный 26 19 2 2 2" xfId="44740"/>
    <cellStyle name="Обычный 26 19 2 3" xfId="44741"/>
    <cellStyle name="Обычный 26 19 3" xfId="14841"/>
    <cellStyle name="Обычный 26 19 3 2" xfId="44742"/>
    <cellStyle name="Обычный 26 19 4" xfId="44743"/>
    <cellStyle name="Обычный 26 2" xfId="14842"/>
    <cellStyle name="Обычный 26 2 2" xfId="44744"/>
    <cellStyle name="Обычный 26 20" xfId="14843"/>
    <cellStyle name="Обычный 26 20 2" xfId="14844"/>
    <cellStyle name="Обычный 26 20 2 2" xfId="14845"/>
    <cellStyle name="Обычный 26 20 2 2 2" xfId="44745"/>
    <cellStyle name="Обычный 26 20 2 3" xfId="44746"/>
    <cellStyle name="Обычный 26 20 3" xfId="14846"/>
    <cellStyle name="Обычный 26 20 3 2" xfId="44747"/>
    <cellStyle name="Обычный 26 20 4" xfId="44748"/>
    <cellStyle name="Обычный 26 21" xfId="14847"/>
    <cellStyle name="Обычный 26 21 2" xfId="14848"/>
    <cellStyle name="Обычный 26 21 2 2" xfId="14849"/>
    <cellStyle name="Обычный 26 21 2 2 2" xfId="44749"/>
    <cellStyle name="Обычный 26 21 2 3" xfId="44750"/>
    <cellStyle name="Обычный 26 21 3" xfId="14850"/>
    <cellStyle name="Обычный 26 21 3 2" xfId="44751"/>
    <cellStyle name="Обычный 26 21 4" xfId="44752"/>
    <cellStyle name="Обычный 26 22" xfId="14851"/>
    <cellStyle name="Обычный 26 22 2" xfId="44753"/>
    <cellStyle name="Обычный 26 23" xfId="14852"/>
    <cellStyle name="Обычный 26 23 2" xfId="44754"/>
    <cellStyle name="Обычный 26 24" xfId="14853"/>
    <cellStyle name="Обычный 26 24 2" xfId="44755"/>
    <cellStyle name="Обычный 26 25" xfId="14854"/>
    <cellStyle name="Обычный 26 25 2" xfId="44756"/>
    <cellStyle name="Обычный 26 26" xfId="14855"/>
    <cellStyle name="Обычный 26 26 2" xfId="44757"/>
    <cellStyle name="Обычный 26 27" xfId="14856"/>
    <cellStyle name="Обычный 26 27 2" xfId="14857"/>
    <cellStyle name="Обычный 26 27 2 2" xfId="44758"/>
    <cellStyle name="Обычный 26 27 3" xfId="44759"/>
    <cellStyle name="Обычный 26 28" xfId="14858"/>
    <cellStyle name="Обычный 26 28 2" xfId="44760"/>
    <cellStyle name="Обычный 26 29" xfId="14859"/>
    <cellStyle name="Обычный 26 29 2" xfId="44761"/>
    <cellStyle name="Обычный 26 3" xfId="14860"/>
    <cellStyle name="Обычный 26 3 2" xfId="44762"/>
    <cellStyle name="Обычный 26 30" xfId="44763"/>
    <cellStyle name="Обычный 26 4" xfId="14861"/>
    <cellStyle name="Обычный 26 4 2" xfId="14862"/>
    <cellStyle name="Обычный 26 5" xfId="14863"/>
    <cellStyle name="Обычный 26 5 2" xfId="44764"/>
    <cellStyle name="Обычный 26 6" xfId="14864"/>
    <cellStyle name="Обычный 26 6 2" xfId="44765"/>
    <cellStyle name="Обычный 26 7" xfId="14865"/>
    <cellStyle name="Обычный 26 7 2" xfId="44766"/>
    <cellStyle name="Обычный 26 8" xfId="14866"/>
    <cellStyle name="Обычный 26 8 2" xfId="44767"/>
    <cellStyle name="Обычный 26 9" xfId="14867"/>
    <cellStyle name="Обычный 26 9 2" xfId="44768"/>
    <cellStyle name="Обычный 260" xfId="59033"/>
    <cellStyle name="Обычный 261" xfId="59039"/>
    <cellStyle name="Обычный 262" xfId="59040"/>
    <cellStyle name="Обычный 263" xfId="59041"/>
    <cellStyle name="Обычный 264" xfId="59035"/>
    <cellStyle name="Обычный 265" xfId="59036"/>
    <cellStyle name="Обычный 266" xfId="59037"/>
    <cellStyle name="Обычный 267" xfId="59038"/>
    <cellStyle name="Обычный 268" xfId="59044"/>
    <cellStyle name="Обычный 269" xfId="14868"/>
    <cellStyle name="Обычный 27" xfId="14869"/>
    <cellStyle name="Обычный 27 10" xfId="14870"/>
    <cellStyle name="Обычный 27 10 2" xfId="44769"/>
    <cellStyle name="Обычный 27 11" xfId="14871"/>
    <cellStyle name="Обычный 27 11 2" xfId="44770"/>
    <cellStyle name="Обычный 27 12" xfId="14872"/>
    <cellStyle name="Обычный 27 12 2" xfId="44771"/>
    <cellStyle name="Обычный 27 13" xfId="14873"/>
    <cellStyle name="Обычный 27 13 2" xfId="44772"/>
    <cellStyle name="Обычный 27 14" xfId="14874"/>
    <cellStyle name="Обычный 27 14 2" xfId="44773"/>
    <cellStyle name="Обычный 27 15" xfId="14875"/>
    <cellStyle name="Обычный 27 15 2" xfId="44774"/>
    <cellStyle name="Обычный 27 16" xfId="14876"/>
    <cellStyle name="Обычный 27 16 2" xfId="44775"/>
    <cellStyle name="Обычный 27 17" xfId="14877"/>
    <cellStyle name="Обычный 27 17 2" xfId="44776"/>
    <cellStyle name="Обычный 27 18" xfId="14878"/>
    <cellStyle name="Обычный 27 18 2" xfId="44777"/>
    <cellStyle name="Обычный 27 19" xfId="14879"/>
    <cellStyle name="Обычный 27 19 2" xfId="14880"/>
    <cellStyle name="Обычный 27 19 2 2" xfId="14881"/>
    <cellStyle name="Обычный 27 19 2 2 2" xfId="44778"/>
    <cellStyle name="Обычный 27 19 2 3" xfId="44779"/>
    <cellStyle name="Обычный 27 19 3" xfId="14882"/>
    <cellStyle name="Обычный 27 19 3 2" xfId="44780"/>
    <cellStyle name="Обычный 27 19 4" xfId="44781"/>
    <cellStyle name="Обычный 27 2" xfId="14883"/>
    <cellStyle name="Обычный 27 2 2" xfId="44782"/>
    <cellStyle name="Обычный 27 20" xfId="14884"/>
    <cellStyle name="Обычный 27 20 2" xfId="14885"/>
    <cellStyle name="Обычный 27 20 2 2" xfId="14886"/>
    <cellStyle name="Обычный 27 20 2 2 2" xfId="44783"/>
    <cellStyle name="Обычный 27 20 2 3" xfId="44784"/>
    <cellStyle name="Обычный 27 20 3" xfId="14887"/>
    <cellStyle name="Обычный 27 20 3 2" xfId="44785"/>
    <cellStyle name="Обычный 27 20 4" xfId="44786"/>
    <cellStyle name="Обычный 27 21" xfId="14888"/>
    <cellStyle name="Обычный 27 21 2" xfId="14889"/>
    <cellStyle name="Обычный 27 21 2 2" xfId="14890"/>
    <cellStyle name="Обычный 27 21 2 2 2" xfId="44787"/>
    <cellStyle name="Обычный 27 21 2 3" xfId="44788"/>
    <cellStyle name="Обычный 27 21 3" xfId="14891"/>
    <cellStyle name="Обычный 27 21 3 2" xfId="44789"/>
    <cellStyle name="Обычный 27 21 4" xfId="44790"/>
    <cellStyle name="Обычный 27 22" xfId="14892"/>
    <cellStyle name="Обычный 27 22 2" xfId="44791"/>
    <cellStyle name="Обычный 27 23" xfId="14893"/>
    <cellStyle name="Обычный 27 23 2" xfId="44792"/>
    <cellStyle name="Обычный 27 24" xfId="14894"/>
    <cellStyle name="Обычный 27 24 2" xfId="44793"/>
    <cellStyle name="Обычный 27 25" xfId="14895"/>
    <cellStyle name="Обычный 27 25 2" xfId="44794"/>
    <cellStyle name="Обычный 27 26" xfId="14896"/>
    <cellStyle name="Обычный 27 26 2" xfId="44795"/>
    <cellStyle name="Обычный 27 27" xfId="14897"/>
    <cellStyle name="Обычный 27 27 2" xfId="14898"/>
    <cellStyle name="Обычный 27 27 2 2" xfId="44796"/>
    <cellStyle name="Обычный 27 27 3" xfId="44797"/>
    <cellStyle name="Обычный 27 28" xfId="14899"/>
    <cellStyle name="Обычный 27 28 2" xfId="44798"/>
    <cellStyle name="Обычный 27 29" xfId="14900"/>
    <cellStyle name="Обычный 27 29 2" xfId="44799"/>
    <cellStyle name="Обычный 27 3" xfId="14901"/>
    <cellStyle name="Обычный 27 3 2" xfId="44800"/>
    <cellStyle name="Обычный 27 30" xfId="44801"/>
    <cellStyle name="Обычный 27 4" xfId="14902"/>
    <cellStyle name="Обычный 27 4 2" xfId="14903"/>
    <cellStyle name="Обычный 27 5" xfId="14904"/>
    <cellStyle name="Обычный 27 5 2" xfId="44802"/>
    <cellStyle name="Обычный 27 6" xfId="14905"/>
    <cellStyle name="Обычный 27 6 2" xfId="44803"/>
    <cellStyle name="Обычный 27 7" xfId="14906"/>
    <cellStyle name="Обычный 27 7 2" xfId="44804"/>
    <cellStyle name="Обычный 27 8" xfId="14907"/>
    <cellStyle name="Обычный 27 8 2" xfId="44805"/>
    <cellStyle name="Обычный 27 9" xfId="14908"/>
    <cellStyle name="Обычный 27 9 2" xfId="44806"/>
    <cellStyle name="Обычный 270" xfId="59045"/>
    <cellStyle name="Обычный 271" xfId="59042"/>
    <cellStyle name="Обычный 272" xfId="59046"/>
    <cellStyle name="Обычный 273" xfId="59047"/>
    <cellStyle name="Обычный 274" xfId="59048"/>
    <cellStyle name="Обычный 28" xfId="14909"/>
    <cellStyle name="Обычный 28 10" xfId="14910"/>
    <cellStyle name="Обычный 28 10 2" xfId="44807"/>
    <cellStyle name="Обычный 28 11" xfId="14911"/>
    <cellStyle name="Обычный 28 11 2" xfId="44808"/>
    <cellStyle name="Обычный 28 12" xfId="14912"/>
    <cellStyle name="Обычный 28 12 2" xfId="44809"/>
    <cellStyle name="Обычный 28 13" xfId="14913"/>
    <cellStyle name="Обычный 28 13 2" xfId="44810"/>
    <cellStyle name="Обычный 28 14" xfId="14914"/>
    <cellStyle name="Обычный 28 14 2" xfId="44811"/>
    <cellStyle name="Обычный 28 15" xfId="14915"/>
    <cellStyle name="Обычный 28 15 2" xfId="44812"/>
    <cellStyle name="Обычный 28 16" xfId="14916"/>
    <cellStyle name="Обычный 28 16 2" xfId="44813"/>
    <cellStyle name="Обычный 28 17" xfId="14917"/>
    <cellStyle name="Обычный 28 17 2" xfId="44814"/>
    <cellStyle name="Обычный 28 18" xfId="14918"/>
    <cellStyle name="Обычный 28 18 2" xfId="44815"/>
    <cellStyle name="Обычный 28 19" xfId="14919"/>
    <cellStyle name="Обычный 28 19 2" xfId="14920"/>
    <cellStyle name="Обычный 28 19 2 2" xfId="14921"/>
    <cellStyle name="Обычный 28 19 2 2 2" xfId="44816"/>
    <cellStyle name="Обычный 28 19 2 3" xfId="44817"/>
    <cellStyle name="Обычный 28 19 3" xfId="14922"/>
    <cellStyle name="Обычный 28 19 3 2" xfId="44818"/>
    <cellStyle name="Обычный 28 19 4" xfId="44819"/>
    <cellStyle name="Обычный 28 2" xfId="14923"/>
    <cellStyle name="Обычный 28 2 2" xfId="44820"/>
    <cellStyle name="Обычный 28 20" xfId="14924"/>
    <cellStyle name="Обычный 28 20 2" xfId="14925"/>
    <cellStyle name="Обычный 28 20 2 2" xfId="14926"/>
    <cellStyle name="Обычный 28 20 2 2 2" xfId="44821"/>
    <cellStyle name="Обычный 28 20 2 3" xfId="44822"/>
    <cellStyle name="Обычный 28 20 3" xfId="14927"/>
    <cellStyle name="Обычный 28 20 3 2" xfId="44823"/>
    <cellStyle name="Обычный 28 20 4" xfId="44824"/>
    <cellStyle name="Обычный 28 21" xfId="14928"/>
    <cellStyle name="Обычный 28 21 2" xfId="14929"/>
    <cellStyle name="Обычный 28 21 2 2" xfId="14930"/>
    <cellStyle name="Обычный 28 21 2 2 2" xfId="44825"/>
    <cellStyle name="Обычный 28 21 2 3" xfId="44826"/>
    <cellStyle name="Обычный 28 21 3" xfId="14931"/>
    <cellStyle name="Обычный 28 21 3 2" xfId="44827"/>
    <cellStyle name="Обычный 28 21 4" xfId="44828"/>
    <cellStyle name="Обычный 28 22" xfId="14932"/>
    <cellStyle name="Обычный 28 22 2" xfId="44829"/>
    <cellStyle name="Обычный 28 23" xfId="14933"/>
    <cellStyle name="Обычный 28 23 2" xfId="44830"/>
    <cellStyle name="Обычный 28 24" xfId="14934"/>
    <cellStyle name="Обычный 28 24 2" xfId="44831"/>
    <cellStyle name="Обычный 28 25" xfId="14935"/>
    <cellStyle name="Обычный 28 25 2" xfId="44832"/>
    <cellStyle name="Обычный 28 26" xfId="14936"/>
    <cellStyle name="Обычный 28 26 2" xfId="44833"/>
    <cellStyle name="Обычный 28 27" xfId="14937"/>
    <cellStyle name="Обычный 28 27 2" xfId="14938"/>
    <cellStyle name="Обычный 28 27 2 2" xfId="44834"/>
    <cellStyle name="Обычный 28 27 3" xfId="44835"/>
    <cellStyle name="Обычный 28 28" xfId="14939"/>
    <cellStyle name="Обычный 28 28 2" xfId="44836"/>
    <cellStyle name="Обычный 28 29" xfId="14940"/>
    <cellStyle name="Обычный 28 29 2" xfId="44837"/>
    <cellStyle name="Обычный 28 3" xfId="14941"/>
    <cellStyle name="Обычный 28 3 2" xfId="44838"/>
    <cellStyle name="Обычный 28 30" xfId="44839"/>
    <cellStyle name="Обычный 28 4" xfId="14942"/>
    <cellStyle name="Обычный 28 4 2" xfId="44840"/>
    <cellStyle name="Обычный 28 5" xfId="14943"/>
    <cellStyle name="Обычный 28 5 2" xfId="44841"/>
    <cellStyle name="Обычный 28 6" xfId="14944"/>
    <cellStyle name="Обычный 28 6 2" xfId="44842"/>
    <cellStyle name="Обычный 28 7" xfId="14945"/>
    <cellStyle name="Обычный 28 7 2" xfId="44843"/>
    <cellStyle name="Обычный 28 8" xfId="14946"/>
    <cellStyle name="Обычный 28 8 2" xfId="44844"/>
    <cellStyle name="Обычный 28 9" xfId="14947"/>
    <cellStyle name="Обычный 28 9 2" xfId="44845"/>
    <cellStyle name="Обычный 29" xfId="14948"/>
    <cellStyle name="Обычный 29 10" xfId="14949"/>
    <cellStyle name="Обычный 29 10 2" xfId="44846"/>
    <cellStyle name="Обычный 29 11" xfId="14950"/>
    <cellStyle name="Обычный 29 11 2" xfId="44847"/>
    <cellStyle name="Обычный 29 12" xfId="14951"/>
    <cellStyle name="Обычный 29 12 2" xfId="44848"/>
    <cellStyle name="Обычный 29 13" xfId="14952"/>
    <cellStyle name="Обычный 29 13 2" xfId="44849"/>
    <cellStyle name="Обычный 29 14" xfId="14953"/>
    <cellStyle name="Обычный 29 14 2" xfId="44850"/>
    <cellStyle name="Обычный 29 15" xfId="14954"/>
    <cellStyle name="Обычный 29 15 2" xfId="44851"/>
    <cellStyle name="Обычный 29 16" xfId="14955"/>
    <cellStyle name="Обычный 29 16 2" xfId="44852"/>
    <cellStyle name="Обычный 29 17" xfId="14956"/>
    <cellStyle name="Обычный 29 17 2" xfId="44853"/>
    <cellStyle name="Обычный 29 18" xfId="14957"/>
    <cellStyle name="Обычный 29 18 2" xfId="44854"/>
    <cellStyle name="Обычный 29 19" xfId="14958"/>
    <cellStyle name="Обычный 29 19 2" xfId="14959"/>
    <cellStyle name="Обычный 29 19 2 2" xfId="14960"/>
    <cellStyle name="Обычный 29 19 2 2 2" xfId="44855"/>
    <cellStyle name="Обычный 29 19 2 3" xfId="44856"/>
    <cellStyle name="Обычный 29 19 3" xfId="14961"/>
    <cellStyle name="Обычный 29 19 3 2" xfId="44857"/>
    <cellStyle name="Обычный 29 19 4" xfId="44858"/>
    <cellStyle name="Обычный 29 2" xfId="14962"/>
    <cellStyle name="Обычный 29 2 2" xfId="44859"/>
    <cellStyle name="Обычный 29 20" xfId="14963"/>
    <cellStyle name="Обычный 29 20 2" xfId="14964"/>
    <cellStyle name="Обычный 29 20 2 2" xfId="14965"/>
    <cellStyle name="Обычный 29 20 2 2 2" xfId="44860"/>
    <cellStyle name="Обычный 29 20 2 3" xfId="44861"/>
    <cellStyle name="Обычный 29 20 3" xfId="14966"/>
    <cellStyle name="Обычный 29 20 3 2" xfId="44862"/>
    <cellStyle name="Обычный 29 20 4" xfId="44863"/>
    <cellStyle name="Обычный 29 21" xfId="14967"/>
    <cellStyle name="Обычный 29 21 2" xfId="14968"/>
    <cellStyle name="Обычный 29 21 2 2" xfId="14969"/>
    <cellStyle name="Обычный 29 21 2 2 2" xfId="44864"/>
    <cellStyle name="Обычный 29 21 2 3" xfId="44865"/>
    <cellStyle name="Обычный 29 21 3" xfId="14970"/>
    <cellStyle name="Обычный 29 21 3 2" xfId="44866"/>
    <cellStyle name="Обычный 29 21 4" xfId="44867"/>
    <cellStyle name="Обычный 29 22" xfId="14971"/>
    <cellStyle name="Обычный 29 22 2" xfId="44868"/>
    <cellStyle name="Обычный 29 23" xfId="14972"/>
    <cellStyle name="Обычный 29 23 2" xfId="44869"/>
    <cellStyle name="Обычный 29 24" xfId="14973"/>
    <cellStyle name="Обычный 29 24 2" xfId="44870"/>
    <cellStyle name="Обычный 29 25" xfId="14974"/>
    <cellStyle name="Обычный 29 25 2" xfId="44871"/>
    <cellStyle name="Обычный 29 26" xfId="14975"/>
    <cellStyle name="Обычный 29 26 2" xfId="44872"/>
    <cellStyle name="Обычный 29 27" xfId="14976"/>
    <cellStyle name="Обычный 29 27 2" xfId="14977"/>
    <cellStyle name="Обычный 29 27 2 2" xfId="44873"/>
    <cellStyle name="Обычный 29 27 3" xfId="44874"/>
    <cellStyle name="Обычный 29 28" xfId="14978"/>
    <cellStyle name="Обычный 29 28 2" xfId="44875"/>
    <cellStyle name="Обычный 29 29" xfId="14979"/>
    <cellStyle name="Обычный 29 29 2" xfId="44876"/>
    <cellStyle name="Обычный 29 3" xfId="14980"/>
    <cellStyle name="Обычный 29 3 2" xfId="14981"/>
    <cellStyle name="Обычный 29 30" xfId="44877"/>
    <cellStyle name="Обычный 29 4" xfId="14982"/>
    <cellStyle name="Обычный 29 4 2" xfId="14983"/>
    <cellStyle name="Обычный 29 5" xfId="14984"/>
    <cellStyle name="Обычный 29 5 2" xfId="44878"/>
    <cellStyle name="Обычный 29 6" xfId="14985"/>
    <cellStyle name="Обычный 29 6 2" xfId="44879"/>
    <cellStyle name="Обычный 29 7" xfId="14986"/>
    <cellStyle name="Обычный 29 7 2" xfId="44880"/>
    <cellStyle name="Обычный 29 8" xfId="14987"/>
    <cellStyle name="Обычный 29 8 2" xfId="44881"/>
    <cellStyle name="Обычный 29 9" xfId="14988"/>
    <cellStyle name="Обычный 29 9 2" xfId="44882"/>
    <cellStyle name="Обычный 3" xfId="13"/>
    <cellStyle name="Обычный 3 10" xfId="14989"/>
    <cellStyle name="Обычный 3 10 10" xfId="14990"/>
    <cellStyle name="Обычный 3 10 10 2" xfId="44883"/>
    <cellStyle name="Обычный 3 10 11" xfId="14991"/>
    <cellStyle name="Обычный 3 10 11 2" xfId="44884"/>
    <cellStyle name="Обычный 3 10 12" xfId="14992"/>
    <cellStyle name="Обычный 3 10 12 2" xfId="44885"/>
    <cellStyle name="Обычный 3 10 13" xfId="14993"/>
    <cellStyle name="Обычный 3 10 13 2" xfId="44886"/>
    <cellStyle name="Обычный 3 10 14" xfId="14994"/>
    <cellStyle name="Обычный 3 10 14 2" xfId="44887"/>
    <cellStyle name="Обычный 3 10 15" xfId="14995"/>
    <cellStyle name="Обычный 3 10 15 2" xfId="44888"/>
    <cellStyle name="Обычный 3 10 16" xfId="14996"/>
    <cellStyle name="Обычный 3 10 16 2" xfId="44889"/>
    <cellStyle name="Обычный 3 10 17" xfId="14997"/>
    <cellStyle name="Обычный 3 10 17 2" xfId="44890"/>
    <cellStyle name="Обычный 3 10 18" xfId="14998"/>
    <cellStyle name="Обычный 3 10 18 2" xfId="44891"/>
    <cellStyle name="Обычный 3 10 19" xfId="14999"/>
    <cellStyle name="Обычный 3 10 19 2" xfId="44892"/>
    <cellStyle name="Обычный 3 10 2" xfId="15000"/>
    <cellStyle name="Обычный 3 10 2 2" xfId="44893"/>
    <cellStyle name="Обычный 3 10 20" xfId="15001"/>
    <cellStyle name="Обычный 3 10 20 2" xfId="44894"/>
    <cellStyle name="Обычный 3 10 21" xfId="15002"/>
    <cellStyle name="Обычный 3 10 21 2" xfId="44895"/>
    <cellStyle name="Обычный 3 10 22" xfId="15003"/>
    <cellStyle name="Обычный 3 10 22 2" xfId="44896"/>
    <cellStyle name="Обычный 3 10 23" xfId="15004"/>
    <cellStyle name="Обычный 3 10 23 2" xfId="44897"/>
    <cellStyle name="Обычный 3 10 24" xfId="44898"/>
    <cellStyle name="Обычный 3 10 3" xfId="15005"/>
    <cellStyle name="Обычный 3 10 3 2" xfId="44899"/>
    <cellStyle name="Обычный 3 10 4" xfId="15006"/>
    <cellStyle name="Обычный 3 10 4 2" xfId="44900"/>
    <cellStyle name="Обычный 3 10 5" xfId="15007"/>
    <cellStyle name="Обычный 3 10 5 2" xfId="44901"/>
    <cellStyle name="Обычный 3 10 6" xfId="15008"/>
    <cellStyle name="Обычный 3 10 6 2" xfId="44902"/>
    <cellStyle name="Обычный 3 10 7" xfId="15009"/>
    <cellStyle name="Обычный 3 10 7 2" xfId="44903"/>
    <cellStyle name="Обычный 3 10 8" xfId="15010"/>
    <cellStyle name="Обычный 3 10 8 2" xfId="44904"/>
    <cellStyle name="Обычный 3 10 9" xfId="15011"/>
    <cellStyle name="Обычный 3 10 9 2" xfId="44905"/>
    <cellStyle name="Обычный 3 11" xfId="15012"/>
    <cellStyle name="Обычный 3 11 10" xfId="15013"/>
    <cellStyle name="Обычный 3 11 10 2" xfId="44906"/>
    <cellStyle name="Обычный 3 11 11" xfId="15014"/>
    <cellStyle name="Обычный 3 11 11 2" xfId="44907"/>
    <cellStyle name="Обычный 3 11 12" xfId="15015"/>
    <cellStyle name="Обычный 3 11 12 2" xfId="44908"/>
    <cellStyle name="Обычный 3 11 13" xfId="15016"/>
    <cellStyle name="Обычный 3 11 13 2" xfId="44909"/>
    <cellStyle name="Обычный 3 11 14" xfId="15017"/>
    <cellStyle name="Обычный 3 11 14 2" xfId="44910"/>
    <cellStyle name="Обычный 3 11 15" xfId="15018"/>
    <cellStyle name="Обычный 3 11 15 2" xfId="44911"/>
    <cellStyle name="Обычный 3 11 16" xfId="15019"/>
    <cellStyle name="Обычный 3 11 16 2" xfId="44912"/>
    <cellStyle name="Обычный 3 11 17" xfId="15020"/>
    <cellStyle name="Обычный 3 11 17 2" xfId="44913"/>
    <cellStyle name="Обычный 3 11 18" xfId="15021"/>
    <cellStyle name="Обычный 3 11 18 2" xfId="44914"/>
    <cellStyle name="Обычный 3 11 19" xfId="15022"/>
    <cellStyle name="Обычный 3 11 19 2" xfId="44915"/>
    <cellStyle name="Обычный 3 11 2" xfId="15023"/>
    <cellStyle name="Обычный 3 11 2 2" xfId="44916"/>
    <cellStyle name="Обычный 3 11 20" xfId="15024"/>
    <cellStyle name="Обычный 3 11 20 2" xfId="44917"/>
    <cellStyle name="Обычный 3 11 21" xfId="15025"/>
    <cellStyle name="Обычный 3 11 21 2" xfId="44918"/>
    <cellStyle name="Обычный 3 11 22" xfId="15026"/>
    <cellStyle name="Обычный 3 11 22 2" xfId="44919"/>
    <cellStyle name="Обычный 3 11 23" xfId="15027"/>
    <cellStyle name="Обычный 3 11 23 2" xfId="44920"/>
    <cellStyle name="Обычный 3 11 24" xfId="44921"/>
    <cellStyle name="Обычный 3 11 3" xfId="15028"/>
    <cellStyle name="Обычный 3 11 3 2" xfId="44922"/>
    <cellStyle name="Обычный 3 11 4" xfId="15029"/>
    <cellStyle name="Обычный 3 11 4 2" xfId="44923"/>
    <cellStyle name="Обычный 3 11 5" xfId="15030"/>
    <cellStyle name="Обычный 3 11 5 2" xfId="44924"/>
    <cellStyle name="Обычный 3 11 6" xfId="15031"/>
    <cellStyle name="Обычный 3 11 6 2" xfId="44925"/>
    <cellStyle name="Обычный 3 11 7" xfId="15032"/>
    <cellStyle name="Обычный 3 11 7 2" xfId="44926"/>
    <cellStyle name="Обычный 3 11 8" xfId="15033"/>
    <cellStyle name="Обычный 3 11 8 2" xfId="44927"/>
    <cellStyle name="Обычный 3 11 9" xfId="15034"/>
    <cellStyle name="Обычный 3 11 9 2" xfId="44928"/>
    <cellStyle name="Обычный 3 12" xfId="15035"/>
    <cellStyle name="Обычный 3 12 10" xfId="15036"/>
    <cellStyle name="Обычный 3 12 10 2" xfId="44929"/>
    <cellStyle name="Обычный 3 12 11" xfId="15037"/>
    <cellStyle name="Обычный 3 12 11 2" xfId="44930"/>
    <cellStyle name="Обычный 3 12 12" xfId="15038"/>
    <cellStyle name="Обычный 3 12 12 2" xfId="44931"/>
    <cellStyle name="Обычный 3 12 13" xfId="15039"/>
    <cellStyle name="Обычный 3 12 13 2" xfId="44932"/>
    <cellStyle name="Обычный 3 12 14" xfId="15040"/>
    <cellStyle name="Обычный 3 12 14 2" xfId="44933"/>
    <cellStyle name="Обычный 3 12 15" xfId="15041"/>
    <cellStyle name="Обычный 3 12 15 2" xfId="44934"/>
    <cellStyle name="Обычный 3 12 16" xfId="15042"/>
    <cellStyle name="Обычный 3 12 16 2" xfId="44935"/>
    <cellStyle name="Обычный 3 12 17" xfId="15043"/>
    <cellStyle name="Обычный 3 12 17 2" xfId="44936"/>
    <cellStyle name="Обычный 3 12 18" xfId="15044"/>
    <cellStyle name="Обычный 3 12 18 2" xfId="44937"/>
    <cellStyle name="Обычный 3 12 19" xfId="44938"/>
    <cellStyle name="Обычный 3 12 2" xfId="15045"/>
    <cellStyle name="Обычный 3 12 2 2" xfId="44939"/>
    <cellStyle name="Обычный 3 12 3" xfId="15046"/>
    <cellStyle name="Обычный 3 12 3 2" xfId="44940"/>
    <cellStyle name="Обычный 3 12 4" xfId="15047"/>
    <cellStyle name="Обычный 3 12 4 2" xfId="44941"/>
    <cellStyle name="Обычный 3 12 5" xfId="15048"/>
    <cellStyle name="Обычный 3 12 5 2" xfId="44942"/>
    <cellStyle name="Обычный 3 12 6" xfId="15049"/>
    <cellStyle name="Обычный 3 12 6 2" xfId="44943"/>
    <cellStyle name="Обычный 3 12 7" xfId="15050"/>
    <cellStyle name="Обычный 3 12 7 2" xfId="44944"/>
    <cellStyle name="Обычный 3 12 8" xfId="15051"/>
    <cellStyle name="Обычный 3 12 8 2" xfId="44945"/>
    <cellStyle name="Обычный 3 12 9" xfId="15052"/>
    <cellStyle name="Обычный 3 12 9 2" xfId="44946"/>
    <cellStyle name="Обычный 3 13" xfId="15053"/>
    <cellStyle name="Обычный 3 13 10" xfId="15054"/>
    <cellStyle name="Обычный 3 13 10 2" xfId="44947"/>
    <cellStyle name="Обычный 3 13 11" xfId="15055"/>
    <cellStyle name="Обычный 3 13 11 2" xfId="44948"/>
    <cellStyle name="Обычный 3 13 12" xfId="15056"/>
    <cellStyle name="Обычный 3 13 12 2" xfId="44949"/>
    <cellStyle name="Обычный 3 13 13" xfId="15057"/>
    <cellStyle name="Обычный 3 13 13 2" xfId="44950"/>
    <cellStyle name="Обычный 3 13 14" xfId="15058"/>
    <cellStyle name="Обычный 3 13 14 2" xfId="44951"/>
    <cellStyle name="Обычный 3 13 15" xfId="15059"/>
    <cellStyle name="Обычный 3 13 15 2" xfId="44952"/>
    <cellStyle name="Обычный 3 13 16" xfId="15060"/>
    <cellStyle name="Обычный 3 13 16 2" xfId="44953"/>
    <cellStyle name="Обычный 3 13 17" xfId="15061"/>
    <cellStyle name="Обычный 3 13 17 2" xfId="44954"/>
    <cellStyle name="Обычный 3 13 18" xfId="15062"/>
    <cellStyle name="Обычный 3 13 18 2" xfId="44955"/>
    <cellStyle name="Обычный 3 13 19" xfId="44956"/>
    <cellStyle name="Обычный 3 13 2" xfId="15063"/>
    <cellStyle name="Обычный 3 13 2 2" xfId="44957"/>
    <cellStyle name="Обычный 3 13 3" xfId="15064"/>
    <cellStyle name="Обычный 3 13 3 2" xfId="44958"/>
    <cellStyle name="Обычный 3 13 4" xfId="15065"/>
    <cellStyle name="Обычный 3 13 4 2" xfId="44959"/>
    <cellStyle name="Обычный 3 13 5" xfId="15066"/>
    <cellStyle name="Обычный 3 13 5 2" xfId="44960"/>
    <cellStyle name="Обычный 3 13 6" xfId="15067"/>
    <cellStyle name="Обычный 3 13 6 2" xfId="44961"/>
    <cellStyle name="Обычный 3 13 7" xfId="15068"/>
    <cellStyle name="Обычный 3 13 7 2" xfId="44962"/>
    <cellStyle name="Обычный 3 13 8" xfId="15069"/>
    <cellStyle name="Обычный 3 13 8 2" xfId="44963"/>
    <cellStyle name="Обычный 3 13 9" xfId="15070"/>
    <cellStyle name="Обычный 3 13 9 2" xfId="44964"/>
    <cellStyle name="Обычный 3 14" xfId="15071"/>
    <cellStyle name="Обычный 3 14 10" xfId="15072"/>
    <cellStyle name="Обычный 3 14 10 2" xfId="44965"/>
    <cellStyle name="Обычный 3 14 11" xfId="15073"/>
    <cellStyle name="Обычный 3 14 11 2" xfId="44966"/>
    <cellStyle name="Обычный 3 14 12" xfId="15074"/>
    <cellStyle name="Обычный 3 14 12 2" xfId="44967"/>
    <cellStyle name="Обычный 3 14 13" xfId="15075"/>
    <cellStyle name="Обычный 3 14 13 2" xfId="44968"/>
    <cellStyle name="Обычный 3 14 14" xfId="15076"/>
    <cellStyle name="Обычный 3 14 14 2" xfId="44969"/>
    <cellStyle name="Обычный 3 14 15" xfId="15077"/>
    <cellStyle name="Обычный 3 14 15 2" xfId="44970"/>
    <cellStyle name="Обычный 3 14 16" xfId="15078"/>
    <cellStyle name="Обычный 3 14 16 2" xfId="44971"/>
    <cellStyle name="Обычный 3 14 17" xfId="15079"/>
    <cellStyle name="Обычный 3 14 17 2" xfId="44972"/>
    <cellStyle name="Обычный 3 14 18" xfId="15080"/>
    <cellStyle name="Обычный 3 14 18 2" xfId="44973"/>
    <cellStyle name="Обычный 3 14 19" xfId="44974"/>
    <cellStyle name="Обычный 3 14 2" xfId="15081"/>
    <cellStyle name="Обычный 3 14 2 2" xfId="44975"/>
    <cellStyle name="Обычный 3 14 3" xfId="15082"/>
    <cellStyle name="Обычный 3 14 3 2" xfId="44976"/>
    <cellStyle name="Обычный 3 14 4" xfId="15083"/>
    <cellStyle name="Обычный 3 14 4 2" xfId="44977"/>
    <cellStyle name="Обычный 3 14 5" xfId="15084"/>
    <cellStyle name="Обычный 3 14 5 2" xfId="44978"/>
    <cellStyle name="Обычный 3 14 6" xfId="15085"/>
    <cellStyle name="Обычный 3 14 6 2" xfId="44979"/>
    <cellStyle name="Обычный 3 14 7" xfId="15086"/>
    <cellStyle name="Обычный 3 14 7 2" xfId="44980"/>
    <cellStyle name="Обычный 3 14 8" xfId="15087"/>
    <cellStyle name="Обычный 3 14 8 2" xfId="44981"/>
    <cellStyle name="Обычный 3 14 9" xfId="15088"/>
    <cellStyle name="Обычный 3 14 9 2" xfId="44982"/>
    <cellStyle name="Обычный 3 15" xfId="15089"/>
    <cellStyle name="Обычный 3 15 2" xfId="44983"/>
    <cellStyle name="Обычный 3 16" xfId="15090"/>
    <cellStyle name="Обычный 3 16 2" xfId="44984"/>
    <cellStyle name="Обычный 3 17" xfId="15091"/>
    <cellStyle name="Обычный 3 17 2" xfId="44985"/>
    <cellStyle name="Обычный 3 18" xfId="15092"/>
    <cellStyle name="Обычный 3 18 2" xfId="44986"/>
    <cellStyle name="Обычный 3 19" xfId="15093"/>
    <cellStyle name="Обычный 3 19 2" xfId="44987"/>
    <cellStyle name="Обычный 3 2" xfId="14"/>
    <cellStyle name="Обычный 3 2 10" xfId="15094"/>
    <cellStyle name="Обычный 3 2 10 2" xfId="44988"/>
    <cellStyle name="Обычный 3 2 11" xfId="15095"/>
    <cellStyle name="Обычный 3 2 11 2" xfId="44989"/>
    <cellStyle name="Обычный 3 2 12" xfId="15096"/>
    <cellStyle name="Обычный 3 2 12 2" xfId="44990"/>
    <cellStyle name="Обычный 3 2 13" xfId="15097"/>
    <cellStyle name="Обычный 3 2 13 2" xfId="44991"/>
    <cellStyle name="Обычный 3 2 14" xfId="15098"/>
    <cellStyle name="Обычный 3 2 14 2" xfId="44992"/>
    <cellStyle name="Обычный 3 2 15" xfId="15099"/>
    <cellStyle name="Обычный 3 2 15 2" xfId="44993"/>
    <cellStyle name="Обычный 3 2 16" xfId="15100"/>
    <cellStyle name="Обычный 3 2 16 2" xfId="44994"/>
    <cellStyle name="Обычный 3 2 17" xfId="15101"/>
    <cellStyle name="Обычный 3 2 17 2" xfId="44995"/>
    <cellStyle name="Обычный 3 2 18" xfId="15102"/>
    <cellStyle name="Обычный 3 2 18 2" xfId="44996"/>
    <cellStyle name="Обычный 3 2 19" xfId="15103"/>
    <cellStyle name="Обычный 3 2 19 2" xfId="44997"/>
    <cellStyle name="Обычный 3 2 2" xfId="15104"/>
    <cellStyle name="Обычный 3 2 2 10" xfId="15105"/>
    <cellStyle name="Обычный 3 2 2 10 2" xfId="44998"/>
    <cellStyle name="Обычный 3 2 2 11" xfId="15106"/>
    <cellStyle name="Обычный 3 2 2 11 2" xfId="44999"/>
    <cellStyle name="Обычный 3 2 2 12" xfId="15107"/>
    <cellStyle name="Обычный 3 2 2 12 2" xfId="45000"/>
    <cellStyle name="Обычный 3 2 2 13" xfId="15108"/>
    <cellStyle name="Обычный 3 2 2 13 2" xfId="45001"/>
    <cellStyle name="Обычный 3 2 2 14" xfId="15109"/>
    <cellStyle name="Обычный 3 2 2 14 2" xfId="45002"/>
    <cellStyle name="Обычный 3 2 2 15" xfId="15110"/>
    <cellStyle name="Обычный 3 2 2 15 2" xfId="45003"/>
    <cellStyle name="Обычный 3 2 2 16" xfId="15111"/>
    <cellStyle name="Обычный 3 2 2 16 2" xfId="45004"/>
    <cellStyle name="Обычный 3 2 2 17" xfId="15112"/>
    <cellStyle name="Обычный 3 2 2 17 2" xfId="45005"/>
    <cellStyle name="Обычный 3 2 2 18" xfId="15113"/>
    <cellStyle name="Обычный 3 2 2 18 2" xfId="45006"/>
    <cellStyle name="Обычный 3 2 2 19" xfId="15114"/>
    <cellStyle name="Обычный 3 2 2 19 2" xfId="45007"/>
    <cellStyle name="Обычный 3 2 2 2" xfId="15115"/>
    <cellStyle name="Обычный 3 2 2 2 2" xfId="45008"/>
    <cellStyle name="Обычный 3 2 2 20" xfId="15116"/>
    <cellStyle name="Обычный 3 2 2 20 2" xfId="45009"/>
    <cellStyle name="Обычный 3 2 2 21" xfId="15117"/>
    <cellStyle name="Обычный 3 2 2 21 2" xfId="45010"/>
    <cellStyle name="Обычный 3 2 2 22" xfId="15118"/>
    <cellStyle name="Обычный 3 2 2 22 2" xfId="45011"/>
    <cellStyle name="Обычный 3 2 2 23" xfId="15119"/>
    <cellStyle name="Обычный 3 2 2 23 2" xfId="45012"/>
    <cellStyle name="Обычный 3 2 2 24" xfId="15120"/>
    <cellStyle name="Обычный 3 2 2 24 2" xfId="45013"/>
    <cellStyle name="Обычный 3 2 2 25" xfId="15121"/>
    <cellStyle name="Обычный 3 2 2 25 2" xfId="45014"/>
    <cellStyle name="Обычный 3 2 2 26" xfId="45015"/>
    <cellStyle name="Обычный 3 2 2 3" xfId="15122"/>
    <cellStyle name="Обычный 3 2 2 3 2" xfId="45016"/>
    <cellStyle name="Обычный 3 2 2 4" xfId="15123"/>
    <cellStyle name="Обычный 3 2 2 4 2" xfId="45017"/>
    <cellStyle name="Обычный 3 2 2 5" xfId="15124"/>
    <cellStyle name="Обычный 3 2 2 5 2" xfId="45018"/>
    <cellStyle name="Обычный 3 2 2 6" xfId="15125"/>
    <cellStyle name="Обычный 3 2 2 6 2" xfId="45019"/>
    <cellStyle name="Обычный 3 2 2 7" xfId="15126"/>
    <cellStyle name="Обычный 3 2 2 7 2" xfId="45020"/>
    <cellStyle name="Обычный 3 2 2 8" xfId="15127"/>
    <cellStyle name="Обычный 3 2 2 8 2" xfId="45021"/>
    <cellStyle name="Обычный 3 2 2 9" xfId="15128"/>
    <cellStyle name="Обычный 3 2 2 9 2" xfId="45022"/>
    <cellStyle name="Обычный 3 2 20" xfId="15129"/>
    <cellStyle name="Обычный 3 2 20 2" xfId="45023"/>
    <cellStyle name="Обычный 3 2 21" xfId="15130"/>
    <cellStyle name="Обычный 3 2 21 2" xfId="45024"/>
    <cellStyle name="Обычный 3 2 22" xfId="15131"/>
    <cellStyle name="Обычный 3 2 22 2" xfId="45025"/>
    <cellStyle name="Обычный 3 2 23" xfId="15132"/>
    <cellStyle name="Обычный 3 2 23 2" xfId="45026"/>
    <cellStyle name="Обычный 3 2 24" xfId="15133"/>
    <cellStyle name="Обычный 3 2 24 2" xfId="45027"/>
    <cellStyle name="Обычный 3 2 25" xfId="15134"/>
    <cellStyle name="Обычный 3 2 25 2" xfId="45028"/>
    <cellStyle name="Обычный 3 2 26" xfId="15135"/>
    <cellStyle name="Обычный 3 2 26 2" xfId="45029"/>
    <cellStyle name="Обычный 3 2 27" xfId="15136"/>
    <cellStyle name="Обычный 3 2 27 2" xfId="45030"/>
    <cellStyle name="Обычный 3 2 28" xfId="15137"/>
    <cellStyle name="Обычный 3 2 28 2" xfId="45031"/>
    <cellStyle name="Обычный 3 2 29" xfId="15138"/>
    <cellStyle name="Обычный 3 2 29 2" xfId="45032"/>
    <cellStyle name="Обычный 3 2 3" xfId="15139"/>
    <cellStyle name="Обычный 3 2 3 2" xfId="45033"/>
    <cellStyle name="Обычный 3 2 30" xfId="15140"/>
    <cellStyle name="Обычный 3 2 30 2" xfId="45034"/>
    <cellStyle name="Обычный 3 2 31" xfId="15141"/>
    <cellStyle name="Обычный 3 2 31 2" xfId="45035"/>
    <cellStyle name="Обычный 3 2 32" xfId="15142"/>
    <cellStyle name="Обычный 3 2 32 2" xfId="45036"/>
    <cellStyle name="Обычный 3 2 33" xfId="15143"/>
    <cellStyle name="Обычный 3 2 33 2" xfId="45037"/>
    <cellStyle name="Обычный 3 2 34" xfId="15144"/>
    <cellStyle name="Обычный 3 2 34 2" xfId="45038"/>
    <cellStyle name="Обычный 3 2 35" xfId="15145"/>
    <cellStyle name="Обычный 3 2 35 2" xfId="45039"/>
    <cellStyle name="Обычный 3 2 36" xfId="15146"/>
    <cellStyle name="Обычный 3 2 36 2" xfId="45040"/>
    <cellStyle name="Обычный 3 2 37" xfId="15147"/>
    <cellStyle name="Обычный 3 2 38" xfId="15148"/>
    <cellStyle name="Обычный 3 2 4" xfId="15149"/>
    <cellStyle name="Обычный 3 2 4 2" xfId="45041"/>
    <cellStyle name="Обычный 3 2 5" xfId="15150"/>
    <cellStyle name="Обычный 3 2 5 2" xfId="45042"/>
    <cellStyle name="Обычный 3 2 6" xfId="15151"/>
    <cellStyle name="Обычный 3 2 6 2" xfId="45043"/>
    <cellStyle name="Обычный 3 2 7" xfId="15152"/>
    <cellStyle name="Обычный 3 2 7 2" xfId="45044"/>
    <cellStyle name="Обычный 3 2 8" xfId="15153"/>
    <cellStyle name="Обычный 3 2 8 2" xfId="45045"/>
    <cellStyle name="Обычный 3 2 9" xfId="15154"/>
    <cellStyle name="Обычный 3 2 9 2" xfId="45046"/>
    <cellStyle name="Обычный 3 2_Лист1" xfId="15155"/>
    <cellStyle name="Обычный 3 20" xfId="15156"/>
    <cellStyle name="Обычный 3 20 2" xfId="45047"/>
    <cellStyle name="Обычный 3 21" xfId="15157"/>
    <cellStyle name="Обычный 3 21 2" xfId="45048"/>
    <cellStyle name="Обычный 3 22" xfId="15158"/>
    <cellStyle name="Обычный 3 22 2" xfId="45049"/>
    <cellStyle name="Обычный 3 23" xfId="15159"/>
    <cellStyle name="Обычный 3 24" xfId="45050"/>
    <cellStyle name="Обычный 3 25" xfId="59100"/>
    <cellStyle name="Обычный 3 26" xfId="59101"/>
    <cellStyle name="Обычный 3 27" xfId="59102"/>
    <cellStyle name="Обычный 3 28" xfId="59103"/>
    <cellStyle name="Обычный 3 29" xfId="59104"/>
    <cellStyle name="Обычный 3 3" xfId="15"/>
    <cellStyle name="Обычный 3 3 10" xfId="15160"/>
    <cellStyle name="Обычный 3 3 10 2" xfId="45051"/>
    <cellStyle name="Обычный 3 3 11" xfId="15161"/>
    <cellStyle name="Обычный 3 3 11 2" xfId="45052"/>
    <cellStyle name="Обычный 3 3 12" xfId="15162"/>
    <cellStyle name="Обычный 3 3 12 2" xfId="45053"/>
    <cellStyle name="Обычный 3 3 13" xfId="15163"/>
    <cellStyle name="Обычный 3 3 13 2" xfId="45054"/>
    <cellStyle name="Обычный 3 3 14" xfId="15164"/>
    <cellStyle name="Обычный 3 3 14 2" xfId="45055"/>
    <cellStyle name="Обычный 3 3 15" xfId="15165"/>
    <cellStyle name="Обычный 3 3 15 2" xfId="45056"/>
    <cellStyle name="Обычный 3 3 16" xfId="15166"/>
    <cellStyle name="Обычный 3 3 16 2" xfId="45057"/>
    <cellStyle name="Обычный 3 3 17" xfId="15167"/>
    <cellStyle name="Обычный 3 3 17 2" xfId="45058"/>
    <cellStyle name="Обычный 3 3 18" xfId="15168"/>
    <cellStyle name="Обычный 3 3 18 2" xfId="45059"/>
    <cellStyle name="Обычный 3 3 19" xfId="15169"/>
    <cellStyle name="Обычный 3 3 19 2" xfId="45060"/>
    <cellStyle name="Обычный 3 3 2" xfId="16"/>
    <cellStyle name="Обычный 3 3 2 10" xfId="15170"/>
    <cellStyle name="Обычный 3 3 2 10 2" xfId="45061"/>
    <cellStyle name="Обычный 3 3 2 11" xfId="15171"/>
    <cellStyle name="Обычный 3 3 2 11 2" xfId="45062"/>
    <cellStyle name="Обычный 3 3 2 12" xfId="15172"/>
    <cellStyle name="Обычный 3 3 2 12 2" xfId="45063"/>
    <cellStyle name="Обычный 3 3 2 13" xfId="15173"/>
    <cellStyle name="Обычный 3 3 2 13 2" xfId="45064"/>
    <cellStyle name="Обычный 3 3 2 14" xfId="15174"/>
    <cellStyle name="Обычный 3 3 2 14 2" xfId="45065"/>
    <cellStyle name="Обычный 3 3 2 15" xfId="15175"/>
    <cellStyle name="Обычный 3 3 2 15 2" xfId="45066"/>
    <cellStyle name="Обычный 3 3 2 16" xfId="15176"/>
    <cellStyle name="Обычный 3 3 2 16 2" xfId="45067"/>
    <cellStyle name="Обычный 3 3 2 17" xfId="15177"/>
    <cellStyle name="Обычный 3 3 2 17 2" xfId="45068"/>
    <cellStyle name="Обычный 3 3 2 18" xfId="15178"/>
    <cellStyle name="Обычный 3 3 2 18 2" xfId="45069"/>
    <cellStyle name="Обычный 3 3 2 19" xfId="15179"/>
    <cellStyle name="Обычный 3 3 2 19 2" xfId="45070"/>
    <cellStyle name="Обычный 3 3 2 2" xfId="15180"/>
    <cellStyle name="Обычный 3 3 2 2 2" xfId="45071"/>
    <cellStyle name="Обычный 3 3 2 20" xfId="15181"/>
    <cellStyle name="Обычный 3 3 2 20 2" xfId="45072"/>
    <cellStyle name="Обычный 3 3 2 21" xfId="15182"/>
    <cellStyle name="Обычный 3 3 2 21 2" xfId="45073"/>
    <cellStyle name="Обычный 3 3 2 22" xfId="15183"/>
    <cellStyle name="Обычный 3 3 2 22 2" xfId="45074"/>
    <cellStyle name="Обычный 3 3 2 23" xfId="15184"/>
    <cellStyle name="Обычный 3 3 2 23 2" xfId="45075"/>
    <cellStyle name="Обычный 3 3 2 24" xfId="15185"/>
    <cellStyle name="Обычный 3 3 2 25" xfId="15186"/>
    <cellStyle name="Обычный 3 3 2 3" xfId="15187"/>
    <cellStyle name="Обычный 3 3 2 3 2" xfId="45076"/>
    <cellStyle name="Обычный 3 3 2 4" xfId="15188"/>
    <cellStyle name="Обычный 3 3 2 4 2" xfId="45077"/>
    <cellStyle name="Обычный 3 3 2 5" xfId="15189"/>
    <cellStyle name="Обычный 3 3 2 5 2" xfId="45078"/>
    <cellStyle name="Обычный 3 3 2 6" xfId="15190"/>
    <cellStyle name="Обычный 3 3 2 6 2" xfId="45079"/>
    <cellStyle name="Обычный 3 3 2 7" xfId="15191"/>
    <cellStyle name="Обычный 3 3 2 7 2" xfId="45080"/>
    <cellStyle name="Обычный 3 3 2 8" xfId="15192"/>
    <cellStyle name="Обычный 3 3 2 8 2" xfId="45081"/>
    <cellStyle name="Обычный 3 3 2 9" xfId="15193"/>
    <cellStyle name="Обычный 3 3 2 9 2" xfId="45082"/>
    <cellStyle name="Обычный 3 3 20" xfId="15194"/>
    <cellStyle name="Обычный 3 3 20 2" xfId="45083"/>
    <cellStyle name="Обычный 3 3 21" xfId="15195"/>
    <cellStyle name="Обычный 3 3 21 2" xfId="45084"/>
    <cellStyle name="Обычный 3 3 22" xfId="15196"/>
    <cellStyle name="Обычный 3 3 22 2" xfId="45085"/>
    <cellStyle name="Обычный 3 3 23" xfId="15197"/>
    <cellStyle name="Обычный 3 3 23 2" xfId="45086"/>
    <cellStyle name="Обычный 3 3 24" xfId="15198"/>
    <cellStyle name="Обычный 3 3 24 2" xfId="45087"/>
    <cellStyle name="Обычный 3 3 25" xfId="15199"/>
    <cellStyle name="Обычный 3 3 25 2" xfId="45088"/>
    <cellStyle name="Обычный 3 3 26" xfId="15200"/>
    <cellStyle name="Обычный 3 3 26 2" xfId="45089"/>
    <cellStyle name="Обычный 3 3 27" xfId="15201"/>
    <cellStyle name="Обычный 3 3 27 2" xfId="45090"/>
    <cellStyle name="Обычный 3 3 28" xfId="15202"/>
    <cellStyle name="Обычный 3 3 28 2" xfId="45091"/>
    <cellStyle name="Обычный 3 3 29" xfId="15203"/>
    <cellStyle name="Обычный 3 3 29 2" xfId="45092"/>
    <cellStyle name="Обычный 3 3 3" xfId="15204"/>
    <cellStyle name="Обычный 3 3 3 2" xfId="45093"/>
    <cellStyle name="Обычный 3 3 30" xfId="15205"/>
    <cellStyle name="Обычный 3 3 30 2" xfId="45094"/>
    <cellStyle name="Обычный 3 3 31" xfId="15206"/>
    <cellStyle name="Обычный 3 3 31 2" xfId="45095"/>
    <cellStyle name="Обычный 3 3 32" xfId="15207"/>
    <cellStyle name="Обычный 3 3 32 2" xfId="45096"/>
    <cellStyle name="Обычный 3 3 33" xfId="15208"/>
    <cellStyle name="Обычный 3 3 33 2" xfId="45097"/>
    <cellStyle name="Обычный 3 3 34" xfId="15209"/>
    <cellStyle name="Обычный 3 3 34 2" xfId="45098"/>
    <cellStyle name="Обычный 3 3 35" xfId="15210"/>
    <cellStyle name="Обычный 3 3 35 2" xfId="45099"/>
    <cellStyle name="Обычный 3 3 36" xfId="15211"/>
    <cellStyle name="Обычный 3 3 37" xfId="15212"/>
    <cellStyle name="Обычный 3 3 38" xfId="59105"/>
    <cellStyle name="Обычный 3 3 4" xfId="15213"/>
    <cellStyle name="Обычный 3 3 4 2" xfId="45100"/>
    <cellStyle name="Обычный 3 3 5" xfId="15214"/>
    <cellStyle name="Обычный 3 3 5 2" xfId="45101"/>
    <cellStyle name="Обычный 3 3 6" xfId="15215"/>
    <cellStyle name="Обычный 3 3 6 2" xfId="45102"/>
    <cellStyle name="Обычный 3 3 7" xfId="15216"/>
    <cellStyle name="Обычный 3 3 7 2" xfId="45103"/>
    <cellStyle name="Обычный 3 3 8" xfId="15217"/>
    <cellStyle name="Обычный 3 3 8 2" xfId="45104"/>
    <cellStyle name="Обычный 3 3 9" xfId="15218"/>
    <cellStyle name="Обычный 3 3 9 2" xfId="45105"/>
    <cellStyle name="Обычный 3 30" xfId="59106"/>
    <cellStyle name="Обычный 3 31" xfId="59107"/>
    <cellStyle name="Обычный 3 32" xfId="59108"/>
    <cellStyle name="Обычный 3 33" xfId="59109"/>
    <cellStyle name="Обычный 3 34" xfId="59110"/>
    <cellStyle name="Обычный 3 35" xfId="59111"/>
    <cellStyle name="Обычный 3 36" xfId="59112"/>
    <cellStyle name="Обычный 3 37" xfId="59113"/>
    <cellStyle name="Обычный 3 38" xfId="59114"/>
    <cellStyle name="Обычный 3 39" xfId="59115"/>
    <cellStyle name="Обычный 3 4" xfId="15219"/>
    <cellStyle name="Обычный 3 4 10" xfId="15220"/>
    <cellStyle name="Обычный 3 4 10 2" xfId="45106"/>
    <cellStyle name="Обычный 3 4 11" xfId="15221"/>
    <cellStyle name="Обычный 3 4 11 2" xfId="45107"/>
    <cellStyle name="Обычный 3 4 12" xfId="15222"/>
    <cellStyle name="Обычный 3 4 12 2" xfId="45108"/>
    <cellStyle name="Обычный 3 4 13" xfId="15223"/>
    <cellStyle name="Обычный 3 4 13 2" xfId="45109"/>
    <cellStyle name="Обычный 3 4 14" xfId="15224"/>
    <cellStyle name="Обычный 3 4 14 2" xfId="45110"/>
    <cellStyle name="Обычный 3 4 15" xfId="15225"/>
    <cellStyle name="Обычный 3 4 15 2" xfId="45111"/>
    <cellStyle name="Обычный 3 4 16" xfId="15226"/>
    <cellStyle name="Обычный 3 4 16 2" xfId="45112"/>
    <cellStyle name="Обычный 3 4 17" xfId="15227"/>
    <cellStyle name="Обычный 3 4 17 2" xfId="45113"/>
    <cellStyle name="Обычный 3 4 18" xfId="15228"/>
    <cellStyle name="Обычный 3 4 18 2" xfId="45114"/>
    <cellStyle name="Обычный 3 4 19" xfId="15229"/>
    <cellStyle name="Обычный 3 4 19 2" xfId="45115"/>
    <cellStyle name="Обычный 3 4 2" xfId="15230"/>
    <cellStyle name="Обычный 3 4 2 2" xfId="15231"/>
    <cellStyle name="Обычный 3 4 2 2 2" xfId="45116"/>
    <cellStyle name="Обычный 3 4 2 3" xfId="45117"/>
    <cellStyle name="Обычный 3 4 20" xfId="15232"/>
    <cellStyle name="Обычный 3 4 20 2" xfId="45118"/>
    <cellStyle name="Обычный 3 4 21" xfId="15233"/>
    <cellStyle name="Обычный 3 4 21 2" xfId="45119"/>
    <cellStyle name="Обычный 3 4 22" xfId="15234"/>
    <cellStyle name="Обычный 3 4 22 2" xfId="45120"/>
    <cellStyle name="Обычный 3 4 23" xfId="15235"/>
    <cellStyle name="Обычный 3 4 23 2" xfId="45121"/>
    <cellStyle name="Обычный 3 4 24" xfId="15236"/>
    <cellStyle name="Обычный 3 4 24 2" xfId="45122"/>
    <cellStyle name="Обычный 3 4 25" xfId="15237"/>
    <cellStyle name="Обычный 3 4 25 2" xfId="45123"/>
    <cellStyle name="Обычный 3 4 26" xfId="15238"/>
    <cellStyle name="Обычный 3 4 26 2" xfId="45124"/>
    <cellStyle name="Обычный 3 4 27" xfId="15239"/>
    <cellStyle name="Обычный 3 4 27 2" xfId="45125"/>
    <cellStyle name="Обычный 3 4 28" xfId="15240"/>
    <cellStyle name="Обычный 3 4 28 2" xfId="45126"/>
    <cellStyle name="Обычный 3 4 29" xfId="15241"/>
    <cellStyle name="Обычный 3 4 29 2" xfId="45127"/>
    <cellStyle name="Обычный 3 4 3" xfId="15242"/>
    <cellStyle name="Обычный 3 4 3 2" xfId="45128"/>
    <cellStyle name="Обычный 3 4 30" xfId="15243"/>
    <cellStyle name="Обычный 3 4 30 2" xfId="45129"/>
    <cellStyle name="Обычный 3 4 31" xfId="15244"/>
    <cellStyle name="Обычный 3 4 31 2" xfId="45130"/>
    <cellStyle name="Обычный 3 4 32" xfId="15245"/>
    <cellStyle name="Обычный 3 4 32 2" xfId="45131"/>
    <cellStyle name="Обычный 3 4 33" xfId="15246"/>
    <cellStyle name="Обычный 3 4 33 2" xfId="45132"/>
    <cellStyle name="Обычный 3 4 34" xfId="15247"/>
    <cellStyle name="Обычный 3 4 34 2" xfId="45133"/>
    <cellStyle name="Обычный 3 4 35" xfId="15248"/>
    <cellStyle name="Обычный 3 4 35 2" xfId="45134"/>
    <cellStyle name="Обычный 3 4 36" xfId="45135"/>
    <cellStyle name="Обычный 3 4 37" xfId="59116"/>
    <cellStyle name="Обычный 3 4 4" xfId="15249"/>
    <cellStyle name="Обычный 3 4 4 2" xfId="45136"/>
    <cellStyle name="Обычный 3 4 5" xfId="15250"/>
    <cellStyle name="Обычный 3 4 5 2" xfId="45137"/>
    <cellStyle name="Обычный 3 4 6" xfId="15251"/>
    <cellStyle name="Обычный 3 4 6 2" xfId="45138"/>
    <cellStyle name="Обычный 3 4 7" xfId="15252"/>
    <cellStyle name="Обычный 3 4 7 2" xfId="45139"/>
    <cellStyle name="Обычный 3 4 8" xfId="15253"/>
    <cellStyle name="Обычный 3 4 8 2" xfId="45140"/>
    <cellStyle name="Обычный 3 4 9" xfId="15254"/>
    <cellStyle name="Обычный 3 4 9 2" xfId="45141"/>
    <cellStyle name="Обычный 3 40" xfId="59117"/>
    <cellStyle name="Обычный 3 41" xfId="59118"/>
    <cellStyle name="Обычный 3 42" xfId="59119"/>
    <cellStyle name="Обычный 3 43" xfId="59120"/>
    <cellStyle name="Обычный 3 44" xfId="59121"/>
    <cellStyle name="Обычный 3 45" xfId="59122"/>
    <cellStyle name="Обычный 3 46" xfId="59123"/>
    <cellStyle name="Обычный 3 5" xfId="15255"/>
    <cellStyle name="Обычный 3 5 10" xfId="15256"/>
    <cellStyle name="Обычный 3 5 10 2" xfId="45142"/>
    <cellStyle name="Обычный 3 5 11" xfId="15257"/>
    <cellStyle name="Обычный 3 5 11 2" xfId="45143"/>
    <cellStyle name="Обычный 3 5 12" xfId="15258"/>
    <cellStyle name="Обычный 3 5 12 2" xfId="45144"/>
    <cellStyle name="Обычный 3 5 13" xfId="15259"/>
    <cellStyle name="Обычный 3 5 13 2" xfId="45145"/>
    <cellStyle name="Обычный 3 5 14" xfId="15260"/>
    <cellStyle name="Обычный 3 5 14 2" xfId="45146"/>
    <cellStyle name="Обычный 3 5 15" xfId="15261"/>
    <cellStyle name="Обычный 3 5 15 2" xfId="45147"/>
    <cellStyle name="Обычный 3 5 16" xfId="15262"/>
    <cellStyle name="Обычный 3 5 16 2" xfId="45148"/>
    <cellStyle name="Обычный 3 5 17" xfId="15263"/>
    <cellStyle name="Обычный 3 5 17 2" xfId="45149"/>
    <cellStyle name="Обычный 3 5 18" xfId="15264"/>
    <cellStyle name="Обычный 3 5 18 2" xfId="45150"/>
    <cellStyle name="Обычный 3 5 19" xfId="15265"/>
    <cellStyle name="Обычный 3 5 19 2" xfId="45151"/>
    <cellStyle name="Обычный 3 5 2" xfId="15266"/>
    <cellStyle name="Обычный 3 5 2 2" xfId="45152"/>
    <cellStyle name="Обычный 3 5 20" xfId="15267"/>
    <cellStyle name="Обычный 3 5 20 2" xfId="45153"/>
    <cellStyle name="Обычный 3 5 21" xfId="15268"/>
    <cellStyle name="Обычный 3 5 21 2" xfId="45154"/>
    <cellStyle name="Обычный 3 5 22" xfId="15269"/>
    <cellStyle name="Обычный 3 5 22 2" xfId="45155"/>
    <cellStyle name="Обычный 3 5 23" xfId="15270"/>
    <cellStyle name="Обычный 3 5 23 2" xfId="45156"/>
    <cellStyle name="Обычный 3 5 24" xfId="15271"/>
    <cellStyle name="Обычный 3 5 24 2" xfId="45157"/>
    <cellStyle name="Обычный 3 5 25" xfId="15272"/>
    <cellStyle name="Обычный 3 5 25 2" xfId="45158"/>
    <cellStyle name="Обычный 3 5 26" xfId="45159"/>
    <cellStyle name="Обычный 3 5 3" xfId="15273"/>
    <cellStyle name="Обычный 3 5 3 2" xfId="45160"/>
    <cellStyle name="Обычный 3 5 4" xfId="15274"/>
    <cellStyle name="Обычный 3 5 4 2" xfId="45161"/>
    <cellStyle name="Обычный 3 5 5" xfId="15275"/>
    <cellStyle name="Обычный 3 5 5 2" xfId="45162"/>
    <cellStyle name="Обычный 3 5 6" xfId="15276"/>
    <cellStyle name="Обычный 3 5 6 2" xfId="45163"/>
    <cellStyle name="Обычный 3 5 7" xfId="15277"/>
    <cellStyle name="Обычный 3 5 7 2" xfId="45164"/>
    <cellStyle name="Обычный 3 5 8" xfId="15278"/>
    <cellStyle name="Обычный 3 5 8 2" xfId="45165"/>
    <cellStyle name="Обычный 3 5 9" xfId="15279"/>
    <cellStyle name="Обычный 3 5 9 2" xfId="45166"/>
    <cellStyle name="Обычный 3 6" xfId="15280"/>
    <cellStyle name="Обычный 3 6 10" xfId="15281"/>
    <cellStyle name="Обычный 3 6 10 2" xfId="45167"/>
    <cellStyle name="Обычный 3 6 11" xfId="15282"/>
    <cellStyle name="Обычный 3 6 11 2" xfId="45168"/>
    <cellStyle name="Обычный 3 6 12" xfId="15283"/>
    <cellStyle name="Обычный 3 6 12 2" xfId="45169"/>
    <cellStyle name="Обычный 3 6 13" xfId="15284"/>
    <cellStyle name="Обычный 3 6 13 2" xfId="45170"/>
    <cellStyle name="Обычный 3 6 14" xfId="15285"/>
    <cellStyle name="Обычный 3 6 14 2" xfId="45171"/>
    <cellStyle name="Обычный 3 6 15" xfId="15286"/>
    <cellStyle name="Обычный 3 6 15 2" xfId="45172"/>
    <cellStyle name="Обычный 3 6 16" xfId="15287"/>
    <cellStyle name="Обычный 3 6 16 2" xfId="45173"/>
    <cellStyle name="Обычный 3 6 17" xfId="15288"/>
    <cellStyle name="Обычный 3 6 17 2" xfId="45174"/>
    <cellStyle name="Обычный 3 6 18" xfId="15289"/>
    <cellStyle name="Обычный 3 6 18 2" xfId="45175"/>
    <cellStyle name="Обычный 3 6 19" xfId="15290"/>
    <cellStyle name="Обычный 3 6 19 2" xfId="45176"/>
    <cellStyle name="Обычный 3 6 2" xfId="15291"/>
    <cellStyle name="Обычный 3 6 2 2" xfId="45177"/>
    <cellStyle name="Обычный 3 6 20" xfId="15292"/>
    <cellStyle name="Обычный 3 6 20 2" xfId="45178"/>
    <cellStyle name="Обычный 3 6 21" xfId="15293"/>
    <cellStyle name="Обычный 3 6 21 2" xfId="45179"/>
    <cellStyle name="Обычный 3 6 22" xfId="15294"/>
    <cellStyle name="Обычный 3 6 22 2" xfId="45180"/>
    <cellStyle name="Обычный 3 6 23" xfId="15295"/>
    <cellStyle name="Обычный 3 6 23 2" xfId="45181"/>
    <cellStyle name="Обычный 3 6 24" xfId="15296"/>
    <cellStyle name="Обычный 3 6 24 2" xfId="45182"/>
    <cellStyle name="Обычный 3 6 25" xfId="45183"/>
    <cellStyle name="Обычный 3 6 3" xfId="15297"/>
    <cellStyle name="Обычный 3 6 3 2" xfId="45184"/>
    <cellStyle name="Обычный 3 6 4" xfId="15298"/>
    <cellStyle name="Обычный 3 6 4 2" xfId="45185"/>
    <cellStyle name="Обычный 3 6 5" xfId="15299"/>
    <cellStyle name="Обычный 3 6 5 2" xfId="45186"/>
    <cellStyle name="Обычный 3 6 6" xfId="15300"/>
    <cellStyle name="Обычный 3 6 6 2" xfId="45187"/>
    <cellStyle name="Обычный 3 6 7" xfId="15301"/>
    <cellStyle name="Обычный 3 6 7 2" xfId="45188"/>
    <cellStyle name="Обычный 3 6 8" xfId="15302"/>
    <cellStyle name="Обычный 3 6 8 2" xfId="45189"/>
    <cellStyle name="Обычный 3 6 9" xfId="15303"/>
    <cellStyle name="Обычный 3 6 9 2" xfId="45190"/>
    <cellStyle name="Обычный 3 7" xfId="15304"/>
    <cellStyle name="Обычный 3 7 10" xfId="15305"/>
    <cellStyle name="Обычный 3 7 10 2" xfId="45191"/>
    <cellStyle name="Обычный 3 7 11" xfId="15306"/>
    <cellStyle name="Обычный 3 7 11 2" xfId="45192"/>
    <cellStyle name="Обычный 3 7 12" xfId="15307"/>
    <cellStyle name="Обычный 3 7 12 2" xfId="45193"/>
    <cellStyle name="Обычный 3 7 13" xfId="15308"/>
    <cellStyle name="Обычный 3 7 13 2" xfId="45194"/>
    <cellStyle name="Обычный 3 7 14" xfId="15309"/>
    <cellStyle name="Обычный 3 7 14 2" xfId="45195"/>
    <cellStyle name="Обычный 3 7 15" xfId="15310"/>
    <cellStyle name="Обычный 3 7 15 2" xfId="45196"/>
    <cellStyle name="Обычный 3 7 16" xfId="15311"/>
    <cellStyle name="Обычный 3 7 16 2" xfId="45197"/>
    <cellStyle name="Обычный 3 7 17" xfId="15312"/>
    <cellStyle name="Обычный 3 7 17 2" xfId="45198"/>
    <cellStyle name="Обычный 3 7 18" xfId="15313"/>
    <cellStyle name="Обычный 3 7 18 2" xfId="45199"/>
    <cellStyle name="Обычный 3 7 19" xfId="15314"/>
    <cellStyle name="Обычный 3 7 19 2" xfId="45200"/>
    <cellStyle name="Обычный 3 7 2" xfId="15315"/>
    <cellStyle name="Обычный 3 7 2 2" xfId="45201"/>
    <cellStyle name="Обычный 3 7 20" xfId="15316"/>
    <cellStyle name="Обычный 3 7 20 2" xfId="45202"/>
    <cellStyle name="Обычный 3 7 21" xfId="15317"/>
    <cellStyle name="Обычный 3 7 21 2" xfId="45203"/>
    <cellStyle name="Обычный 3 7 22" xfId="15318"/>
    <cellStyle name="Обычный 3 7 22 2" xfId="45204"/>
    <cellStyle name="Обычный 3 7 23" xfId="15319"/>
    <cellStyle name="Обычный 3 7 23 2" xfId="45205"/>
    <cellStyle name="Обычный 3 7 24" xfId="15320"/>
    <cellStyle name="Обычный 3 7 24 2" xfId="45206"/>
    <cellStyle name="Обычный 3 7 25" xfId="45207"/>
    <cellStyle name="Обычный 3 7 3" xfId="15321"/>
    <cellStyle name="Обычный 3 7 3 2" xfId="45208"/>
    <cellStyle name="Обычный 3 7 4" xfId="15322"/>
    <cellStyle name="Обычный 3 7 4 2" xfId="45209"/>
    <cellStyle name="Обычный 3 7 5" xfId="15323"/>
    <cellStyle name="Обычный 3 7 5 2" xfId="45210"/>
    <cellStyle name="Обычный 3 7 6" xfId="15324"/>
    <cellStyle name="Обычный 3 7 6 2" xfId="45211"/>
    <cellStyle name="Обычный 3 7 7" xfId="15325"/>
    <cellStyle name="Обычный 3 7 7 2" xfId="45212"/>
    <cellStyle name="Обычный 3 7 8" xfId="15326"/>
    <cellStyle name="Обычный 3 7 8 2" xfId="45213"/>
    <cellStyle name="Обычный 3 7 9" xfId="15327"/>
    <cellStyle name="Обычный 3 7 9 2" xfId="45214"/>
    <cellStyle name="Обычный 3 8" xfId="15328"/>
    <cellStyle name="Обычный 3 8 10" xfId="15329"/>
    <cellStyle name="Обычный 3 8 10 2" xfId="45215"/>
    <cellStyle name="Обычный 3 8 11" xfId="15330"/>
    <cellStyle name="Обычный 3 8 11 2" xfId="45216"/>
    <cellStyle name="Обычный 3 8 12" xfId="15331"/>
    <cellStyle name="Обычный 3 8 12 2" xfId="45217"/>
    <cellStyle name="Обычный 3 8 13" xfId="15332"/>
    <cellStyle name="Обычный 3 8 13 2" xfId="45218"/>
    <cellStyle name="Обычный 3 8 14" xfId="15333"/>
    <cellStyle name="Обычный 3 8 14 2" xfId="45219"/>
    <cellStyle name="Обычный 3 8 15" xfId="15334"/>
    <cellStyle name="Обычный 3 8 15 2" xfId="45220"/>
    <cellStyle name="Обычный 3 8 16" xfId="15335"/>
    <cellStyle name="Обычный 3 8 16 2" xfId="45221"/>
    <cellStyle name="Обычный 3 8 17" xfId="15336"/>
    <cellStyle name="Обычный 3 8 17 2" xfId="45222"/>
    <cellStyle name="Обычный 3 8 18" xfId="15337"/>
    <cellStyle name="Обычный 3 8 18 2" xfId="45223"/>
    <cellStyle name="Обычный 3 8 19" xfId="15338"/>
    <cellStyle name="Обычный 3 8 19 2" xfId="45224"/>
    <cellStyle name="Обычный 3 8 2" xfId="15339"/>
    <cellStyle name="Обычный 3 8 2 2" xfId="45225"/>
    <cellStyle name="Обычный 3 8 20" xfId="15340"/>
    <cellStyle name="Обычный 3 8 20 2" xfId="45226"/>
    <cellStyle name="Обычный 3 8 21" xfId="15341"/>
    <cellStyle name="Обычный 3 8 21 2" xfId="45227"/>
    <cellStyle name="Обычный 3 8 22" xfId="15342"/>
    <cellStyle name="Обычный 3 8 22 2" xfId="45228"/>
    <cellStyle name="Обычный 3 8 23" xfId="15343"/>
    <cellStyle name="Обычный 3 8 23 2" xfId="45229"/>
    <cellStyle name="Обычный 3 8 24" xfId="15344"/>
    <cellStyle name="Обычный 3 8 24 2" xfId="45230"/>
    <cellStyle name="Обычный 3 8 25" xfId="45231"/>
    <cellStyle name="Обычный 3 8 3" xfId="15345"/>
    <cellStyle name="Обычный 3 8 3 2" xfId="45232"/>
    <cellStyle name="Обычный 3 8 4" xfId="15346"/>
    <cellStyle name="Обычный 3 8 4 2" xfId="45233"/>
    <cellStyle name="Обычный 3 8 5" xfId="15347"/>
    <cellStyle name="Обычный 3 8 5 2" xfId="45234"/>
    <cellStyle name="Обычный 3 8 6" xfId="15348"/>
    <cellStyle name="Обычный 3 8 6 2" xfId="45235"/>
    <cellStyle name="Обычный 3 8 7" xfId="15349"/>
    <cellStyle name="Обычный 3 8 7 2" xfId="45236"/>
    <cellStyle name="Обычный 3 8 8" xfId="15350"/>
    <cellStyle name="Обычный 3 8 8 2" xfId="45237"/>
    <cellStyle name="Обычный 3 8 9" xfId="15351"/>
    <cellStyle name="Обычный 3 8 9 2" xfId="45238"/>
    <cellStyle name="Обычный 3 9" xfId="15352"/>
    <cellStyle name="Обычный 3 9 10" xfId="15353"/>
    <cellStyle name="Обычный 3 9 10 2" xfId="45239"/>
    <cellStyle name="Обычный 3 9 11" xfId="15354"/>
    <cellStyle name="Обычный 3 9 11 2" xfId="45240"/>
    <cellStyle name="Обычный 3 9 12" xfId="15355"/>
    <cellStyle name="Обычный 3 9 12 2" xfId="45241"/>
    <cellStyle name="Обычный 3 9 13" xfId="15356"/>
    <cellStyle name="Обычный 3 9 13 2" xfId="45242"/>
    <cellStyle name="Обычный 3 9 14" xfId="15357"/>
    <cellStyle name="Обычный 3 9 14 2" xfId="45243"/>
    <cellStyle name="Обычный 3 9 15" xfId="15358"/>
    <cellStyle name="Обычный 3 9 15 2" xfId="45244"/>
    <cellStyle name="Обычный 3 9 16" xfId="15359"/>
    <cellStyle name="Обычный 3 9 16 2" xfId="45245"/>
    <cellStyle name="Обычный 3 9 17" xfId="15360"/>
    <cellStyle name="Обычный 3 9 17 2" xfId="45246"/>
    <cellStyle name="Обычный 3 9 18" xfId="15361"/>
    <cellStyle name="Обычный 3 9 18 2" xfId="45247"/>
    <cellStyle name="Обычный 3 9 19" xfId="15362"/>
    <cellStyle name="Обычный 3 9 19 2" xfId="45248"/>
    <cellStyle name="Обычный 3 9 2" xfId="15363"/>
    <cellStyle name="Обычный 3 9 2 2" xfId="45249"/>
    <cellStyle name="Обычный 3 9 20" xfId="15364"/>
    <cellStyle name="Обычный 3 9 20 2" xfId="45250"/>
    <cellStyle name="Обычный 3 9 21" xfId="15365"/>
    <cellStyle name="Обычный 3 9 21 2" xfId="45251"/>
    <cellStyle name="Обычный 3 9 22" xfId="15366"/>
    <cellStyle name="Обычный 3 9 22 2" xfId="45252"/>
    <cellStyle name="Обычный 3 9 23" xfId="15367"/>
    <cellStyle name="Обычный 3 9 23 2" xfId="45253"/>
    <cellStyle name="Обычный 3 9 24" xfId="15368"/>
    <cellStyle name="Обычный 3 9 24 2" xfId="45254"/>
    <cellStyle name="Обычный 3 9 25" xfId="45255"/>
    <cellStyle name="Обычный 3 9 3" xfId="15369"/>
    <cellStyle name="Обычный 3 9 3 2" xfId="45256"/>
    <cellStyle name="Обычный 3 9 4" xfId="15370"/>
    <cellStyle name="Обычный 3 9 4 2" xfId="45257"/>
    <cellStyle name="Обычный 3 9 5" xfId="15371"/>
    <cellStyle name="Обычный 3 9 5 2" xfId="45258"/>
    <cellStyle name="Обычный 3 9 6" xfId="15372"/>
    <cellStyle name="Обычный 3 9 6 2" xfId="45259"/>
    <cellStyle name="Обычный 3 9 7" xfId="15373"/>
    <cellStyle name="Обычный 3 9 7 2" xfId="45260"/>
    <cellStyle name="Обычный 3 9 8" xfId="15374"/>
    <cellStyle name="Обычный 3 9 8 2" xfId="45261"/>
    <cellStyle name="Обычный 3 9 9" xfId="15375"/>
    <cellStyle name="Обычный 3 9 9 2" xfId="45262"/>
    <cellStyle name="Обычный 3_Лист1" xfId="15376"/>
    <cellStyle name="Обычный 30" xfId="15377"/>
    <cellStyle name="Обычный 30 10" xfId="15378"/>
    <cellStyle name="Обычный 30 10 2" xfId="45263"/>
    <cellStyle name="Обычный 30 11" xfId="15379"/>
    <cellStyle name="Обычный 30 11 2" xfId="45264"/>
    <cellStyle name="Обычный 30 12" xfId="15380"/>
    <cellStyle name="Обычный 30 12 2" xfId="45265"/>
    <cellStyle name="Обычный 30 13" xfId="15381"/>
    <cellStyle name="Обычный 30 13 2" xfId="45266"/>
    <cellStyle name="Обычный 30 14" xfId="15382"/>
    <cellStyle name="Обычный 30 14 2" xfId="45267"/>
    <cellStyle name="Обычный 30 15" xfId="15383"/>
    <cellStyle name="Обычный 30 15 2" xfId="45268"/>
    <cellStyle name="Обычный 30 16" xfId="15384"/>
    <cellStyle name="Обычный 30 16 2" xfId="45269"/>
    <cellStyle name="Обычный 30 17" xfId="15385"/>
    <cellStyle name="Обычный 30 17 2" xfId="45270"/>
    <cellStyle name="Обычный 30 18" xfId="15386"/>
    <cellStyle name="Обычный 30 18 2" xfId="45271"/>
    <cellStyle name="Обычный 30 19" xfId="15387"/>
    <cellStyle name="Обычный 30 19 2" xfId="15388"/>
    <cellStyle name="Обычный 30 19 2 2" xfId="15389"/>
    <cellStyle name="Обычный 30 19 2 2 2" xfId="45272"/>
    <cellStyle name="Обычный 30 19 2 3" xfId="45273"/>
    <cellStyle name="Обычный 30 19 3" xfId="15390"/>
    <cellStyle name="Обычный 30 19 3 2" xfId="45274"/>
    <cellStyle name="Обычный 30 19 4" xfId="45275"/>
    <cellStyle name="Обычный 30 2" xfId="15391"/>
    <cellStyle name="Обычный 30 2 2" xfId="45276"/>
    <cellStyle name="Обычный 30 20" xfId="15392"/>
    <cellStyle name="Обычный 30 20 2" xfId="15393"/>
    <cellStyle name="Обычный 30 20 2 2" xfId="15394"/>
    <cellStyle name="Обычный 30 20 2 2 2" xfId="45277"/>
    <cellStyle name="Обычный 30 20 2 3" xfId="45278"/>
    <cellStyle name="Обычный 30 20 3" xfId="15395"/>
    <cellStyle name="Обычный 30 20 3 2" xfId="45279"/>
    <cellStyle name="Обычный 30 20 4" xfId="45280"/>
    <cellStyle name="Обычный 30 21" xfId="15396"/>
    <cellStyle name="Обычный 30 21 2" xfId="15397"/>
    <cellStyle name="Обычный 30 21 2 2" xfId="15398"/>
    <cellStyle name="Обычный 30 21 2 2 2" xfId="45281"/>
    <cellStyle name="Обычный 30 21 2 3" xfId="45282"/>
    <cellStyle name="Обычный 30 21 3" xfId="15399"/>
    <cellStyle name="Обычный 30 21 3 2" xfId="45283"/>
    <cellStyle name="Обычный 30 21 4" xfId="45284"/>
    <cellStyle name="Обычный 30 22" xfId="15400"/>
    <cellStyle name="Обычный 30 22 2" xfId="45285"/>
    <cellStyle name="Обычный 30 23" xfId="15401"/>
    <cellStyle name="Обычный 30 23 2" xfId="45286"/>
    <cellStyle name="Обычный 30 24" xfId="15402"/>
    <cellStyle name="Обычный 30 24 2" xfId="45287"/>
    <cellStyle name="Обычный 30 25" xfId="15403"/>
    <cellStyle name="Обычный 30 25 2" xfId="45288"/>
    <cellStyle name="Обычный 30 26" xfId="15404"/>
    <cellStyle name="Обычный 30 26 2" xfId="45289"/>
    <cellStyle name="Обычный 30 27" xfId="15405"/>
    <cellStyle name="Обычный 30 27 2" xfId="15406"/>
    <cellStyle name="Обычный 30 27 2 2" xfId="45290"/>
    <cellStyle name="Обычный 30 27 3" xfId="45291"/>
    <cellStyle name="Обычный 30 28" xfId="15407"/>
    <cellStyle name="Обычный 30 28 2" xfId="45292"/>
    <cellStyle name="Обычный 30 29" xfId="15408"/>
    <cellStyle name="Обычный 30 29 2" xfId="45293"/>
    <cellStyle name="Обычный 30 3" xfId="15409"/>
    <cellStyle name="Обычный 30 3 2" xfId="45294"/>
    <cellStyle name="Обычный 30 30" xfId="15410"/>
    <cellStyle name="Обычный 30 30 2" xfId="45295"/>
    <cellStyle name="Обычный 30 31" xfId="45296"/>
    <cellStyle name="Обычный 30 4" xfId="15411"/>
    <cellStyle name="Обычный 30 4 2" xfId="45297"/>
    <cellStyle name="Обычный 30 5" xfId="15412"/>
    <cellStyle name="Обычный 30 5 2" xfId="45298"/>
    <cellStyle name="Обычный 30 6" xfId="15413"/>
    <cellStyle name="Обычный 30 6 2" xfId="45299"/>
    <cellStyle name="Обычный 30 7" xfId="15414"/>
    <cellStyle name="Обычный 30 7 2" xfId="45300"/>
    <cellStyle name="Обычный 30 8" xfId="15415"/>
    <cellStyle name="Обычный 30 8 2" xfId="45301"/>
    <cellStyle name="Обычный 30 9" xfId="15416"/>
    <cellStyle name="Обычный 30 9 2" xfId="45302"/>
    <cellStyle name="Обычный 31" xfId="15417"/>
    <cellStyle name="Обычный 31 10" xfId="15418"/>
    <cellStyle name="Обычный 31 10 2" xfId="45303"/>
    <cellStyle name="Обычный 31 11" xfId="15419"/>
    <cellStyle name="Обычный 31 11 2" xfId="45304"/>
    <cellStyle name="Обычный 31 12" xfId="15420"/>
    <cellStyle name="Обычный 31 12 2" xfId="45305"/>
    <cellStyle name="Обычный 31 13" xfId="15421"/>
    <cellStyle name="Обычный 31 13 2" xfId="45306"/>
    <cellStyle name="Обычный 31 14" xfId="15422"/>
    <cellStyle name="Обычный 31 14 2" xfId="45307"/>
    <cellStyle name="Обычный 31 15" xfId="15423"/>
    <cellStyle name="Обычный 31 15 2" xfId="45308"/>
    <cellStyle name="Обычный 31 16" xfId="15424"/>
    <cellStyle name="Обычный 31 16 2" xfId="45309"/>
    <cellStyle name="Обычный 31 17" xfId="15425"/>
    <cellStyle name="Обычный 31 17 2" xfId="45310"/>
    <cellStyle name="Обычный 31 18" xfId="15426"/>
    <cellStyle name="Обычный 31 18 2" xfId="45311"/>
    <cellStyle name="Обычный 31 19" xfId="15427"/>
    <cellStyle name="Обычный 31 19 2" xfId="15428"/>
    <cellStyle name="Обычный 31 19 2 2" xfId="15429"/>
    <cellStyle name="Обычный 31 19 2 2 2" xfId="45312"/>
    <cellStyle name="Обычный 31 19 2 3" xfId="45313"/>
    <cellStyle name="Обычный 31 19 3" xfId="15430"/>
    <cellStyle name="Обычный 31 19 3 2" xfId="45314"/>
    <cellStyle name="Обычный 31 19 4" xfId="45315"/>
    <cellStyle name="Обычный 31 2" xfId="15431"/>
    <cellStyle name="Обычный 31 2 2" xfId="45316"/>
    <cellStyle name="Обычный 31 20" xfId="15432"/>
    <cellStyle name="Обычный 31 20 2" xfId="15433"/>
    <cellStyle name="Обычный 31 20 2 2" xfId="15434"/>
    <cellStyle name="Обычный 31 20 2 2 2" xfId="45317"/>
    <cellStyle name="Обычный 31 20 2 3" xfId="45318"/>
    <cellStyle name="Обычный 31 20 3" xfId="15435"/>
    <cellStyle name="Обычный 31 20 3 2" xfId="45319"/>
    <cellStyle name="Обычный 31 20 4" xfId="45320"/>
    <cellStyle name="Обычный 31 21" xfId="15436"/>
    <cellStyle name="Обычный 31 21 2" xfId="15437"/>
    <cellStyle name="Обычный 31 21 2 2" xfId="15438"/>
    <cellStyle name="Обычный 31 21 2 2 2" xfId="45321"/>
    <cellStyle name="Обычный 31 21 2 3" xfId="45322"/>
    <cellStyle name="Обычный 31 21 3" xfId="15439"/>
    <cellStyle name="Обычный 31 21 3 2" xfId="45323"/>
    <cellStyle name="Обычный 31 21 4" xfId="45324"/>
    <cellStyle name="Обычный 31 22" xfId="15440"/>
    <cellStyle name="Обычный 31 22 2" xfId="45325"/>
    <cellStyle name="Обычный 31 23" xfId="15441"/>
    <cellStyle name="Обычный 31 23 2" xfId="45326"/>
    <cellStyle name="Обычный 31 24" xfId="15442"/>
    <cellStyle name="Обычный 31 24 2" xfId="45327"/>
    <cellStyle name="Обычный 31 25" xfId="15443"/>
    <cellStyle name="Обычный 31 25 2" xfId="45328"/>
    <cellStyle name="Обычный 31 26" xfId="15444"/>
    <cellStyle name="Обычный 31 26 2" xfId="45329"/>
    <cellStyle name="Обычный 31 27" xfId="15445"/>
    <cellStyle name="Обычный 31 27 2" xfId="15446"/>
    <cellStyle name="Обычный 31 27 2 2" xfId="45330"/>
    <cellStyle name="Обычный 31 27 3" xfId="45331"/>
    <cellStyle name="Обычный 31 28" xfId="15447"/>
    <cellStyle name="Обычный 31 28 2" xfId="45332"/>
    <cellStyle name="Обычный 31 29" xfId="15448"/>
    <cellStyle name="Обычный 31 29 2" xfId="45333"/>
    <cellStyle name="Обычный 31 3" xfId="15449"/>
    <cellStyle name="Обычный 31 3 2" xfId="45334"/>
    <cellStyle name="Обычный 31 30" xfId="45335"/>
    <cellStyle name="Обычный 31 4" xfId="15450"/>
    <cellStyle name="Обычный 31 4 2" xfId="15451"/>
    <cellStyle name="Обычный 31 5" xfId="15452"/>
    <cellStyle name="Обычный 31 5 2" xfId="45336"/>
    <cellStyle name="Обычный 31 6" xfId="15453"/>
    <cellStyle name="Обычный 31 6 2" xfId="45337"/>
    <cellStyle name="Обычный 31 7" xfId="15454"/>
    <cellStyle name="Обычный 31 7 2" xfId="45338"/>
    <cellStyle name="Обычный 31 8" xfId="15455"/>
    <cellStyle name="Обычный 31 8 2" xfId="45339"/>
    <cellStyle name="Обычный 31 9" xfId="15456"/>
    <cellStyle name="Обычный 31 9 2" xfId="45340"/>
    <cellStyle name="Обычный 32" xfId="15457"/>
    <cellStyle name="Обычный 32 10" xfId="15458"/>
    <cellStyle name="Обычный 32 10 2" xfId="45341"/>
    <cellStyle name="Обычный 32 11" xfId="15459"/>
    <cellStyle name="Обычный 32 11 2" xfId="45342"/>
    <cellStyle name="Обычный 32 12" xfId="15460"/>
    <cellStyle name="Обычный 32 12 2" xfId="45343"/>
    <cellStyle name="Обычный 32 13" xfId="15461"/>
    <cellStyle name="Обычный 32 13 2" xfId="45344"/>
    <cellStyle name="Обычный 32 14" xfId="15462"/>
    <cellStyle name="Обычный 32 14 2" xfId="45345"/>
    <cellStyle name="Обычный 32 15" xfId="15463"/>
    <cellStyle name="Обычный 32 15 2" xfId="45346"/>
    <cellStyle name="Обычный 32 16" xfId="15464"/>
    <cellStyle name="Обычный 32 16 2" xfId="45347"/>
    <cellStyle name="Обычный 32 17" xfId="15465"/>
    <cellStyle name="Обычный 32 17 2" xfId="45348"/>
    <cellStyle name="Обычный 32 18" xfId="15466"/>
    <cellStyle name="Обычный 32 18 2" xfId="45349"/>
    <cellStyle name="Обычный 32 19" xfId="15467"/>
    <cellStyle name="Обычный 32 19 2" xfId="15468"/>
    <cellStyle name="Обычный 32 19 2 2" xfId="15469"/>
    <cellStyle name="Обычный 32 19 2 2 2" xfId="45350"/>
    <cellStyle name="Обычный 32 19 2 3" xfId="45351"/>
    <cellStyle name="Обычный 32 19 3" xfId="15470"/>
    <cellStyle name="Обычный 32 19 3 2" xfId="45352"/>
    <cellStyle name="Обычный 32 19 4" xfId="45353"/>
    <cellStyle name="Обычный 32 2" xfId="15471"/>
    <cellStyle name="Обычный 32 2 2" xfId="45354"/>
    <cellStyle name="Обычный 32 20" xfId="15472"/>
    <cellStyle name="Обычный 32 20 2" xfId="15473"/>
    <cellStyle name="Обычный 32 20 2 2" xfId="15474"/>
    <cellStyle name="Обычный 32 20 2 2 2" xfId="45355"/>
    <cellStyle name="Обычный 32 20 2 3" xfId="45356"/>
    <cellStyle name="Обычный 32 20 3" xfId="15475"/>
    <cellStyle name="Обычный 32 20 3 2" xfId="45357"/>
    <cellStyle name="Обычный 32 20 4" xfId="45358"/>
    <cellStyle name="Обычный 32 21" xfId="15476"/>
    <cellStyle name="Обычный 32 21 2" xfId="15477"/>
    <cellStyle name="Обычный 32 21 2 2" xfId="15478"/>
    <cellStyle name="Обычный 32 21 2 2 2" xfId="45359"/>
    <cellStyle name="Обычный 32 21 2 3" xfId="45360"/>
    <cellStyle name="Обычный 32 21 3" xfId="15479"/>
    <cellStyle name="Обычный 32 21 3 2" xfId="45361"/>
    <cellStyle name="Обычный 32 21 4" xfId="45362"/>
    <cellStyle name="Обычный 32 22" xfId="15480"/>
    <cellStyle name="Обычный 32 22 2" xfId="45363"/>
    <cellStyle name="Обычный 32 23" xfId="15481"/>
    <cellStyle name="Обычный 32 23 2" xfId="45364"/>
    <cellStyle name="Обычный 32 24" xfId="15482"/>
    <cellStyle name="Обычный 32 24 2" xfId="45365"/>
    <cellStyle name="Обычный 32 25" xfId="15483"/>
    <cellStyle name="Обычный 32 25 2" xfId="45366"/>
    <cellStyle name="Обычный 32 26" xfId="15484"/>
    <cellStyle name="Обычный 32 26 2" xfId="45367"/>
    <cellStyle name="Обычный 32 27" xfId="15485"/>
    <cellStyle name="Обычный 32 27 2" xfId="15486"/>
    <cellStyle name="Обычный 32 27 2 2" xfId="45368"/>
    <cellStyle name="Обычный 32 27 3" xfId="45369"/>
    <cellStyle name="Обычный 32 28" xfId="15487"/>
    <cellStyle name="Обычный 32 28 2" xfId="45370"/>
    <cellStyle name="Обычный 32 29" xfId="15488"/>
    <cellStyle name="Обычный 32 29 2" xfId="45371"/>
    <cellStyle name="Обычный 32 3" xfId="15489"/>
    <cellStyle name="Обычный 32 3 2" xfId="45372"/>
    <cellStyle name="Обычный 32 30" xfId="45373"/>
    <cellStyle name="Обычный 32 4" xfId="15490"/>
    <cellStyle name="Обычный 32 4 2" xfId="15491"/>
    <cellStyle name="Обычный 32 5" xfId="15492"/>
    <cellStyle name="Обычный 32 5 2" xfId="45374"/>
    <cellStyle name="Обычный 32 6" xfId="15493"/>
    <cellStyle name="Обычный 32 6 2" xfId="45375"/>
    <cellStyle name="Обычный 32 7" xfId="15494"/>
    <cellStyle name="Обычный 32 7 2" xfId="45376"/>
    <cellStyle name="Обычный 32 8" xfId="15495"/>
    <cellStyle name="Обычный 32 8 2" xfId="45377"/>
    <cellStyle name="Обычный 32 9" xfId="15496"/>
    <cellStyle name="Обычный 32 9 2" xfId="45378"/>
    <cellStyle name="Обычный 33" xfId="15497"/>
    <cellStyle name="Обычный 33 10" xfId="15498"/>
    <cellStyle name="Обычный 33 10 2" xfId="45379"/>
    <cellStyle name="Обычный 33 11" xfId="15499"/>
    <cellStyle name="Обычный 33 11 2" xfId="45380"/>
    <cellStyle name="Обычный 33 12" xfId="15500"/>
    <cellStyle name="Обычный 33 12 2" xfId="45381"/>
    <cellStyle name="Обычный 33 13" xfId="15501"/>
    <cellStyle name="Обычный 33 13 2" xfId="45382"/>
    <cellStyle name="Обычный 33 14" xfId="15502"/>
    <cellStyle name="Обычный 33 14 2" xfId="45383"/>
    <cellStyle name="Обычный 33 15" xfId="15503"/>
    <cellStyle name="Обычный 33 15 2" xfId="45384"/>
    <cellStyle name="Обычный 33 16" xfId="15504"/>
    <cellStyle name="Обычный 33 16 2" xfId="45385"/>
    <cellStyle name="Обычный 33 17" xfId="15505"/>
    <cellStyle name="Обычный 33 17 2" xfId="45386"/>
    <cellStyle name="Обычный 33 18" xfId="15506"/>
    <cellStyle name="Обычный 33 18 2" xfId="45387"/>
    <cellStyle name="Обычный 33 19" xfId="15507"/>
    <cellStyle name="Обычный 33 19 2" xfId="15508"/>
    <cellStyle name="Обычный 33 19 2 2" xfId="15509"/>
    <cellStyle name="Обычный 33 19 2 2 2" xfId="45388"/>
    <cellStyle name="Обычный 33 19 2 3" xfId="45389"/>
    <cellStyle name="Обычный 33 19 3" xfId="15510"/>
    <cellStyle name="Обычный 33 19 3 2" xfId="45390"/>
    <cellStyle name="Обычный 33 19 4" xfId="45391"/>
    <cellStyle name="Обычный 33 2" xfId="15511"/>
    <cellStyle name="Обычный 33 2 2" xfId="45392"/>
    <cellStyle name="Обычный 33 20" xfId="15512"/>
    <cellStyle name="Обычный 33 20 2" xfId="15513"/>
    <cellStyle name="Обычный 33 20 2 2" xfId="15514"/>
    <cellStyle name="Обычный 33 20 2 2 2" xfId="45393"/>
    <cellStyle name="Обычный 33 20 2 3" xfId="45394"/>
    <cellStyle name="Обычный 33 20 3" xfId="15515"/>
    <cellStyle name="Обычный 33 20 3 2" xfId="45395"/>
    <cellStyle name="Обычный 33 20 4" xfId="45396"/>
    <cellStyle name="Обычный 33 21" xfId="15516"/>
    <cellStyle name="Обычный 33 21 2" xfId="15517"/>
    <cellStyle name="Обычный 33 21 2 2" xfId="15518"/>
    <cellStyle name="Обычный 33 21 2 2 2" xfId="45397"/>
    <cellStyle name="Обычный 33 21 2 3" xfId="45398"/>
    <cellStyle name="Обычный 33 21 3" xfId="15519"/>
    <cellStyle name="Обычный 33 21 3 2" xfId="45399"/>
    <cellStyle name="Обычный 33 21 4" xfId="45400"/>
    <cellStyle name="Обычный 33 22" xfId="15520"/>
    <cellStyle name="Обычный 33 22 2" xfId="45401"/>
    <cellStyle name="Обычный 33 23" xfId="15521"/>
    <cellStyle name="Обычный 33 23 2" xfId="45402"/>
    <cellStyle name="Обычный 33 24" xfId="15522"/>
    <cellStyle name="Обычный 33 24 2" xfId="45403"/>
    <cellStyle name="Обычный 33 25" xfId="15523"/>
    <cellStyle name="Обычный 33 25 2" xfId="45404"/>
    <cellStyle name="Обычный 33 26" xfId="15524"/>
    <cellStyle name="Обычный 33 26 2" xfId="45405"/>
    <cellStyle name="Обычный 33 27" xfId="15525"/>
    <cellStyle name="Обычный 33 27 2" xfId="15526"/>
    <cellStyle name="Обычный 33 27 2 2" xfId="45406"/>
    <cellStyle name="Обычный 33 27 3" xfId="45407"/>
    <cellStyle name="Обычный 33 28" xfId="15527"/>
    <cellStyle name="Обычный 33 28 2" xfId="45408"/>
    <cellStyle name="Обычный 33 29" xfId="15528"/>
    <cellStyle name="Обычный 33 29 2" xfId="45409"/>
    <cellStyle name="Обычный 33 3" xfId="15529"/>
    <cellStyle name="Обычный 33 3 2" xfId="45410"/>
    <cellStyle name="Обычный 33 30" xfId="45411"/>
    <cellStyle name="Обычный 33 4" xfId="15530"/>
    <cellStyle name="Обычный 33 4 2" xfId="15531"/>
    <cellStyle name="Обычный 33 5" xfId="15532"/>
    <cellStyle name="Обычный 33 5 2" xfId="45412"/>
    <cellStyle name="Обычный 33 6" xfId="15533"/>
    <cellStyle name="Обычный 33 6 2" xfId="45413"/>
    <cellStyle name="Обычный 33 7" xfId="15534"/>
    <cellStyle name="Обычный 33 7 2" xfId="45414"/>
    <cellStyle name="Обычный 33 8" xfId="15535"/>
    <cellStyle name="Обычный 33 8 2" xfId="45415"/>
    <cellStyle name="Обычный 33 9" xfId="15536"/>
    <cellStyle name="Обычный 33 9 2" xfId="45416"/>
    <cellStyle name="Обычный 34" xfId="15537"/>
    <cellStyle name="Обычный 34 10" xfId="15538"/>
    <cellStyle name="Обычный 34 10 2" xfId="45417"/>
    <cellStyle name="Обычный 34 11" xfId="15539"/>
    <cellStyle name="Обычный 34 11 2" xfId="45418"/>
    <cellStyle name="Обычный 34 12" xfId="15540"/>
    <cellStyle name="Обычный 34 12 2" xfId="45419"/>
    <cellStyle name="Обычный 34 13" xfId="15541"/>
    <cellStyle name="Обычный 34 13 2" xfId="45420"/>
    <cellStyle name="Обычный 34 14" xfId="15542"/>
    <cellStyle name="Обычный 34 14 2" xfId="45421"/>
    <cellStyle name="Обычный 34 15" xfId="15543"/>
    <cellStyle name="Обычный 34 15 2" xfId="45422"/>
    <cellStyle name="Обычный 34 16" xfId="15544"/>
    <cellStyle name="Обычный 34 16 2" xfId="45423"/>
    <cellStyle name="Обычный 34 17" xfId="15545"/>
    <cellStyle name="Обычный 34 17 2" xfId="45424"/>
    <cellStyle name="Обычный 34 18" xfId="15546"/>
    <cellStyle name="Обычный 34 18 2" xfId="45425"/>
    <cellStyle name="Обычный 34 19" xfId="15547"/>
    <cellStyle name="Обычный 34 19 2" xfId="15548"/>
    <cellStyle name="Обычный 34 19 2 2" xfId="15549"/>
    <cellStyle name="Обычный 34 19 2 2 2" xfId="45426"/>
    <cellStyle name="Обычный 34 19 2 3" xfId="45427"/>
    <cellStyle name="Обычный 34 19 3" xfId="15550"/>
    <cellStyle name="Обычный 34 19 3 2" xfId="45428"/>
    <cellStyle name="Обычный 34 19 4" xfId="45429"/>
    <cellStyle name="Обычный 34 2" xfId="15551"/>
    <cellStyle name="Обычный 34 2 2" xfId="45430"/>
    <cellStyle name="Обычный 34 20" xfId="15552"/>
    <cellStyle name="Обычный 34 20 2" xfId="15553"/>
    <cellStyle name="Обычный 34 20 2 2" xfId="15554"/>
    <cellStyle name="Обычный 34 20 2 2 2" xfId="45431"/>
    <cellStyle name="Обычный 34 20 2 3" xfId="45432"/>
    <cellStyle name="Обычный 34 20 3" xfId="15555"/>
    <cellStyle name="Обычный 34 20 3 2" xfId="45433"/>
    <cellStyle name="Обычный 34 20 4" xfId="45434"/>
    <cellStyle name="Обычный 34 21" xfId="15556"/>
    <cellStyle name="Обычный 34 21 2" xfId="15557"/>
    <cellStyle name="Обычный 34 21 2 2" xfId="15558"/>
    <cellStyle name="Обычный 34 21 2 2 2" xfId="45435"/>
    <cellStyle name="Обычный 34 21 2 3" xfId="45436"/>
    <cellStyle name="Обычный 34 21 3" xfId="15559"/>
    <cellStyle name="Обычный 34 21 3 2" xfId="45437"/>
    <cellStyle name="Обычный 34 21 4" xfId="45438"/>
    <cellStyle name="Обычный 34 22" xfId="15560"/>
    <cellStyle name="Обычный 34 22 2" xfId="45439"/>
    <cellStyle name="Обычный 34 23" xfId="15561"/>
    <cellStyle name="Обычный 34 23 2" xfId="45440"/>
    <cellStyle name="Обычный 34 24" xfId="15562"/>
    <cellStyle name="Обычный 34 24 2" xfId="45441"/>
    <cellStyle name="Обычный 34 25" xfId="15563"/>
    <cellStyle name="Обычный 34 25 2" xfId="45442"/>
    <cellStyle name="Обычный 34 26" xfId="15564"/>
    <cellStyle name="Обычный 34 26 2" xfId="45443"/>
    <cellStyle name="Обычный 34 27" xfId="15565"/>
    <cellStyle name="Обычный 34 27 2" xfId="15566"/>
    <cellStyle name="Обычный 34 27 2 2" xfId="45444"/>
    <cellStyle name="Обычный 34 27 3" xfId="45445"/>
    <cellStyle name="Обычный 34 28" xfId="15567"/>
    <cellStyle name="Обычный 34 28 2" xfId="45446"/>
    <cellStyle name="Обычный 34 29" xfId="15568"/>
    <cellStyle name="Обычный 34 29 2" xfId="45447"/>
    <cellStyle name="Обычный 34 3" xfId="15569"/>
    <cellStyle name="Обычный 34 3 2" xfId="45448"/>
    <cellStyle name="Обычный 34 30" xfId="45449"/>
    <cellStyle name="Обычный 34 4" xfId="15570"/>
    <cellStyle name="Обычный 34 4 2" xfId="15571"/>
    <cellStyle name="Обычный 34 5" xfId="15572"/>
    <cellStyle name="Обычный 34 5 2" xfId="45450"/>
    <cellStyle name="Обычный 34 6" xfId="15573"/>
    <cellStyle name="Обычный 34 6 2" xfId="45451"/>
    <cellStyle name="Обычный 34 7" xfId="15574"/>
    <cellStyle name="Обычный 34 7 2" xfId="45452"/>
    <cellStyle name="Обычный 34 8" xfId="15575"/>
    <cellStyle name="Обычный 34 8 2" xfId="45453"/>
    <cellStyle name="Обычный 34 9" xfId="15576"/>
    <cellStyle name="Обычный 34 9 2" xfId="45454"/>
    <cellStyle name="Обычный 35" xfId="15577"/>
    <cellStyle name="Обычный 35 2" xfId="15578"/>
    <cellStyle name="Обычный 35 2 2" xfId="15579"/>
    <cellStyle name="Обычный 35 2 2 2" xfId="15580"/>
    <cellStyle name="Обычный 35 2 2 2 2" xfId="45455"/>
    <cellStyle name="Обычный 35 2 2 3" xfId="45456"/>
    <cellStyle name="Обычный 35 2 3" xfId="15581"/>
    <cellStyle name="Обычный 35 2 3 2" xfId="45457"/>
    <cellStyle name="Обычный 35 2 4" xfId="45458"/>
    <cellStyle name="Обычный 35 3" xfId="15582"/>
    <cellStyle name="Обычный 35 3 2" xfId="15583"/>
    <cellStyle name="Обычный 35 3 2 2" xfId="15584"/>
    <cellStyle name="Обычный 35 3 2 2 2" xfId="45459"/>
    <cellStyle name="Обычный 35 3 2 3" xfId="45460"/>
    <cellStyle name="Обычный 35 3 3" xfId="15585"/>
    <cellStyle name="Обычный 35 3 3 2" xfId="45461"/>
    <cellStyle name="Обычный 35 3 4" xfId="45462"/>
    <cellStyle name="Обычный 35 4" xfId="15586"/>
    <cellStyle name="Обычный 35 4 2" xfId="15587"/>
    <cellStyle name="Обычный 35 4 2 2" xfId="15588"/>
    <cellStyle name="Обычный 35 4 2 2 2" xfId="45463"/>
    <cellStyle name="Обычный 35 4 2 3" xfId="45464"/>
    <cellStyle name="Обычный 35 4 3" xfId="15589"/>
    <cellStyle name="Обычный 35 4 3 2" xfId="45465"/>
    <cellStyle name="Обычный 35 4 4" xfId="45466"/>
    <cellStyle name="Обычный 35 5" xfId="15590"/>
    <cellStyle name="Обычный 35 5 2" xfId="15591"/>
    <cellStyle name="Обычный 35 5 2 2" xfId="45467"/>
    <cellStyle name="Обычный 35 5 3" xfId="45468"/>
    <cellStyle name="Обычный 35 6" xfId="15592"/>
    <cellStyle name="Обычный 35 6 2" xfId="45469"/>
    <cellStyle name="Обычный 35 7" xfId="15593"/>
    <cellStyle name="Обычный 35 7 2" xfId="45470"/>
    <cellStyle name="Обычный 35 8" xfId="15594"/>
    <cellStyle name="Обычный 36" xfId="32"/>
    <cellStyle name="Обычный 36 2" xfId="15595"/>
    <cellStyle name="Обычный 36 2 2" xfId="15596"/>
    <cellStyle name="Обычный 36 2 2 2" xfId="15597"/>
    <cellStyle name="Обычный 36 2 2 2 2" xfId="45471"/>
    <cellStyle name="Обычный 36 2 2 3" xfId="45472"/>
    <cellStyle name="Обычный 36 2 3" xfId="15598"/>
    <cellStyle name="Обычный 36 2 3 2" xfId="45473"/>
    <cellStyle name="Обычный 36 2 4" xfId="45474"/>
    <cellStyle name="Обычный 36 3" xfId="15599"/>
    <cellStyle name="Обычный 36 3 2" xfId="15600"/>
    <cellStyle name="Обычный 36 3 2 2" xfId="15601"/>
    <cellStyle name="Обычный 36 3 2 2 2" xfId="45475"/>
    <cellStyle name="Обычный 36 3 2 3" xfId="45476"/>
    <cellStyle name="Обычный 36 3 3" xfId="15602"/>
    <cellStyle name="Обычный 36 3 3 2" xfId="45477"/>
    <cellStyle name="Обычный 36 3 4" xfId="45478"/>
    <cellStyle name="Обычный 36 4" xfId="34"/>
    <cellStyle name="Обычный 36 4 2" xfId="15603"/>
    <cellStyle name="Обычный 36 4 2 2" xfId="15604"/>
    <cellStyle name="Обычный 36 4 2 2 2" xfId="45479"/>
    <cellStyle name="Обычный 36 4 2 3" xfId="45480"/>
    <cellStyle name="Обычный 36 4 3" xfId="15605"/>
    <cellStyle name="Обычный 36 4 3 2" xfId="45481"/>
    <cellStyle name="Обычный 36 4 4" xfId="45482"/>
    <cellStyle name="Обычный 36 5" xfId="15606"/>
    <cellStyle name="Обычный 36 5 2" xfId="15607"/>
    <cellStyle name="Обычный 36 5 2 2" xfId="45483"/>
    <cellStyle name="Обычный 36 5 3" xfId="45484"/>
    <cellStyle name="Обычный 36 6" xfId="15608"/>
    <cellStyle name="Обычный 36 6 2" xfId="45485"/>
    <cellStyle name="Обычный 36 7" xfId="15609"/>
    <cellStyle name="Обычный 36 7 2" xfId="45486"/>
    <cellStyle name="Обычный 36 8" xfId="45487"/>
    <cellStyle name="Обычный 37" xfId="15610"/>
    <cellStyle name="Обычный 37 2" xfId="15611"/>
    <cellStyle name="Обычный 37 2 2" xfId="15612"/>
    <cellStyle name="Обычный 37 2 2 2" xfId="15613"/>
    <cellStyle name="Обычный 37 2 2 2 2" xfId="45488"/>
    <cellStyle name="Обычный 37 2 2 3" xfId="45489"/>
    <cellStyle name="Обычный 37 2 3" xfId="15614"/>
    <cellStyle name="Обычный 37 2 3 2" xfId="45490"/>
    <cellStyle name="Обычный 37 2 4" xfId="45491"/>
    <cellStyle name="Обычный 37 3" xfId="15615"/>
    <cellStyle name="Обычный 37 3 2" xfId="15616"/>
    <cellStyle name="Обычный 37 3 2 2" xfId="15617"/>
    <cellStyle name="Обычный 37 3 2 2 2" xfId="45492"/>
    <cellStyle name="Обычный 37 3 2 3" xfId="45493"/>
    <cellStyle name="Обычный 37 3 3" xfId="15618"/>
    <cellStyle name="Обычный 37 3 3 2" xfId="45494"/>
    <cellStyle name="Обычный 37 3 4" xfId="45495"/>
    <cellStyle name="Обычный 37 4" xfId="15619"/>
    <cellStyle name="Обычный 37 4 2" xfId="15620"/>
    <cellStyle name="Обычный 37 4 2 2" xfId="15621"/>
    <cellStyle name="Обычный 37 4 2 2 2" xfId="45496"/>
    <cellStyle name="Обычный 37 4 2 3" xfId="45497"/>
    <cellStyle name="Обычный 37 4 3" xfId="15622"/>
    <cellStyle name="Обычный 37 4 3 2" xfId="45498"/>
    <cellStyle name="Обычный 37 4 4" xfId="45499"/>
    <cellStyle name="Обычный 37 5" xfId="15623"/>
    <cellStyle name="Обычный 37 5 2" xfId="15624"/>
    <cellStyle name="Обычный 37 5 2 2" xfId="45500"/>
    <cellStyle name="Обычный 37 5 3" xfId="45501"/>
    <cellStyle name="Обычный 37 6" xfId="15625"/>
    <cellStyle name="Обычный 37 6 2" xfId="45502"/>
    <cellStyle name="Обычный 37 7" xfId="15626"/>
    <cellStyle name="Обычный 37 7 2" xfId="45503"/>
    <cellStyle name="Обычный 37 8" xfId="45504"/>
    <cellStyle name="Обычный 38" xfId="15627"/>
    <cellStyle name="Обычный 38 2" xfId="15628"/>
    <cellStyle name="Обычный 38 2 2" xfId="15629"/>
    <cellStyle name="Обычный 38 2 2 2" xfId="15630"/>
    <cellStyle name="Обычный 38 2 2 2 2" xfId="45505"/>
    <cellStyle name="Обычный 38 2 2 3" xfId="45506"/>
    <cellStyle name="Обычный 38 2 3" xfId="15631"/>
    <cellStyle name="Обычный 38 2 3 2" xfId="45507"/>
    <cellStyle name="Обычный 38 2 4" xfId="45508"/>
    <cellStyle name="Обычный 38 3" xfId="15632"/>
    <cellStyle name="Обычный 38 3 2" xfId="15633"/>
    <cellStyle name="Обычный 38 3 2 2" xfId="15634"/>
    <cellStyle name="Обычный 38 3 2 2 2" xfId="45509"/>
    <cellStyle name="Обычный 38 3 2 3" xfId="45510"/>
    <cellStyle name="Обычный 38 3 3" xfId="15635"/>
    <cellStyle name="Обычный 38 3 3 2" xfId="45511"/>
    <cellStyle name="Обычный 38 3 4" xfId="45512"/>
    <cellStyle name="Обычный 38 4" xfId="15636"/>
    <cellStyle name="Обычный 38 4 2" xfId="15637"/>
    <cellStyle name="Обычный 38 4 2 2" xfId="15638"/>
    <cellStyle name="Обычный 38 4 2 2 2" xfId="45513"/>
    <cellStyle name="Обычный 38 4 2 3" xfId="45514"/>
    <cellStyle name="Обычный 38 4 3" xfId="15639"/>
    <cellStyle name="Обычный 38 4 3 2" xfId="45515"/>
    <cellStyle name="Обычный 38 4 4" xfId="45516"/>
    <cellStyle name="Обычный 38 5" xfId="15640"/>
    <cellStyle name="Обычный 38 5 2" xfId="15641"/>
    <cellStyle name="Обычный 38 5 2 2" xfId="45517"/>
    <cellStyle name="Обычный 38 5 3" xfId="45518"/>
    <cellStyle name="Обычный 38 6" xfId="15642"/>
    <cellStyle name="Обычный 38 6 2" xfId="45519"/>
    <cellStyle name="Обычный 38 7" xfId="15643"/>
    <cellStyle name="Обычный 38 7 2" xfId="45520"/>
    <cellStyle name="Обычный 38 8" xfId="45521"/>
    <cellStyle name="Обычный 39" xfId="15644"/>
    <cellStyle name="Обычный 39 2" xfId="15645"/>
    <cellStyle name="Обычный 39 2 2" xfId="15646"/>
    <cellStyle name="Обычный 39 2 2 2" xfId="15647"/>
    <cellStyle name="Обычный 39 2 2 2 2" xfId="45522"/>
    <cellStyle name="Обычный 39 2 2 3" xfId="45523"/>
    <cellStyle name="Обычный 39 2 3" xfId="15648"/>
    <cellStyle name="Обычный 39 2 3 2" xfId="45524"/>
    <cellStyle name="Обычный 39 2 4" xfId="45525"/>
    <cellStyle name="Обычный 39 3" xfId="15649"/>
    <cellStyle name="Обычный 39 3 2" xfId="15650"/>
    <cellStyle name="Обычный 39 3 2 2" xfId="15651"/>
    <cellStyle name="Обычный 39 3 2 2 2" xfId="45526"/>
    <cellStyle name="Обычный 39 3 2 3" xfId="45527"/>
    <cellStyle name="Обычный 39 3 3" xfId="15652"/>
    <cellStyle name="Обычный 39 3 3 2" xfId="45528"/>
    <cellStyle name="Обычный 39 3 4" xfId="45529"/>
    <cellStyle name="Обычный 39 4" xfId="15653"/>
    <cellStyle name="Обычный 39 4 2" xfId="15654"/>
    <cellStyle name="Обычный 39 4 2 2" xfId="15655"/>
    <cellStyle name="Обычный 39 4 2 2 2" xfId="45530"/>
    <cellStyle name="Обычный 39 4 2 3" xfId="45531"/>
    <cellStyle name="Обычный 39 4 3" xfId="15656"/>
    <cellStyle name="Обычный 39 4 3 2" xfId="45532"/>
    <cellStyle name="Обычный 39 4 4" xfId="45533"/>
    <cellStyle name="Обычный 39 5" xfId="15657"/>
    <cellStyle name="Обычный 39 5 2" xfId="15658"/>
    <cellStyle name="Обычный 39 5 2 2" xfId="45534"/>
    <cellStyle name="Обычный 39 5 3" xfId="45535"/>
    <cellStyle name="Обычный 39 6" xfId="15659"/>
    <cellStyle name="Обычный 39 6 2" xfId="45536"/>
    <cellStyle name="Обычный 39 7" xfId="15660"/>
    <cellStyle name="Обычный 39 7 2" xfId="45537"/>
    <cellStyle name="Обычный 39 8" xfId="45538"/>
    <cellStyle name="Обычный 4" xfId="17"/>
    <cellStyle name="Обычный 4 10" xfId="45539"/>
    <cellStyle name="Обычный 4 11" xfId="59124"/>
    <cellStyle name="Обычный 4 2" xfId="15661"/>
    <cellStyle name="Обычный 4 2 10" xfId="15662"/>
    <cellStyle name="Обычный 4 2 10 2" xfId="45540"/>
    <cellStyle name="Обычный 4 2 11" xfId="15663"/>
    <cellStyle name="Обычный 4 2 11 2" xfId="45541"/>
    <cellStyle name="Обычный 4 2 12" xfId="15664"/>
    <cellStyle name="Обычный 4 2 12 2" xfId="45542"/>
    <cellStyle name="Обычный 4 2 13" xfId="15665"/>
    <cellStyle name="Обычный 4 2 13 2" xfId="45543"/>
    <cellStyle name="Обычный 4 2 14" xfId="15666"/>
    <cellStyle name="Обычный 4 2 14 2" xfId="45544"/>
    <cellStyle name="Обычный 4 2 15" xfId="15667"/>
    <cellStyle name="Обычный 4 2 15 2" xfId="45545"/>
    <cellStyle name="Обычный 4 2 16" xfId="15668"/>
    <cellStyle name="Обычный 4 2 16 2" xfId="45546"/>
    <cellStyle name="Обычный 4 2 17" xfId="15669"/>
    <cellStyle name="Обычный 4 2 17 2" xfId="45547"/>
    <cellStyle name="Обычный 4 2 18" xfId="15670"/>
    <cellStyle name="Обычный 4 2 18 2" xfId="45548"/>
    <cellStyle name="Обычный 4 2 19" xfId="15671"/>
    <cellStyle name="Обычный 4 2 19 2" xfId="45549"/>
    <cellStyle name="Обычный 4 2 2" xfId="15672"/>
    <cellStyle name="Обычный 4 2 2 2" xfId="15673"/>
    <cellStyle name="Обычный 4 2 2 2 2" xfId="45550"/>
    <cellStyle name="Обычный 4 2 2 3" xfId="15674"/>
    <cellStyle name="Обычный 4 2 2 3 2" xfId="45551"/>
    <cellStyle name="Обычный 4 2 2 4" xfId="15675"/>
    <cellStyle name="Обычный 4 2 2 4 2" xfId="45552"/>
    <cellStyle name="Обычный 4 2 2 5" xfId="45553"/>
    <cellStyle name="Обычный 4 2 20" xfId="15676"/>
    <cellStyle name="Обычный 4 2 20 2" xfId="45554"/>
    <cellStyle name="Обычный 4 2 21" xfId="15677"/>
    <cellStyle name="Обычный 4 2 21 2" xfId="45555"/>
    <cellStyle name="Обычный 4 2 22" xfId="15678"/>
    <cellStyle name="Обычный 4 2 22 2" xfId="45556"/>
    <cellStyle name="Обычный 4 2 23" xfId="15679"/>
    <cellStyle name="Обычный 4 2 23 2" xfId="45557"/>
    <cellStyle name="Обычный 4 2 24" xfId="15680"/>
    <cellStyle name="Обычный 4 2 24 2" xfId="45558"/>
    <cellStyle name="Обычный 4 2 25" xfId="15681"/>
    <cellStyle name="Обычный 4 2 25 2" xfId="45559"/>
    <cellStyle name="Обычный 4 2 26" xfId="15682"/>
    <cellStyle name="Обычный 4 2 26 2" xfId="45560"/>
    <cellStyle name="Обычный 4 2 27" xfId="15683"/>
    <cellStyle name="Обычный 4 2 27 2" xfId="45561"/>
    <cellStyle name="Обычный 4 2 28" xfId="15684"/>
    <cellStyle name="Обычный 4 2 28 2" xfId="45562"/>
    <cellStyle name="Обычный 4 2 29" xfId="45563"/>
    <cellStyle name="Обычный 4 2 3" xfId="15685"/>
    <cellStyle name="Обычный 4 2 3 2" xfId="45564"/>
    <cellStyle name="Обычный 4 2 30" xfId="59125"/>
    <cellStyle name="Обычный 4 2 4" xfId="15686"/>
    <cellStyle name="Обычный 4 2 4 2" xfId="45565"/>
    <cellStyle name="Обычный 4 2 5" xfId="15687"/>
    <cellStyle name="Обычный 4 2 5 2" xfId="45566"/>
    <cellStyle name="Обычный 4 2 6" xfId="15688"/>
    <cellStyle name="Обычный 4 2 6 2" xfId="45567"/>
    <cellStyle name="Обычный 4 2 7" xfId="15689"/>
    <cellStyle name="Обычный 4 2 7 2" xfId="45568"/>
    <cellStyle name="Обычный 4 2 8" xfId="15690"/>
    <cellStyle name="Обычный 4 2 8 2" xfId="45569"/>
    <cellStyle name="Обычный 4 2 9" xfId="15691"/>
    <cellStyle name="Обычный 4 2 9 2" xfId="45570"/>
    <cellStyle name="Обычный 4 2_Корректировка ДПН 3 квартал (первая)(06 07 09)" xfId="15692"/>
    <cellStyle name="Обычный 4 3" xfId="15693"/>
    <cellStyle name="Обычный 4 3 10" xfId="15694"/>
    <cellStyle name="Обычный 4 3 10 2" xfId="45571"/>
    <cellStyle name="Обычный 4 3 11" xfId="15695"/>
    <cellStyle name="Обычный 4 3 11 2" xfId="45572"/>
    <cellStyle name="Обычный 4 3 12" xfId="15696"/>
    <cellStyle name="Обычный 4 3 12 2" xfId="45573"/>
    <cellStyle name="Обычный 4 3 13" xfId="15697"/>
    <cellStyle name="Обычный 4 3 13 2" xfId="45574"/>
    <cellStyle name="Обычный 4 3 14" xfId="15698"/>
    <cellStyle name="Обычный 4 3 14 2" xfId="45575"/>
    <cellStyle name="Обычный 4 3 15" xfId="15699"/>
    <cellStyle name="Обычный 4 3 15 2" xfId="45576"/>
    <cellStyle name="Обычный 4 3 16" xfId="15700"/>
    <cellStyle name="Обычный 4 3 16 2" xfId="45577"/>
    <cellStyle name="Обычный 4 3 17" xfId="15701"/>
    <cellStyle name="Обычный 4 3 17 2" xfId="45578"/>
    <cellStyle name="Обычный 4 3 18" xfId="15702"/>
    <cellStyle name="Обычный 4 3 18 2" xfId="45579"/>
    <cellStyle name="Обычный 4 3 19" xfId="15703"/>
    <cellStyle name="Обычный 4 3 19 2" xfId="45580"/>
    <cellStyle name="Обычный 4 3 2" xfId="15704"/>
    <cellStyle name="Обычный 4 3 2 2" xfId="45581"/>
    <cellStyle name="Обычный 4 3 20" xfId="15705"/>
    <cellStyle name="Обычный 4 3 20 2" xfId="45582"/>
    <cellStyle name="Обычный 4 3 21" xfId="15706"/>
    <cellStyle name="Обычный 4 3 21 2" xfId="45583"/>
    <cellStyle name="Обычный 4 3 22" xfId="15707"/>
    <cellStyle name="Обычный 4 3 22 2" xfId="45584"/>
    <cellStyle name="Обычный 4 3 23" xfId="15708"/>
    <cellStyle name="Обычный 4 3 23 2" xfId="45585"/>
    <cellStyle name="Обычный 4 3 24" xfId="15709"/>
    <cellStyle name="Обычный 4 3 24 2" xfId="45586"/>
    <cellStyle name="Обычный 4 3 25" xfId="15710"/>
    <cellStyle name="Обычный 4 3 25 2" xfId="45587"/>
    <cellStyle name="Обычный 4 3 26" xfId="15711"/>
    <cellStyle name="Обычный 4 3 26 2" xfId="45588"/>
    <cellStyle name="Обычный 4 3 27" xfId="45589"/>
    <cellStyle name="Обычный 4 3 3" xfId="15712"/>
    <cellStyle name="Обычный 4 3 3 2" xfId="45590"/>
    <cellStyle name="Обычный 4 3 4" xfId="15713"/>
    <cellStyle name="Обычный 4 3 4 2" xfId="45591"/>
    <cellStyle name="Обычный 4 3 5" xfId="15714"/>
    <cellStyle name="Обычный 4 3 5 2" xfId="45592"/>
    <cellStyle name="Обычный 4 3 6" xfId="15715"/>
    <cellStyle name="Обычный 4 3 6 2" xfId="45593"/>
    <cellStyle name="Обычный 4 3 7" xfId="15716"/>
    <cellStyle name="Обычный 4 3 7 2" xfId="45594"/>
    <cellStyle name="Обычный 4 3 8" xfId="15717"/>
    <cellStyle name="Обычный 4 3 8 2" xfId="45595"/>
    <cellStyle name="Обычный 4 3 9" xfId="15718"/>
    <cellStyle name="Обычный 4 3 9 2" xfId="45596"/>
    <cellStyle name="Обычный 4 4" xfId="15719"/>
    <cellStyle name="Обычный 4 4 2" xfId="15720"/>
    <cellStyle name="Обычный 4 4 2 2" xfId="45597"/>
    <cellStyle name="Обычный 4 4 3" xfId="15721"/>
    <cellStyle name="Обычный 4 4 3 2" xfId="45598"/>
    <cellStyle name="Обычный 4 4 4" xfId="15722"/>
    <cellStyle name="Обычный 4 4 4 2" xfId="45599"/>
    <cellStyle name="Обычный 4 4 5" xfId="45600"/>
    <cellStyle name="Обычный 4 5" xfId="15723"/>
    <cellStyle name="Обычный 4 5 2" xfId="45601"/>
    <cellStyle name="Обычный 4 6" xfId="15724"/>
    <cellStyle name="Обычный 4 6 2" xfId="45602"/>
    <cellStyle name="Обычный 4 7" xfId="15725"/>
    <cellStyle name="Обычный 4 7 2" xfId="45603"/>
    <cellStyle name="Обычный 4 8" xfId="15726"/>
    <cellStyle name="Обычный 4 8 2" xfId="45604"/>
    <cellStyle name="Обычный 4 9" xfId="15727"/>
    <cellStyle name="Обычный 4 9 2" xfId="45605"/>
    <cellStyle name="Обычный 4_Корректировка 2 квартал ДПН ОМТС Июнь (02 06 09)" xfId="15728"/>
    <cellStyle name="Обычный 40" xfId="15729"/>
    <cellStyle name="Обычный 40 2" xfId="15730"/>
    <cellStyle name="Обычный 40 2 2" xfId="15731"/>
    <cellStyle name="Обычный 40 2 2 2" xfId="15732"/>
    <cellStyle name="Обычный 40 2 2 2 2" xfId="45606"/>
    <cellStyle name="Обычный 40 2 2 3" xfId="45607"/>
    <cellStyle name="Обычный 40 2 3" xfId="15733"/>
    <cellStyle name="Обычный 40 2 3 2" xfId="45608"/>
    <cellStyle name="Обычный 40 2 4" xfId="45609"/>
    <cellStyle name="Обычный 40 3" xfId="15734"/>
    <cellStyle name="Обычный 40 3 2" xfId="15735"/>
    <cellStyle name="Обычный 40 3 2 2" xfId="15736"/>
    <cellStyle name="Обычный 40 3 2 2 2" xfId="45610"/>
    <cellStyle name="Обычный 40 3 2 3" xfId="45611"/>
    <cellStyle name="Обычный 40 3 3" xfId="15737"/>
    <cellStyle name="Обычный 40 3 3 2" xfId="45612"/>
    <cellStyle name="Обычный 40 3 4" xfId="45613"/>
    <cellStyle name="Обычный 40 4" xfId="15738"/>
    <cellStyle name="Обычный 40 4 2" xfId="15739"/>
    <cellStyle name="Обычный 40 4 2 2" xfId="15740"/>
    <cellStyle name="Обычный 40 4 2 2 2" xfId="45614"/>
    <cellStyle name="Обычный 40 4 2 3" xfId="45615"/>
    <cellStyle name="Обычный 40 4 3" xfId="15741"/>
    <cellStyle name="Обычный 40 4 3 2" xfId="45616"/>
    <cellStyle name="Обычный 40 4 4" xfId="45617"/>
    <cellStyle name="Обычный 40 5" xfId="15742"/>
    <cellStyle name="Обычный 40 5 2" xfId="15743"/>
    <cellStyle name="Обычный 40 5 2 2" xfId="45618"/>
    <cellStyle name="Обычный 40 5 3" xfId="45619"/>
    <cellStyle name="Обычный 40 6" xfId="15744"/>
    <cellStyle name="Обычный 40 6 2" xfId="45620"/>
    <cellStyle name="Обычный 40 7" xfId="15745"/>
    <cellStyle name="Обычный 40 7 2" xfId="45621"/>
    <cellStyle name="Обычный 40 8" xfId="45622"/>
    <cellStyle name="Обычный 41" xfId="15746"/>
    <cellStyle name="Обычный 41 2" xfId="15747"/>
    <cellStyle name="Обычный 41 2 2" xfId="15748"/>
    <cellStyle name="Обычный 41 2 2 2" xfId="15749"/>
    <cellStyle name="Обычный 41 2 2 2 2" xfId="45623"/>
    <cellStyle name="Обычный 41 2 2 3" xfId="45624"/>
    <cellStyle name="Обычный 41 2 3" xfId="15750"/>
    <cellStyle name="Обычный 41 2 3 2" xfId="45625"/>
    <cellStyle name="Обычный 41 2 4" xfId="45626"/>
    <cellStyle name="Обычный 41 3" xfId="15751"/>
    <cellStyle name="Обычный 41 3 2" xfId="15752"/>
    <cellStyle name="Обычный 41 3 2 2" xfId="15753"/>
    <cellStyle name="Обычный 41 3 2 2 2" xfId="45627"/>
    <cellStyle name="Обычный 41 3 2 3" xfId="45628"/>
    <cellStyle name="Обычный 41 3 3" xfId="15754"/>
    <cellStyle name="Обычный 41 3 3 2" xfId="45629"/>
    <cellStyle name="Обычный 41 3 4" xfId="45630"/>
    <cellStyle name="Обычный 41 4" xfId="15755"/>
    <cellStyle name="Обычный 41 4 2" xfId="15756"/>
    <cellStyle name="Обычный 41 4 2 2" xfId="15757"/>
    <cellStyle name="Обычный 41 4 2 2 2" xfId="45631"/>
    <cellStyle name="Обычный 41 4 2 3" xfId="45632"/>
    <cellStyle name="Обычный 41 4 3" xfId="15758"/>
    <cellStyle name="Обычный 41 4 3 2" xfId="45633"/>
    <cellStyle name="Обычный 41 4 4" xfId="45634"/>
    <cellStyle name="Обычный 41 5" xfId="15759"/>
    <cellStyle name="Обычный 41 5 2" xfId="15760"/>
    <cellStyle name="Обычный 41 5 2 2" xfId="45635"/>
    <cellStyle name="Обычный 41 5 3" xfId="45636"/>
    <cellStyle name="Обычный 41 6" xfId="15761"/>
    <cellStyle name="Обычный 41 6 2" xfId="45637"/>
    <cellStyle name="Обычный 41 7" xfId="15762"/>
    <cellStyle name="Обычный 41 7 2" xfId="45638"/>
    <cellStyle name="Обычный 41 8" xfId="45639"/>
    <cellStyle name="Обычный 42" xfId="15763"/>
    <cellStyle name="Обычный 42 2" xfId="15764"/>
    <cellStyle name="Обычный 42 2 2" xfId="15765"/>
    <cellStyle name="Обычный 42 2 2 2" xfId="15766"/>
    <cellStyle name="Обычный 42 2 2 2 2" xfId="45640"/>
    <cellStyle name="Обычный 42 2 2 3" xfId="45641"/>
    <cellStyle name="Обычный 42 2 3" xfId="15767"/>
    <cellStyle name="Обычный 42 2 3 2" xfId="45642"/>
    <cellStyle name="Обычный 42 2 4" xfId="45643"/>
    <cellStyle name="Обычный 42 3" xfId="15768"/>
    <cellStyle name="Обычный 42 3 2" xfId="15769"/>
    <cellStyle name="Обычный 42 3 2 2" xfId="15770"/>
    <cellStyle name="Обычный 42 3 2 2 2" xfId="45644"/>
    <cellStyle name="Обычный 42 3 2 3" xfId="45645"/>
    <cellStyle name="Обычный 42 3 3" xfId="15771"/>
    <cellStyle name="Обычный 42 3 3 2" xfId="45646"/>
    <cellStyle name="Обычный 42 3 4" xfId="45647"/>
    <cellStyle name="Обычный 42 4" xfId="15772"/>
    <cellStyle name="Обычный 42 4 2" xfId="15773"/>
    <cellStyle name="Обычный 42 4 2 2" xfId="15774"/>
    <cellStyle name="Обычный 42 4 2 2 2" xfId="45648"/>
    <cellStyle name="Обычный 42 4 2 3" xfId="45649"/>
    <cellStyle name="Обычный 42 4 3" xfId="15775"/>
    <cellStyle name="Обычный 42 4 3 2" xfId="45650"/>
    <cellStyle name="Обычный 42 4 4" xfId="45651"/>
    <cellStyle name="Обычный 42 5" xfId="15776"/>
    <cellStyle name="Обычный 42 5 2" xfId="15777"/>
    <cellStyle name="Обычный 42 5 2 2" xfId="45652"/>
    <cellStyle name="Обычный 42 5 3" xfId="45653"/>
    <cellStyle name="Обычный 42 6" xfId="15778"/>
    <cellStyle name="Обычный 42 6 2" xfId="45654"/>
    <cellStyle name="Обычный 42 7" xfId="15779"/>
    <cellStyle name="Обычный 42 7 2" xfId="45655"/>
    <cellStyle name="Обычный 42 8" xfId="45656"/>
    <cellStyle name="Обычный 43" xfId="15780"/>
    <cellStyle name="Обычный 43 2" xfId="15781"/>
    <cellStyle name="Обычный 43 2 2" xfId="15782"/>
    <cellStyle name="Обычный 43 2 2 2" xfId="15783"/>
    <cellStyle name="Обычный 43 2 2 2 2" xfId="45657"/>
    <cellStyle name="Обычный 43 2 2 3" xfId="45658"/>
    <cellStyle name="Обычный 43 2 3" xfId="15784"/>
    <cellStyle name="Обычный 43 2 3 2" xfId="45659"/>
    <cellStyle name="Обычный 43 2 4" xfId="45660"/>
    <cellStyle name="Обычный 43 3" xfId="15785"/>
    <cellStyle name="Обычный 43 3 2" xfId="15786"/>
    <cellStyle name="Обычный 43 3 2 2" xfId="15787"/>
    <cellStyle name="Обычный 43 3 2 2 2" xfId="45661"/>
    <cellStyle name="Обычный 43 3 2 3" xfId="45662"/>
    <cellStyle name="Обычный 43 3 3" xfId="15788"/>
    <cellStyle name="Обычный 43 3 3 2" xfId="45663"/>
    <cellStyle name="Обычный 43 3 4" xfId="45664"/>
    <cellStyle name="Обычный 43 4" xfId="15789"/>
    <cellStyle name="Обычный 43 4 2" xfId="15790"/>
    <cellStyle name="Обычный 43 4 2 2" xfId="15791"/>
    <cellStyle name="Обычный 43 4 2 2 2" xfId="45665"/>
    <cellStyle name="Обычный 43 4 2 3" xfId="45666"/>
    <cellStyle name="Обычный 43 4 3" xfId="15792"/>
    <cellStyle name="Обычный 43 4 3 2" xfId="45667"/>
    <cellStyle name="Обычный 43 4 4" xfId="45668"/>
    <cellStyle name="Обычный 43 5" xfId="15793"/>
    <cellStyle name="Обычный 43 5 2" xfId="15794"/>
    <cellStyle name="Обычный 43 5 2 2" xfId="45669"/>
    <cellStyle name="Обычный 43 5 3" xfId="45670"/>
    <cellStyle name="Обычный 43 6" xfId="15795"/>
    <cellStyle name="Обычный 43 6 2" xfId="45671"/>
    <cellStyle name="Обычный 43 7" xfId="15796"/>
    <cellStyle name="Обычный 43 7 2" xfId="45672"/>
    <cellStyle name="Обычный 43 8" xfId="45673"/>
    <cellStyle name="Обычный 44" xfId="15797"/>
    <cellStyle name="Обычный 44 2" xfId="15798"/>
    <cellStyle name="Обычный 44 2 2" xfId="15799"/>
    <cellStyle name="Обычный 44 2 2 2" xfId="15800"/>
    <cellStyle name="Обычный 44 2 2 2 2" xfId="45674"/>
    <cellStyle name="Обычный 44 2 2 3" xfId="45675"/>
    <cellStyle name="Обычный 44 2 3" xfId="15801"/>
    <cellStyle name="Обычный 44 2 3 2" xfId="45676"/>
    <cellStyle name="Обычный 44 2 4" xfId="45677"/>
    <cellStyle name="Обычный 44 3" xfId="15802"/>
    <cellStyle name="Обычный 44 3 2" xfId="15803"/>
    <cellStyle name="Обычный 44 3 2 2" xfId="15804"/>
    <cellStyle name="Обычный 44 3 2 2 2" xfId="45678"/>
    <cellStyle name="Обычный 44 3 2 3" xfId="45679"/>
    <cellStyle name="Обычный 44 3 3" xfId="15805"/>
    <cellStyle name="Обычный 44 3 3 2" xfId="45680"/>
    <cellStyle name="Обычный 44 3 4" xfId="45681"/>
    <cellStyle name="Обычный 44 4" xfId="15806"/>
    <cellStyle name="Обычный 44 4 2" xfId="15807"/>
    <cellStyle name="Обычный 44 4 2 2" xfId="15808"/>
    <cellStyle name="Обычный 44 4 2 2 2" xfId="45682"/>
    <cellStyle name="Обычный 44 4 2 3" xfId="45683"/>
    <cellStyle name="Обычный 44 4 3" xfId="15809"/>
    <cellStyle name="Обычный 44 4 3 2" xfId="45684"/>
    <cellStyle name="Обычный 44 4 4" xfId="45685"/>
    <cellStyle name="Обычный 44 5" xfId="15810"/>
    <cellStyle name="Обычный 44 5 2" xfId="15811"/>
    <cellStyle name="Обычный 44 5 2 2" xfId="45686"/>
    <cellStyle name="Обычный 44 5 3" xfId="45687"/>
    <cellStyle name="Обычный 44 6" xfId="15812"/>
    <cellStyle name="Обычный 44 6 2" xfId="45688"/>
    <cellStyle name="Обычный 44 7" xfId="15813"/>
    <cellStyle name="Обычный 44 7 2" xfId="45689"/>
    <cellStyle name="Обычный 44 8" xfId="15814"/>
    <cellStyle name="Обычный 45" xfId="15815"/>
    <cellStyle name="Обычный 45 2" xfId="15816"/>
    <cellStyle name="Обычный 45 2 2" xfId="15817"/>
    <cellStyle name="Обычный 45 2 2 2" xfId="15818"/>
    <cellStyle name="Обычный 45 2 2 2 2" xfId="45690"/>
    <cellStyle name="Обычный 45 2 2 3" xfId="45691"/>
    <cellStyle name="Обычный 45 2 3" xfId="15819"/>
    <cellStyle name="Обычный 45 2 3 2" xfId="45692"/>
    <cellStyle name="Обычный 45 2 4" xfId="45693"/>
    <cellStyle name="Обычный 45 3" xfId="15820"/>
    <cellStyle name="Обычный 45 3 2" xfId="15821"/>
    <cellStyle name="Обычный 45 3 2 2" xfId="15822"/>
    <cellStyle name="Обычный 45 3 2 2 2" xfId="45694"/>
    <cellStyle name="Обычный 45 3 2 3" xfId="45695"/>
    <cellStyle name="Обычный 45 3 3" xfId="15823"/>
    <cellStyle name="Обычный 45 3 3 2" xfId="45696"/>
    <cellStyle name="Обычный 45 3 4" xfId="45697"/>
    <cellStyle name="Обычный 45 4" xfId="15824"/>
    <cellStyle name="Обычный 45 4 2" xfId="15825"/>
    <cellStyle name="Обычный 45 4 2 2" xfId="15826"/>
    <cellStyle name="Обычный 45 4 2 2 2" xfId="45698"/>
    <cellStyle name="Обычный 45 4 2 3" xfId="45699"/>
    <cellStyle name="Обычный 45 4 3" xfId="15827"/>
    <cellStyle name="Обычный 45 4 3 2" xfId="45700"/>
    <cellStyle name="Обычный 45 4 4" xfId="45701"/>
    <cellStyle name="Обычный 45 5" xfId="15828"/>
    <cellStyle name="Обычный 45 5 2" xfId="15829"/>
    <cellStyle name="Обычный 45 5 2 2" xfId="45702"/>
    <cellStyle name="Обычный 45 5 3" xfId="45703"/>
    <cellStyle name="Обычный 45 6" xfId="15830"/>
    <cellStyle name="Обычный 45 6 2" xfId="45704"/>
    <cellStyle name="Обычный 45 7" xfId="15831"/>
    <cellStyle name="Обычный 45 7 2" xfId="45705"/>
    <cellStyle name="Обычный 45 8" xfId="45706"/>
    <cellStyle name="Обычный 46" xfId="15832"/>
    <cellStyle name="Обычный 46 2" xfId="15833"/>
    <cellStyle name="Обычный 46 2 2" xfId="15834"/>
    <cellStyle name="Обычный 46 2 2 2" xfId="15835"/>
    <cellStyle name="Обычный 46 2 2 2 2" xfId="45707"/>
    <cellStyle name="Обычный 46 2 2 3" xfId="45708"/>
    <cellStyle name="Обычный 46 2 3" xfId="15836"/>
    <cellStyle name="Обычный 46 2 3 2" xfId="45709"/>
    <cellStyle name="Обычный 46 2 4" xfId="45710"/>
    <cellStyle name="Обычный 46 3" xfId="15837"/>
    <cellStyle name="Обычный 46 3 2" xfId="15838"/>
    <cellStyle name="Обычный 46 3 2 2" xfId="15839"/>
    <cellStyle name="Обычный 46 3 2 2 2" xfId="45711"/>
    <cellStyle name="Обычный 46 3 2 3" xfId="45712"/>
    <cellStyle name="Обычный 46 3 3" xfId="15840"/>
    <cellStyle name="Обычный 46 3 3 2" xfId="45713"/>
    <cellStyle name="Обычный 46 3 4" xfId="45714"/>
    <cellStyle name="Обычный 46 4" xfId="15841"/>
    <cellStyle name="Обычный 46 4 2" xfId="15842"/>
    <cellStyle name="Обычный 46 4 2 2" xfId="15843"/>
    <cellStyle name="Обычный 46 4 2 2 2" xfId="45715"/>
    <cellStyle name="Обычный 46 4 2 3" xfId="45716"/>
    <cellStyle name="Обычный 46 4 3" xfId="15844"/>
    <cellStyle name="Обычный 46 4 3 2" xfId="45717"/>
    <cellStyle name="Обычный 46 4 4" xfId="45718"/>
    <cellStyle name="Обычный 46 5" xfId="15845"/>
    <cellStyle name="Обычный 46 5 2" xfId="15846"/>
    <cellStyle name="Обычный 46 5 2 2" xfId="45719"/>
    <cellStyle name="Обычный 46 5 3" xfId="45720"/>
    <cellStyle name="Обычный 46 6" xfId="15847"/>
    <cellStyle name="Обычный 46 6 2" xfId="45721"/>
    <cellStyle name="Обычный 46 7" xfId="15848"/>
    <cellStyle name="Обычный 46 7 2" xfId="45722"/>
    <cellStyle name="Обычный 46 8" xfId="45723"/>
    <cellStyle name="Обычный 47" xfId="15849"/>
    <cellStyle name="Обычный 47 2" xfId="15850"/>
    <cellStyle name="Обычный 47 2 2" xfId="15851"/>
    <cellStyle name="Обычный 47 2 2 2" xfId="15852"/>
    <cellStyle name="Обычный 47 2 2 2 2" xfId="45724"/>
    <cellStyle name="Обычный 47 2 2 3" xfId="45725"/>
    <cellStyle name="Обычный 47 2 3" xfId="15853"/>
    <cellStyle name="Обычный 47 2 3 2" xfId="45726"/>
    <cellStyle name="Обычный 47 2 4" xfId="45727"/>
    <cellStyle name="Обычный 47 3" xfId="15854"/>
    <cellStyle name="Обычный 47 3 2" xfId="15855"/>
    <cellStyle name="Обычный 47 3 2 2" xfId="15856"/>
    <cellStyle name="Обычный 47 3 2 2 2" xfId="45728"/>
    <cellStyle name="Обычный 47 3 2 3" xfId="45729"/>
    <cellStyle name="Обычный 47 3 3" xfId="15857"/>
    <cellStyle name="Обычный 47 3 3 2" xfId="45730"/>
    <cellStyle name="Обычный 47 3 4" xfId="45731"/>
    <cellStyle name="Обычный 47 4" xfId="15858"/>
    <cellStyle name="Обычный 47 4 2" xfId="15859"/>
    <cellStyle name="Обычный 47 4 2 2" xfId="15860"/>
    <cellStyle name="Обычный 47 4 2 2 2" xfId="45732"/>
    <cellStyle name="Обычный 47 4 2 3" xfId="45733"/>
    <cellStyle name="Обычный 47 4 3" xfId="15861"/>
    <cellStyle name="Обычный 47 4 3 2" xfId="45734"/>
    <cellStyle name="Обычный 47 4 4" xfId="45735"/>
    <cellStyle name="Обычный 47 5" xfId="15862"/>
    <cellStyle name="Обычный 47 5 2" xfId="15863"/>
    <cellStyle name="Обычный 47 5 2 2" xfId="45736"/>
    <cellStyle name="Обычный 47 5 3" xfId="45737"/>
    <cellStyle name="Обычный 47 6" xfId="15864"/>
    <cellStyle name="Обычный 47 6 2" xfId="45738"/>
    <cellStyle name="Обычный 47 7" xfId="15865"/>
    <cellStyle name="Обычный 47 7 2" xfId="45739"/>
    <cellStyle name="Обычный 47 8" xfId="45740"/>
    <cellStyle name="Обычный 48" xfId="15866"/>
    <cellStyle name="Обычный 48 2" xfId="15867"/>
    <cellStyle name="Обычный 48 2 2" xfId="15868"/>
    <cellStyle name="Обычный 48 2 2 2" xfId="15869"/>
    <cellStyle name="Обычный 48 2 2 2 2" xfId="45741"/>
    <cellStyle name="Обычный 48 2 2 3" xfId="45742"/>
    <cellStyle name="Обычный 48 2 3" xfId="15870"/>
    <cellStyle name="Обычный 48 2 3 2" xfId="45743"/>
    <cellStyle name="Обычный 48 2 4" xfId="45744"/>
    <cellStyle name="Обычный 48 3" xfId="15871"/>
    <cellStyle name="Обычный 48 3 2" xfId="15872"/>
    <cellStyle name="Обычный 48 3 2 2" xfId="15873"/>
    <cellStyle name="Обычный 48 3 2 2 2" xfId="45745"/>
    <cellStyle name="Обычный 48 3 2 3" xfId="45746"/>
    <cellStyle name="Обычный 48 3 3" xfId="15874"/>
    <cellStyle name="Обычный 48 3 3 2" xfId="45747"/>
    <cellStyle name="Обычный 48 3 4" xfId="45748"/>
    <cellStyle name="Обычный 48 4" xfId="15875"/>
    <cellStyle name="Обычный 48 4 2" xfId="15876"/>
    <cellStyle name="Обычный 48 4 2 2" xfId="15877"/>
    <cellStyle name="Обычный 48 4 2 2 2" xfId="45749"/>
    <cellStyle name="Обычный 48 4 2 3" xfId="45750"/>
    <cellStyle name="Обычный 48 4 3" xfId="15878"/>
    <cellStyle name="Обычный 48 4 3 2" xfId="45751"/>
    <cellStyle name="Обычный 48 4 4" xfId="45752"/>
    <cellStyle name="Обычный 48 5" xfId="15879"/>
    <cellStyle name="Обычный 48 5 2" xfId="15880"/>
    <cellStyle name="Обычный 48 5 2 2" xfId="45753"/>
    <cellStyle name="Обычный 48 5 3" xfId="45754"/>
    <cellStyle name="Обычный 48 6" xfId="15881"/>
    <cellStyle name="Обычный 48 6 2" xfId="45755"/>
    <cellStyle name="Обычный 48 7" xfId="15882"/>
    <cellStyle name="Обычный 48 7 2" xfId="45756"/>
    <cellStyle name="Обычный 48 8" xfId="45757"/>
    <cellStyle name="Обычный 49" xfId="15883"/>
    <cellStyle name="Обычный 49 2" xfId="15884"/>
    <cellStyle name="Обычный 49 2 2" xfId="15885"/>
    <cellStyle name="Обычный 49 2 2 2" xfId="15886"/>
    <cellStyle name="Обычный 49 2 2 2 2" xfId="45758"/>
    <cellStyle name="Обычный 49 2 2 3" xfId="45759"/>
    <cellStyle name="Обычный 49 2 3" xfId="15887"/>
    <cellStyle name="Обычный 49 2 3 2" xfId="45760"/>
    <cellStyle name="Обычный 49 2 4" xfId="45761"/>
    <cellStyle name="Обычный 49 3" xfId="15888"/>
    <cellStyle name="Обычный 49 3 2" xfId="15889"/>
    <cellStyle name="Обычный 49 3 2 2" xfId="15890"/>
    <cellStyle name="Обычный 49 3 2 2 2" xfId="45762"/>
    <cellStyle name="Обычный 49 3 2 3" xfId="45763"/>
    <cellStyle name="Обычный 49 3 3" xfId="15891"/>
    <cellStyle name="Обычный 49 3 3 2" xfId="45764"/>
    <cellStyle name="Обычный 49 3 4" xfId="45765"/>
    <cellStyle name="Обычный 49 4" xfId="15892"/>
    <cellStyle name="Обычный 49 4 2" xfId="15893"/>
    <cellStyle name="Обычный 49 4 2 2" xfId="15894"/>
    <cellStyle name="Обычный 49 4 2 2 2" xfId="45766"/>
    <cellStyle name="Обычный 49 4 2 3" xfId="45767"/>
    <cellStyle name="Обычный 49 4 3" xfId="15895"/>
    <cellStyle name="Обычный 49 4 3 2" xfId="45768"/>
    <cellStyle name="Обычный 49 4 4" xfId="45769"/>
    <cellStyle name="Обычный 49 5" xfId="15896"/>
    <cellStyle name="Обычный 49 5 2" xfId="15897"/>
    <cellStyle name="Обычный 49 5 2 2" xfId="45770"/>
    <cellStyle name="Обычный 49 5 3" xfId="45771"/>
    <cellStyle name="Обычный 49 6" xfId="15898"/>
    <cellStyle name="Обычный 49 6 2" xfId="45772"/>
    <cellStyle name="Обычный 49 7" xfId="15899"/>
    <cellStyle name="Обычный 49 7 2" xfId="45773"/>
    <cellStyle name="Обычный 49 8" xfId="45774"/>
    <cellStyle name="Обычный 5" xfId="18"/>
    <cellStyle name="Обычный 5 10" xfId="15900"/>
    <cellStyle name="Обычный 5 10 10" xfId="15901"/>
    <cellStyle name="Обычный 5 10 10 2" xfId="15902"/>
    <cellStyle name="Обычный 5 10 10 2 2" xfId="15903"/>
    <cellStyle name="Обычный 5 10 10 2 2 2" xfId="15904"/>
    <cellStyle name="Обычный 5 10 10 2 2 2 2" xfId="45775"/>
    <cellStyle name="Обычный 5 10 10 2 2 3" xfId="45776"/>
    <cellStyle name="Обычный 5 10 10 2 3" xfId="15905"/>
    <cellStyle name="Обычный 5 10 10 2 3 2" xfId="45777"/>
    <cellStyle name="Обычный 5 10 10 2 4" xfId="45778"/>
    <cellStyle name="Обычный 5 10 10 3" xfId="15906"/>
    <cellStyle name="Обычный 5 10 10 3 2" xfId="15907"/>
    <cellStyle name="Обычный 5 10 10 3 2 2" xfId="15908"/>
    <cellStyle name="Обычный 5 10 10 3 2 2 2" xfId="45779"/>
    <cellStyle name="Обычный 5 10 10 3 2 3" xfId="45780"/>
    <cellStyle name="Обычный 5 10 10 3 3" xfId="15909"/>
    <cellStyle name="Обычный 5 10 10 3 3 2" xfId="45781"/>
    <cellStyle name="Обычный 5 10 10 3 4" xfId="45782"/>
    <cellStyle name="Обычный 5 10 10 4" xfId="15910"/>
    <cellStyle name="Обычный 5 10 10 4 2" xfId="15911"/>
    <cellStyle name="Обычный 5 10 10 4 2 2" xfId="15912"/>
    <cellStyle name="Обычный 5 10 10 4 2 2 2" xfId="45783"/>
    <cellStyle name="Обычный 5 10 10 4 2 3" xfId="45784"/>
    <cellStyle name="Обычный 5 10 10 4 3" xfId="15913"/>
    <cellStyle name="Обычный 5 10 10 4 3 2" xfId="45785"/>
    <cellStyle name="Обычный 5 10 10 4 4" xfId="45786"/>
    <cellStyle name="Обычный 5 10 10 5" xfId="15914"/>
    <cellStyle name="Обычный 5 10 10 5 2" xfId="15915"/>
    <cellStyle name="Обычный 5 10 10 5 2 2" xfId="45787"/>
    <cellStyle name="Обычный 5 10 10 5 3" xfId="45788"/>
    <cellStyle name="Обычный 5 10 10 6" xfId="15916"/>
    <cellStyle name="Обычный 5 10 10 6 2" xfId="45789"/>
    <cellStyle name="Обычный 5 10 10 7" xfId="15917"/>
    <cellStyle name="Обычный 5 10 10 7 2" xfId="45790"/>
    <cellStyle name="Обычный 5 10 10 8" xfId="45791"/>
    <cellStyle name="Обычный 5 10 11" xfId="15918"/>
    <cellStyle name="Обычный 5 10 11 2" xfId="15919"/>
    <cellStyle name="Обычный 5 10 11 2 2" xfId="15920"/>
    <cellStyle name="Обычный 5 10 11 2 2 2" xfId="15921"/>
    <cellStyle name="Обычный 5 10 11 2 2 2 2" xfId="45792"/>
    <cellStyle name="Обычный 5 10 11 2 2 3" xfId="45793"/>
    <cellStyle name="Обычный 5 10 11 2 3" xfId="15922"/>
    <cellStyle name="Обычный 5 10 11 2 3 2" xfId="45794"/>
    <cellStyle name="Обычный 5 10 11 2 4" xfId="45795"/>
    <cellStyle name="Обычный 5 10 11 3" xfId="15923"/>
    <cellStyle name="Обычный 5 10 11 3 2" xfId="15924"/>
    <cellStyle name="Обычный 5 10 11 3 2 2" xfId="15925"/>
    <cellStyle name="Обычный 5 10 11 3 2 2 2" xfId="45796"/>
    <cellStyle name="Обычный 5 10 11 3 2 3" xfId="45797"/>
    <cellStyle name="Обычный 5 10 11 3 3" xfId="15926"/>
    <cellStyle name="Обычный 5 10 11 3 3 2" xfId="45798"/>
    <cellStyle name="Обычный 5 10 11 3 4" xfId="45799"/>
    <cellStyle name="Обычный 5 10 11 4" xfId="15927"/>
    <cellStyle name="Обычный 5 10 11 4 2" xfId="15928"/>
    <cellStyle name="Обычный 5 10 11 4 2 2" xfId="15929"/>
    <cellStyle name="Обычный 5 10 11 4 2 2 2" xfId="45800"/>
    <cellStyle name="Обычный 5 10 11 4 2 3" xfId="45801"/>
    <cellStyle name="Обычный 5 10 11 4 3" xfId="15930"/>
    <cellStyle name="Обычный 5 10 11 4 3 2" xfId="45802"/>
    <cellStyle name="Обычный 5 10 11 4 4" xfId="45803"/>
    <cellStyle name="Обычный 5 10 11 5" xfId="15931"/>
    <cellStyle name="Обычный 5 10 11 5 2" xfId="15932"/>
    <cellStyle name="Обычный 5 10 11 5 2 2" xfId="45804"/>
    <cellStyle name="Обычный 5 10 11 5 3" xfId="45805"/>
    <cellStyle name="Обычный 5 10 11 6" xfId="15933"/>
    <cellStyle name="Обычный 5 10 11 6 2" xfId="45806"/>
    <cellStyle name="Обычный 5 10 11 7" xfId="15934"/>
    <cellStyle name="Обычный 5 10 11 7 2" xfId="45807"/>
    <cellStyle name="Обычный 5 10 11 8" xfId="45808"/>
    <cellStyle name="Обычный 5 10 12" xfId="15935"/>
    <cellStyle name="Обычный 5 10 12 2" xfId="15936"/>
    <cellStyle name="Обычный 5 10 12 2 2" xfId="15937"/>
    <cellStyle name="Обычный 5 10 12 2 2 2" xfId="15938"/>
    <cellStyle name="Обычный 5 10 12 2 2 2 2" xfId="45809"/>
    <cellStyle name="Обычный 5 10 12 2 2 3" xfId="45810"/>
    <cellStyle name="Обычный 5 10 12 2 3" xfId="15939"/>
    <cellStyle name="Обычный 5 10 12 2 3 2" xfId="45811"/>
    <cellStyle name="Обычный 5 10 12 2 4" xfId="45812"/>
    <cellStyle name="Обычный 5 10 12 3" xfId="15940"/>
    <cellStyle name="Обычный 5 10 12 3 2" xfId="15941"/>
    <cellStyle name="Обычный 5 10 12 3 2 2" xfId="15942"/>
    <cellStyle name="Обычный 5 10 12 3 2 2 2" xfId="45813"/>
    <cellStyle name="Обычный 5 10 12 3 2 3" xfId="45814"/>
    <cellStyle name="Обычный 5 10 12 3 3" xfId="15943"/>
    <cellStyle name="Обычный 5 10 12 3 3 2" xfId="45815"/>
    <cellStyle name="Обычный 5 10 12 3 4" xfId="45816"/>
    <cellStyle name="Обычный 5 10 12 4" xfId="15944"/>
    <cellStyle name="Обычный 5 10 12 4 2" xfId="15945"/>
    <cellStyle name="Обычный 5 10 12 4 2 2" xfId="15946"/>
    <cellStyle name="Обычный 5 10 12 4 2 2 2" xfId="45817"/>
    <cellStyle name="Обычный 5 10 12 4 2 3" xfId="45818"/>
    <cellStyle name="Обычный 5 10 12 4 3" xfId="15947"/>
    <cellStyle name="Обычный 5 10 12 4 3 2" xfId="45819"/>
    <cellStyle name="Обычный 5 10 12 4 4" xfId="45820"/>
    <cellStyle name="Обычный 5 10 12 5" xfId="15948"/>
    <cellStyle name="Обычный 5 10 12 5 2" xfId="15949"/>
    <cellStyle name="Обычный 5 10 12 5 2 2" xfId="45821"/>
    <cellStyle name="Обычный 5 10 12 5 3" xfId="45822"/>
    <cellStyle name="Обычный 5 10 12 6" xfId="15950"/>
    <cellStyle name="Обычный 5 10 12 6 2" xfId="45823"/>
    <cellStyle name="Обычный 5 10 12 7" xfId="15951"/>
    <cellStyle name="Обычный 5 10 12 7 2" xfId="45824"/>
    <cellStyle name="Обычный 5 10 12 8" xfId="45825"/>
    <cellStyle name="Обычный 5 10 13" xfId="15952"/>
    <cellStyle name="Обычный 5 10 13 2" xfId="15953"/>
    <cellStyle name="Обычный 5 10 13 2 2" xfId="15954"/>
    <cellStyle name="Обычный 5 10 13 2 2 2" xfId="15955"/>
    <cellStyle name="Обычный 5 10 13 2 2 2 2" xfId="45826"/>
    <cellStyle name="Обычный 5 10 13 2 2 3" xfId="45827"/>
    <cellStyle name="Обычный 5 10 13 2 3" xfId="15956"/>
    <cellStyle name="Обычный 5 10 13 2 3 2" xfId="45828"/>
    <cellStyle name="Обычный 5 10 13 2 4" xfId="45829"/>
    <cellStyle name="Обычный 5 10 13 3" xfId="15957"/>
    <cellStyle name="Обычный 5 10 13 3 2" xfId="15958"/>
    <cellStyle name="Обычный 5 10 13 3 2 2" xfId="15959"/>
    <cellStyle name="Обычный 5 10 13 3 2 2 2" xfId="45830"/>
    <cellStyle name="Обычный 5 10 13 3 2 3" xfId="45831"/>
    <cellStyle name="Обычный 5 10 13 3 3" xfId="15960"/>
    <cellStyle name="Обычный 5 10 13 3 3 2" xfId="45832"/>
    <cellStyle name="Обычный 5 10 13 3 4" xfId="45833"/>
    <cellStyle name="Обычный 5 10 13 4" xfId="15961"/>
    <cellStyle name="Обычный 5 10 13 4 2" xfId="15962"/>
    <cellStyle name="Обычный 5 10 13 4 2 2" xfId="15963"/>
    <cellStyle name="Обычный 5 10 13 4 2 2 2" xfId="45834"/>
    <cellStyle name="Обычный 5 10 13 4 2 3" xfId="45835"/>
    <cellStyle name="Обычный 5 10 13 4 3" xfId="15964"/>
    <cellStyle name="Обычный 5 10 13 4 3 2" xfId="45836"/>
    <cellStyle name="Обычный 5 10 13 4 4" xfId="45837"/>
    <cellStyle name="Обычный 5 10 13 5" xfId="15965"/>
    <cellStyle name="Обычный 5 10 13 5 2" xfId="15966"/>
    <cellStyle name="Обычный 5 10 13 5 2 2" xfId="45838"/>
    <cellStyle name="Обычный 5 10 13 5 3" xfId="45839"/>
    <cellStyle name="Обычный 5 10 13 6" xfId="15967"/>
    <cellStyle name="Обычный 5 10 13 6 2" xfId="45840"/>
    <cellStyle name="Обычный 5 10 13 7" xfId="15968"/>
    <cellStyle name="Обычный 5 10 13 7 2" xfId="45841"/>
    <cellStyle name="Обычный 5 10 13 8" xfId="45842"/>
    <cellStyle name="Обычный 5 10 14" xfId="15969"/>
    <cellStyle name="Обычный 5 10 14 2" xfId="15970"/>
    <cellStyle name="Обычный 5 10 14 2 2" xfId="15971"/>
    <cellStyle name="Обычный 5 10 14 2 2 2" xfId="15972"/>
    <cellStyle name="Обычный 5 10 14 2 2 2 2" xfId="45843"/>
    <cellStyle name="Обычный 5 10 14 2 2 3" xfId="45844"/>
    <cellStyle name="Обычный 5 10 14 2 3" xfId="15973"/>
    <cellStyle name="Обычный 5 10 14 2 3 2" xfId="45845"/>
    <cellStyle name="Обычный 5 10 14 2 4" xfId="45846"/>
    <cellStyle name="Обычный 5 10 14 3" xfId="15974"/>
    <cellStyle name="Обычный 5 10 14 3 2" xfId="15975"/>
    <cellStyle name="Обычный 5 10 14 3 2 2" xfId="15976"/>
    <cellStyle name="Обычный 5 10 14 3 2 2 2" xfId="45847"/>
    <cellStyle name="Обычный 5 10 14 3 2 3" xfId="45848"/>
    <cellStyle name="Обычный 5 10 14 3 3" xfId="15977"/>
    <cellStyle name="Обычный 5 10 14 3 3 2" xfId="45849"/>
    <cellStyle name="Обычный 5 10 14 3 4" xfId="45850"/>
    <cellStyle name="Обычный 5 10 14 4" xfId="15978"/>
    <cellStyle name="Обычный 5 10 14 4 2" xfId="15979"/>
    <cellStyle name="Обычный 5 10 14 4 2 2" xfId="15980"/>
    <cellStyle name="Обычный 5 10 14 4 2 2 2" xfId="45851"/>
    <cellStyle name="Обычный 5 10 14 4 2 3" xfId="45852"/>
    <cellStyle name="Обычный 5 10 14 4 3" xfId="15981"/>
    <cellStyle name="Обычный 5 10 14 4 3 2" xfId="45853"/>
    <cellStyle name="Обычный 5 10 14 4 4" xfId="45854"/>
    <cellStyle name="Обычный 5 10 14 5" xfId="15982"/>
    <cellStyle name="Обычный 5 10 14 5 2" xfId="15983"/>
    <cellStyle name="Обычный 5 10 14 5 2 2" xfId="45855"/>
    <cellStyle name="Обычный 5 10 14 5 3" xfId="45856"/>
    <cellStyle name="Обычный 5 10 14 6" xfId="15984"/>
    <cellStyle name="Обычный 5 10 14 6 2" xfId="45857"/>
    <cellStyle name="Обычный 5 10 14 7" xfId="15985"/>
    <cellStyle name="Обычный 5 10 14 7 2" xfId="45858"/>
    <cellStyle name="Обычный 5 10 14 8" xfId="45859"/>
    <cellStyle name="Обычный 5 10 15" xfId="15986"/>
    <cellStyle name="Обычный 5 10 15 2" xfId="15987"/>
    <cellStyle name="Обычный 5 10 15 2 2" xfId="15988"/>
    <cellStyle name="Обычный 5 10 15 2 2 2" xfId="15989"/>
    <cellStyle name="Обычный 5 10 15 2 2 2 2" xfId="45860"/>
    <cellStyle name="Обычный 5 10 15 2 2 3" xfId="45861"/>
    <cellStyle name="Обычный 5 10 15 2 3" xfId="15990"/>
    <cellStyle name="Обычный 5 10 15 2 3 2" xfId="45862"/>
    <cellStyle name="Обычный 5 10 15 2 4" xfId="45863"/>
    <cellStyle name="Обычный 5 10 15 3" xfId="15991"/>
    <cellStyle name="Обычный 5 10 15 3 2" xfId="15992"/>
    <cellStyle name="Обычный 5 10 15 3 2 2" xfId="15993"/>
    <cellStyle name="Обычный 5 10 15 3 2 2 2" xfId="45864"/>
    <cellStyle name="Обычный 5 10 15 3 2 3" xfId="45865"/>
    <cellStyle name="Обычный 5 10 15 3 3" xfId="15994"/>
    <cellStyle name="Обычный 5 10 15 3 3 2" xfId="45866"/>
    <cellStyle name="Обычный 5 10 15 3 4" xfId="45867"/>
    <cellStyle name="Обычный 5 10 15 4" xfId="15995"/>
    <cellStyle name="Обычный 5 10 15 4 2" xfId="15996"/>
    <cellStyle name="Обычный 5 10 15 4 2 2" xfId="15997"/>
    <cellStyle name="Обычный 5 10 15 4 2 2 2" xfId="45868"/>
    <cellStyle name="Обычный 5 10 15 4 2 3" xfId="45869"/>
    <cellStyle name="Обычный 5 10 15 4 3" xfId="15998"/>
    <cellStyle name="Обычный 5 10 15 4 3 2" xfId="45870"/>
    <cellStyle name="Обычный 5 10 15 4 4" xfId="45871"/>
    <cellStyle name="Обычный 5 10 15 5" xfId="15999"/>
    <cellStyle name="Обычный 5 10 15 5 2" xfId="16000"/>
    <cellStyle name="Обычный 5 10 15 5 2 2" xfId="45872"/>
    <cellStyle name="Обычный 5 10 15 5 3" xfId="45873"/>
    <cellStyle name="Обычный 5 10 15 6" xfId="16001"/>
    <cellStyle name="Обычный 5 10 15 6 2" xfId="45874"/>
    <cellStyle name="Обычный 5 10 15 7" xfId="16002"/>
    <cellStyle name="Обычный 5 10 15 7 2" xfId="45875"/>
    <cellStyle name="Обычный 5 10 15 8" xfId="45876"/>
    <cellStyle name="Обычный 5 10 16" xfId="16003"/>
    <cellStyle name="Обычный 5 10 16 2" xfId="16004"/>
    <cellStyle name="Обычный 5 10 16 2 2" xfId="16005"/>
    <cellStyle name="Обычный 5 10 16 2 2 2" xfId="16006"/>
    <cellStyle name="Обычный 5 10 16 2 2 2 2" xfId="45877"/>
    <cellStyle name="Обычный 5 10 16 2 2 3" xfId="45878"/>
    <cellStyle name="Обычный 5 10 16 2 3" xfId="16007"/>
    <cellStyle name="Обычный 5 10 16 2 3 2" xfId="45879"/>
    <cellStyle name="Обычный 5 10 16 2 4" xfId="45880"/>
    <cellStyle name="Обычный 5 10 16 3" xfId="16008"/>
    <cellStyle name="Обычный 5 10 16 3 2" xfId="16009"/>
    <cellStyle name="Обычный 5 10 16 3 2 2" xfId="16010"/>
    <cellStyle name="Обычный 5 10 16 3 2 2 2" xfId="45881"/>
    <cellStyle name="Обычный 5 10 16 3 2 3" xfId="45882"/>
    <cellStyle name="Обычный 5 10 16 3 3" xfId="16011"/>
    <cellStyle name="Обычный 5 10 16 3 3 2" xfId="45883"/>
    <cellStyle name="Обычный 5 10 16 3 4" xfId="45884"/>
    <cellStyle name="Обычный 5 10 16 4" xfId="16012"/>
    <cellStyle name="Обычный 5 10 16 4 2" xfId="16013"/>
    <cellStyle name="Обычный 5 10 16 4 2 2" xfId="16014"/>
    <cellStyle name="Обычный 5 10 16 4 2 2 2" xfId="45885"/>
    <cellStyle name="Обычный 5 10 16 4 2 3" xfId="45886"/>
    <cellStyle name="Обычный 5 10 16 4 3" xfId="16015"/>
    <cellStyle name="Обычный 5 10 16 4 3 2" xfId="45887"/>
    <cellStyle name="Обычный 5 10 16 4 4" xfId="45888"/>
    <cellStyle name="Обычный 5 10 16 5" xfId="16016"/>
    <cellStyle name="Обычный 5 10 16 5 2" xfId="16017"/>
    <cellStyle name="Обычный 5 10 16 5 2 2" xfId="45889"/>
    <cellStyle name="Обычный 5 10 16 5 3" xfId="45890"/>
    <cellStyle name="Обычный 5 10 16 6" xfId="16018"/>
    <cellStyle name="Обычный 5 10 16 6 2" xfId="45891"/>
    <cellStyle name="Обычный 5 10 16 7" xfId="16019"/>
    <cellStyle name="Обычный 5 10 16 7 2" xfId="45892"/>
    <cellStyle name="Обычный 5 10 16 8" xfId="45893"/>
    <cellStyle name="Обычный 5 10 17" xfId="16020"/>
    <cellStyle name="Обычный 5 10 17 2" xfId="16021"/>
    <cellStyle name="Обычный 5 10 17 2 2" xfId="16022"/>
    <cellStyle name="Обычный 5 10 17 2 2 2" xfId="16023"/>
    <cellStyle name="Обычный 5 10 17 2 2 2 2" xfId="45894"/>
    <cellStyle name="Обычный 5 10 17 2 2 3" xfId="45895"/>
    <cellStyle name="Обычный 5 10 17 2 3" xfId="16024"/>
    <cellStyle name="Обычный 5 10 17 2 3 2" xfId="45896"/>
    <cellStyle name="Обычный 5 10 17 2 4" xfId="45897"/>
    <cellStyle name="Обычный 5 10 17 3" xfId="16025"/>
    <cellStyle name="Обычный 5 10 17 3 2" xfId="16026"/>
    <cellStyle name="Обычный 5 10 17 3 2 2" xfId="16027"/>
    <cellStyle name="Обычный 5 10 17 3 2 2 2" xfId="45898"/>
    <cellStyle name="Обычный 5 10 17 3 2 3" xfId="45899"/>
    <cellStyle name="Обычный 5 10 17 3 3" xfId="16028"/>
    <cellStyle name="Обычный 5 10 17 3 3 2" xfId="45900"/>
    <cellStyle name="Обычный 5 10 17 3 4" xfId="45901"/>
    <cellStyle name="Обычный 5 10 17 4" xfId="16029"/>
    <cellStyle name="Обычный 5 10 17 4 2" xfId="16030"/>
    <cellStyle name="Обычный 5 10 17 4 2 2" xfId="16031"/>
    <cellStyle name="Обычный 5 10 17 4 2 2 2" xfId="45902"/>
    <cellStyle name="Обычный 5 10 17 4 2 3" xfId="45903"/>
    <cellStyle name="Обычный 5 10 17 4 3" xfId="16032"/>
    <cellStyle name="Обычный 5 10 17 4 3 2" xfId="45904"/>
    <cellStyle name="Обычный 5 10 17 4 4" xfId="45905"/>
    <cellStyle name="Обычный 5 10 17 5" xfId="16033"/>
    <cellStyle name="Обычный 5 10 17 5 2" xfId="16034"/>
    <cellStyle name="Обычный 5 10 17 5 2 2" xfId="45906"/>
    <cellStyle name="Обычный 5 10 17 5 3" xfId="45907"/>
    <cellStyle name="Обычный 5 10 17 6" xfId="16035"/>
    <cellStyle name="Обычный 5 10 17 6 2" xfId="45908"/>
    <cellStyle name="Обычный 5 10 17 7" xfId="16036"/>
    <cellStyle name="Обычный 5 10 17 7 2" xfId="45909"/>
    <cellStyle name="Обычный 5 10 17 8" xfId="45910"/>
    <cellStyle name="Обычный 5 10 18" xfId="16037"/>
    <cellStyle name="Обычный 5 10 18 2" xfId="16038"/>
    <cellStyle name="Обычный 5 10 18 2 2" xfId="16039"/>
    <cellStyle name="Обычный 5 10 18 2 2 2" xfId="16040"/>
    <cellStyle name="Обычный 5 10 18 2 2 2 2" xfId="45911"/>
    <cellStyle name="Обычный 5 10 18 2 2 3" xfId="45912"/>
    <cellStyle name="Обычный 5 10 18 2 3" xfId="16041"/>
    <cellStyle name="Обычный 5 10 18 2 3 2" xfId="45913"/>
    <cellStyle name="Обычный 5 10 18 2 4" xfId="45914"/>
    <cellStyle name="Обычный 5 10 18 3" xfId="16042"/>
    <cellStyle name="Обычный 5 10 18 3 2" xfId="16043"/>
    <cellStyle name="Обычный 5 10 18 3 2 2" xfId="16044"/>
    <cellStyle name="Обычный 5 10 18 3 2 2 2" xfId="45915"/>
    <cellStyle name="Обычный 5 10 18 3 2 3" xfId="45916"/>
    <cellStyle name="Обычный 5 10 18 3 3" xfId="16045"/>
    <cellStyle name="Обычный 5 10 18 3 3 2" xfId="45917"/>
    <cellStyle name="Обычный 5 10 18 3 4" xfId="45918"/>
    <cellStyle name="Обычный 5 10 18 4" xfId="16046"/>
    <cellStyle name="Обычный 5 10 18 4 2" xfId="16047"/>
    <cellStyle name="Обычный 5 10 18 4 2 2" xfId="16048"/>
    <cellStyle name="Обычный 5 10 18 4 2 2 2" xfId="45919"/>
    <cellStyle name="Обычный 5 10 18 4 2 3" xfId="45920"/>
    <cellStyle name="Обычный 5 10 18 4 3" xfId="16049"/>
    <cellStyle name="Обычный 5 10 18 4 3 2" xfId="45921"/>
    <cellStyle name="Обычный 5 10 18 4 4" xfId="45922"/>
    <cellStyle name="Обычный 5 10 18 5" xfId="16050"/>
    <cellStyle name="Обычный 5 10 18 5 2" xfId="16051"/>
    <cellStyle name="Обычный 5 10 18 5 2 2" xfId="45923"/>
    <cellStyle name="Обычный 5 10 18 5 3" xfId="45924"/>
    <cellStyle name="Обычный 5 10 18 6" xfId="16052"/>
    <cellStyle name="Обычный 5 10 18 6 2" xfId="45925"/>
    <cellStyle name="Обычный 5 10 18 7" xfId="16053"/>
    <cellStyle name="Обычный 5 10 18 7 2" xfId="45926"/>
    <cellStyle name="Обычный 5 10 18 8" xfId="45927"/>
    <cellStyle name="Обычный 5 10 19" xfId="16054"/>
    <cellStyle name="Обычный 5 10 19 2" xfId="16055"/>
    <cellStyle name="Обычный 5 10 19 2 2" xfId="16056"/>
    <cellStyle name="Обычный 5 10 19 2 2 2" xfId="16057"/>
    <cellStyle name="Обычный 5 10 19 2 2 2 2" xfId="45928"/>
    <cellStyle name="Обычный 5 10 19 2 2 3" xfId="45929"/>
    <cellStyle name="Обычный 5 10 19 2 3" xfId="16058"/>
    <cellStyle name="Обычный 5 10 19 2 3 2" xfId="45930"/>
    <cellStyle name="Обычный 5 10 19 2 4" xfId="45931"/>
    <cellStyle name="Обычный 5 10 19 3" xfId="16059"/>
    <cellStyle name="Обычный 5 10 19 3 2" xfId="16060"/>
    <cellStyle name="Обычный 5 10 19 3 2 2" xfId="16061"/>
    <cellStyle name="Обычный 5 10 19 3 2 2 2" xfId="45932"/>
    <cellStyle name="Обычный 5 10 19 3 2 3" xfId="45933"/>
    <cellStyle name="Обычный 5 10 19 3 3" xfId="16062"/>
    <cellStyle name="Обычный 5 10 19 3 3 2" xfId="45934"/>
    <cellStyle name="Обычный 5 10 19 3 4" xfId="45935"/>
    <cellStyle name="Обычный 5 10 19 4" xfId="16063"/>
    <cellStyle name="Обычный 5 10 19 4 2" xfId="16064"/>
    <cellStyle name="Обычный 5 10 19 4 2 2" xfId="16065"/>
    <cellStyle name="Обычный 5 10 19 4 2 2 2" xfId="45936"/>
    <cellStyle name="Обычный 5 10 19 4 2 3" xfId="45937"/>
    <cellStyle name="Обычный 5 10 19 4 3" xfId="16066"/>
    <cellStyle name="Обычный 5 10 19 4 3 2" xfId="45938"/>
    <cellStyle name="Обычный 5 10 19 4 4" xfId="45939"/>
    <cellStyle name="Обычный 5 10 19 5" xfId="16067"/>
    <cellStyle name="Обычный 5 10 19 5 2" xfId="16068"/>
    <cellStyle name="Обычный 5 10 19 5 2 2" xfId="45940"/>
    <cellStyle name="Обычный 5 10 19 5 3" xfId="45941"/>
    <cellStyle name="Обычный 5 10 19 6" xfId="16069"/>
    <cellStyle name="Обычный 5 10 19 6 2" xfId="45942"/>
    <cellStyle name="Обычный 5 10 19 7" xfId="16070"/>
    <cellStyle name="Обычный 5 10 19 7 2" xfId="45943"/>
    <cellStyle name="Обычный 5 10 19 8" xfId="45944"/>
    <cellStyle name="Обычный 5 10 2" xfId="16071"/>
    <cellStyle name="Обычный 5 10 2 2" xfId="16072"/>
    <cellStyle name="Обычный 5 10 2 2 2" xfId="16073"/>
    <cellStyle name="Обычный 5 10 2 2 2 2" xfId="16074"/>
    <cellStyle name="Обычный 5 10 2 2 2 2 2" xfId="45945"/>
    <cellStyle name="Обычный 5 10 2 2 2 3" xfId="45946"/>
    <cellStyle name="Обычный 5 10 2 2 3" xfId="16075"/>
    <cellStyle name="Обычный 5 10 2 2 3 2" xfId="45947"/>
    <cellStyle name="Обычный 5 10 2 2 4" xfId="45948"/>
    <cellStyle name="Обычный 5 10 2 3" xfId="16076"/>
    <cellStyle name="Обычный 5 10 2 3 2" xfId="16077"/>
    <cellStyle name="Обычный 5 10 2 3 2 2" xfId="16078"/>
    <cellStyle name="Обычный 5 10 2 3 2 2 2" xfId="45949"/>
    <cellStyle name="Обычный 5 10 2 3 2 3" xfId="45950"/>
    <cellStyle name="Обычный 5 10 2 3 3" xfId="16079"/>
    <cellStyle name="Обычный 5 10 2 3 3 2" xfId="45951"/>
    <cellStyle name="Обычный 5 10 2 3 4" xfId="45952"/>
    <cellStyle name="Обычный 5 10 2 4" xfId="16080"/>
    <cellStyle name="Обычный 5 10 2 4 2" xfId="16081"/>
    <cellStyle name="Обычный 5 10 2 4 2 2" xfId="16082"/>
    <cellStyle name="Обычный 5 10 2 4 2 2 2" xfId="45953"/>
    <cellStyle name="Обычный 5 10 2 4 2 3" xfId="45954"/>
    <cellStyle name="Обычный 5 10 2 4 3" xfId="16083"/>
    <cellStyle name="Обычный 5 10 2 4 3 2" xfId="45955"/>
    <cellStyle name="Обычный 5 10 2 4 4" xfId="45956"/>
    <cellStyle name="Обычный 5 10 2 5" xfId="16084"/>
    <cellStyle name="Обычный 5 10 2 5 2" xfId="16085"/>
    <cellStyle name="Обычный 5 10 2 5 2 2" xfId="45957"/>
    <cellStyle name="Обычный 5 10 2 5 3" xfId="45958"/>
    <cellStyle name="Обычный 5 10 2 6" xfId="16086"/>
    <cellStyle name="Обычный 5 10 2 6 2" xfId="45959"/>
    <cellStyle name="Обычный 5 10 2 7" xfId="16087"/>
    <cellStyle name="Обычный 5 10 2 7 2" xfId="45960"/>
    <cellStyle name="Обычный 5 10 2 8" xfId="45961"/>
    <cellStyle name="Обычный 5 10 20" xfId="16088"/>
    <cellStyle name="Обычный 5 10 20 2" xfId="16089"/>
    <cellStyle name="Обычный 5 10 20 2 2" xfId="16090"/>
    <cellStyle name="Обычный 5 10 20 2 2 2" xfId="16091"/>
    <cellStyle name="Обычный 5 10 20 2 2 2 2" xfId="45962"/>
    <cellStyle name="Обычный 5 10 20 2 2 3" xfId="45963"/>
    <cellStyle name="Обычный 5 10 20 2 3" xfId="16092"/>
    <cellStyle name="Обычный 5 10 20 2 3 2" xfId="45964"/>
    <cellStyle name="Обычный 5 10 20 2 4" xfId="45965"/>
    <cellStyle name="Обычный 5 10 20 3" xfId="16093"/>
    <cellStyle name="Обычный 5 10 20 3 2" xfId="16094"/>
    <cellStyle name="Обычный 5 10 20 3 2 2" xfId="16095"/>
    <cellStyle name="Обычный 5 10 20 3 2 2 2" xfId="45966"/>
    <cellStyle name="Обычный 5 10 20 3 2 3" xfId="45967"/>
    <cellStyle name="Обычный 5 10 20 3 3" xfId="16096"/>
    <cellStyle name="Обычный 5 10 20 3 3 2" xfId="45968"/>
    <cellStyle name="Обычный 5 10 20 3 4" xfId="45969"/>
    <cellStyle name="Обычный 5 10 20 4" xfId="16097"/>
    <cellStyle name="Обычный 5 10 20 4 2" xfId="16098"/>
    <cellStyle name="Обычный 5 10 20 4 2 2" xfId="16099"/>
    <cellStyle name="Обычный 5 10 20 4 2 2 2" xfId="45970"/>
    <cellStyle name="Обычный 5 10 20 4 2 3" xfId="45971"/>
    <cellStyle name="Обычный 5 10 20 4 3" xfId="16100"/>
    <cellStyle name="Обычный 5 10 20 4 3 2" xfId="45972"/>
    <cellStyle name="Обычный 5 10 20 4 4" xfId="45973"/>
    <cellStyle name="Обычный 5 10 20 5" xfId="16101"/>
    <cellStyle name="Обычный 5 10 20 5 2" xfId="16102"/>
    <cellStyle name="Обычный 5 10 20 5 2 2" xfId="45974"/>
    <cellStyle name="Обычный 5 10 20 5 3" xfId="45975"/>
    <cellStyle name="Обычный 5 10 20 6" xfId="16103"/>
    <cellStyle name="Обычный 5 10 20 6 2" xfId="45976"/>
    <cellStyle name="Обычный 5 10 20 7" xfId="16104"/>
    <cellStyle name="Обычный 5 10 20 7 2" xfId="45977"/>
    <cellStyle name="Обычный 5 10 20 8" xfId="45978"/>
    <cellStyle name="Обычный 5 10 21" xfId="16105"/>
    <cellStyle name="Обычный 5 10 21 2" xfId="16106"/>
    <cellStyle name="Обычный 5 10 21 2 2" xfId="16107"/>
    <cellStyle name="Обычный 5 10 21 2 2 2" xfId="16108"/>
    <cellStyle name="Обычный 5 10 21 2 2 2 2" xfId="45979"/>
    <cellStyle name="Обычный 5 10 21 2 2 3" xfId="45980"/>
    <cellStyle name="Обычный 5 10 21 2 3" xfId="16109"/>
    <cellStyle name="Обычный 5 10 21 2 3 2" xfId="45981"/>
    <cellStyle name="Обычный 5 10 21 2 4" xfId="45982"/>
    <cellStyle name="Обычный 5 10 21 3" xfId="16110"/>
    <cellStyle name="Обычный 5 10 21 3 2" xfId="16111"/>
    <cellStyle name="Обычный 5 10 21 3 2 2" xfId="16112"/>
    <cellStyle name="Обычный 5 10 21 3 2 2 2" xfId="45983"/>
    <cellStyle name="Обычный 5 10 21 3 2 3" xfId="45984"/>
    <cellStyle name="Обычный 5 10 21 3 3" xfId="16113"/>
    <cellStyle name="Обычный 5 10 21 3 3 2" xfId="45985"/>
    <cellStyle name="Обычный 5 10 21 3 4" xfId="45986"/>
    <cellStyle name="Обычный 5 10 21 4" xfId="16114"/>
    <cellStyle name="Обычный 5 10 21 4 2" xfId="16115"/>
    <cellStyle name="Обычный 5 10 21 4 2 2" xfId="16116"/>
    <cellStyle name="Обычный 5 10 21 4 2 2 2" xfId="45987"/>
    <cellStyle name="Обычный 5 10 21 4 2 3" xfId="45988"/>
    <cellStyle name="Обычный 5 10 21 4 3" xfId="16117"/>
    <cellStyle name="Обычный 5 10 21 4 3 2" xfId="45989"/>
    <cellStyle name="Обычный 5 10 21 4 4" xfId="45990"/>
    <cellStyle name="Обычный 5 10 21 5" xfId="16118"/>
    <cellStyle name="Обычный 5 10 21 5 2" xfId="16119"/>
    <cellStyle name="Обычный 5 10 21 5 2 2" xfId="45991"/>
    <cellStyle name="Обычный 5 10 21 5 3" xfId="45992"/>
    <cellStyle name="Обычный 5 10 21 6" xfId="16120"/>
    <cellStyle name="Обычный 5 10 21 6 2" xfId="45993"/>
    <cellStyle name="Обычный 5 10 21 7" xfId="16121"/>
    <cellStyle name="Обычный 5 10 21 7 2" xfId="45994"/>
    <cellStyle name="Обычный 5 10 21 8" xfId="45995"/>
    <cellStyle name="Обычный 5 10 22" xfId="16122"/>
    <cellStyle name="Обычный 5 10 22 2" xfId="16123"/>
    <cellStyle name="Обычный 5 10 22 2 2" xfId="16124"/>
    <cellStyle name="Обычный 5 10 22 2 2 2" xfId="16125"/>
    <cellStyle name="Обычный 5 10 22 2 2 2 2" xfId="45996"/>
    <cellStyle name="Обычный 5 10 22 2 2 3" xfId="45997"/>
    <cellStyle name="Обычный 5 10 22 2 3" xfId="16126"/>
    <cellStyle name="Обычный 5 10 22 2 3 2" xfId="45998"/>
    <cellStyle name="Обычный 5 10 22 2 4" xfId="45999"/>
    <cellStyle name="Обычный 5 10 22 3" xfId="16127"/>
    <cellStyle name="Обычный 5 10 22 3 2" xfId="16128"/>
    <cellStyle name="Обычный 5 10 22 3 2 2" xfId="16129"/>
    <cellStyle name="Обычный 5 10 22 3 2 2 2" xfId="46000"/>
    <cellStyle name="Обычный 5 10 22 3 2 3" xfId="46001"/>
    <cellStyle name="Обычный 5 10 22 3 3" xfId="16130"/>
    <cellStyle name="Обычный 5 10 22 3 3 2" xfId="46002"/>
    <cellStyle name="Обычный 5 10 22 3 4" xfId="46003"/>
    <cellStyle name="Обычный 5 10 22 4" xfId="16131"/>
    <cellStyle name="Обычный 5 10 22 4 2" xfId="16132"/>
    <cellStyle name="Обычный 5 10 22 4 2 2" xfId="16133"/>
    <cellStyle name="Обычный 5 10 22 4 2 2 2" xfId="46004"/>
    <cellStyle name="Обычный 5 10 22 4 2 3" xfId="46005"/>
    <cellStyle name="Обычный 5 10 22 4 3" xfId="16134"/>
    <cellStyle name="Обычный 5 10 22 4 3 2" xfId="46006"/>
    <cellStyle name="Обычный 5 10 22 4 4" xfId="46007"/>
    <cellStyle name="Обычный 5 10 22 5" xfId="16135"/>
    <cellStyle name="Обычный 5 10 22 5 2" xfId="16136"/>
    <cellStyle name="Обычный 5 10 22 5 2 2" xfId="46008"/>
    <cellStyle name="Обычный 5 10 22 5 3" xfId="46009"/>
    <cellStyle name="Обычный 5 10 22 6" xfId="16137"/>
    <cellStyle name="Обычный 5 10 22 6 2" xfId="46010"/>
    <cellStyle name="Обычный 5 10 22 7" xfId="16138"/>
    <cellStyle name="Обычный 5 10 22 7 2" xfId="46011"/>
    <cellStyle name="Обычный 5 10 22 8" xfId="46012"/>
    <cellStyle name="Обычный 5 10 23" xfId="16139"/>
    <cellStyle name="Обычный 5 10 23 2" xfId="16140"/>
    <cellStyle name="Обычный 5 10 23 2 2" xfId="16141"/>
    <cellStyle name="Обычный 5 10 23 2 2 2" xfId="16142"/>
    <cellStyle name="Обычный 5 10 23 2 2 2 2" xfId="46013"/>
    <cellStyle name="Обычный 5 10 23 2 2 3" xfId="46014"/>
    <cellStyle name="Обычный 5 10 23 2 3" xfId="16143"/>
    <cellStyle name="Обычный 5 10 23 2 3 2" xfId="46015"/>
    <cellStyle name="Обычный 5 10 23 2 4" xfId="46016"/>
    <cellStyle name="Обычный 5 10 23 3" xfId="16144"/>
    <cellStyle name="Обычный 5 10 23 3 2" xfId="16145"/>
    <cellStyle name="Обычный 5 10 23 3 2 2" xfId="16146"/>
    <cellStyle name="Обычный 5 10 23 3 2 2 2" xfId="46017"/>
    <cellStyle name="Обычный 5 10 23 3 2 3" xfId="46018"/>
    <cellStyle name="Обычный 5 10 23 3 3" xfId="16147"/>
    <cellStyle name="Обычный 5 10 23 3 3 2" xfId="46019"/>
    <cellStyle name="Обычный 5 10 23 3 4" xfId="46020"/>
    <cellStyle name="Обычный 5 10 23 4" xfId="16148"/>
    <cellStyle name="Обычный 5 10 23 4 2" xfId="16149"/>
    <cellStyle name="Обычный 5 10 23 4 2 2" xfId="16150"/>
    <cellStyle name="Обычный 5 10 23 4 2 2 2" xfId="46021"/>
    <cellStyle name="Обычный 5 10 23 4 2 3" xfId="46022"/>
    <cellStyle name="Обычный 5 10 23 4 3" xfId="16151"/>
    <cellStyle name="Обычный 5 10 23 4 3 2" xfId="46023"/>
    <cellStyle name="Обычный 5 10 23 4 4" xfId="46024"/>
    <cellStyle name="Обычный 5 10 23 5" xfId="16152"/>
    <cellStyle name="Обычный 5 10 23 5 2" xfId="16153"/>
    <cellStyle name="Обычный 5 10 23 5 2 2" xfId="46025"/>
    <cellStyle name="Обычный 5 10 23 5 3" xfId="46026"/>
    <cellStyle name="Обычный 5 10 23 6" xfId="16154"/>
    <cellStyle name="Обычный 5 10 23 6 2" xfId="46027"/>
    <cellStyle name="Обычный 5 10 23 7" xfId="16155"/>
    <cellStyle name="Обычный 5 10 23 7 2" xfId="46028"/>
    <cellStyle name="Обычный 5 10 23 8" xfId="46029"/>
    <cellStyle name="Обычный 5 10 24" xfId="16156"/>
    <cellStyle name="Обычный 5 10 24 2" xfId="16157"/>
    <cellStyle name="Обычный 5 10 24 2 2" xfId="16158"/>
    <cellStyle name="Обычный 5 10 24 2 2 2" xfId="16159"/>
    <cellStyle name="Обычный 5 10 24 2 2 2 2" xfId="46030"/>
    <cellStyle name="Обычный 5 10 24 2 2 3" xfId="46031"/>
    <cellStyle name="Обычный 5 10 24 2 3" xfId="16160"/>
    <cellStyle name="Обычный 5 10 24 2 3 2" xfId="46032"/>
    <cellStyle name="Обычный 5 10 24 2 4" xfId="46033"/>
    <cellStyle name="Обычный 5 10 24 3" xfId="16161"/>
    <cellStyle name="Обычный 5 10 24 3 2" xfId="16162"/>
    <cellStyle name="Обычный 5 10 24 3 2 2" xfId="16163"/>
    <cellStyle name="Обычный 5 10 24 3 2 2 2" xfId="46034"/>
    <cellStyle name="Обычный 5 10 24 3 2 3" xfId="46035"/>
    <cellStyle name="Обычный 5 10 24 3 3" xfId="16164"/>
    <cellStyle name="Обычный 5 10 24 3 3 2" xfId="46036"/>
    <cellStyle name="Обычный 5 10 24 3 4" xfId="46037"/>
    <cellStyle name="Обычный 5 10 24 4" xfId="16165"/>
    <cellStyle name="Обычный 5 10 24 4 2" xfId="16166"/>
    <cellStyle name="Обычный 5 10 24 4 2 2" xfId="16167"/>
    <cellStyle name="Обычный 5 10 24 4 2 2 2" xfId="46038"/>
    <cellStyle name="Обычный 5 10 24 4 2 3" xfId="46039"/>
    <cellStyle name="Обычный 5 10 24 4 3" xfId="16168"/>
    <cellStyle name="Обычный 5 10 24 4 3 2" xfId="46040"/>
    <cellStyle name="Обычный 5 10 24 4 4" xfId="46041"/>
    <cellStyle name="Обычный 5 10 24 5" xfId="16169"/>
    <cellStyle name="Обычный 5 10 24 5 2" xfId="16170"/>
    <cellStyle name="Обычный 5 10 24 5 2 2" xfId="46042"/>
    <cellStyle name="Обычный 5 10 24 5 3" xfId="46043"/>
    <cellStyle name="Обычный 5 10 24 6" xfId="16171"/>
    <cellStyle name="Обычный 5 10 24 6 2" xfId="46044"/>
    <cellStyle name="Обычный 5 10 24 7" xfId="16172"/>
    <cellStyle name="Обычный 5 10 24 7 2" xfId="46045"/>
    <cellStyle name="Обычный 5 10 24 8" xfId="46046"/>
    <cellStyle name="Обычный 5 10 25" xfId="16173"/>
    <cellStyle name="Обычный 5 10 25 2" xfId="16174"/>
    <cellStyle name="Обычный 5 10 25 2 2" xfId="16175"/>
    <cellStyle name="Обычный 5 10 25 2 2 2" xfId="16176"/>
    <cellStyle name="Обычный 5 10 25 2 2 2 2" xfId="46047"/>
    <cellStyle name="Обычный 5 10 25 2 2 3" xfId="46048"/>
    <cellStyle name="Обычный 5 10 25 2 3" xfId="16177"/>
    <cellStyle name="Обычный 5 10 25 2 3 2" xfId="46049"/>
    <cellStyle name="Обычный 5 10 25 2 4" xfId="46050"/>
    <cellStyle name="Обычный 5 10 25 3" xfId="16178"/>
    <cellStyle name="Обычный 5 10 25 3 2" xfId="16179"/>
    <cellStyle name="Обычный 5 10 25 3 2 2" xfId="16180"/>
    <cellStyle name="Обычный 5 10 25 3 2 2 2" xfId="46051"/>
    <cellStyle name="Обычный 5 10 25 3 2 3" xfId="46052"/>
    <cellStyle name="Обычный 5 10 25 3 3" xfId="16181"/>
    <cellStyle name="Обычный 5 10 25 3 3 2" xfId="46053"/>
    <cellStyle name="Обычный 5 10 25 3 4" xfId="46054"/>
    <cellStyle name="Обычный 5 10 25 4" xfId="16182"/>
    <cellStyle name="Обычный 5 10 25 4 2" xfId="16183"/>
    <cellStyle name="Обычный 5 10 25 4 2 2" xfId="16184"/>
    <cellStyle name="Обычный 5 10 25 4 2 2 2" xfId="46055"/>
    <cellStyle name="Обычный 5 10 25 4 2 3" xfId="46056"/>
    <cellStyle name="Обычный 5 10 25 4 3" xfId="16185"/>
    <cellStyle name="Обычный 5 10 25 4 3 2" xfId="46057"/>
    <cellStyle name="Обычный 5 10 25 4 4" xfId="46058"/>
    <cellStyle name="Обычный 5 10 25 5" xfId="16186"/>
    <cellStyle name="Обычный 5 10 25 5 2" xfId="16187"/>
    <cellStyle name="Обычный 5 10 25 5 2 2" xfId="46059"/>
    <cellStyle name="Обычный 5 10 25 5 3" xfId="46060"/>
    <cellStyle name="Обычный 5 10 25 6" xfId="16188"/>
    <cellStyle name="Обычный 5 10 25 6 2" xfId="46061"/>
    <cellStyle name="Обычный 5 10 25 7" xfId="16189"/>
    <cellStyle name="Обычный 5 10 25 7 2" xfId="46062"/>
    <cellStyle name="Обычный 5 10 25 8" xfId="46063"/>
    <cellStyle name="Обычный 5 10 26" xfId="16190"/>
    <cellStyle name="Обычный 5 10 26 2" xfId="16191"/>
    <cellStyle name="Обычный 5 10 26 2 2" xfId="16192"/>
    <cellStyle name="Обычный 5 10 26 2 2 2" xfId="16193"/>
    <cellStyle name="Обычный 5 10 26 2 2 2 2" xfId="46064"/>
    <cellStyle name="Обычный 5 10 26 2 2 3" xfId="46065"/>
    <cellStyle name="Обычный 5 10 26 2 3" xfId="16194"/>
    <cellStyle name="Обычный 5 10 26 2 3 2" xfId="46066"/>
    <cellStyle name="Обычный 5 10 26 2 4" xfId="46067"/>
    <cellStyle name="Обычный 5 10 26 3" xfId="16195"/>
    <cellStyle name="Обычный 5 10 26 3 2" xfId="16196"/>
    <cellStyle name="Обычный 5 10 26 3 2 2" xfId="16197"/>
    <cellStyle name="Обычный 5 10 26 3 2 2 2" xfId="46068"/>
    <cellStyle name="Обычный 5 10 26 3 2 3" xfId="46069"/>
    <cellStyle name="Обычный 5 10 26 3 3" xfId="16198"/>
    <cellStyle name="Обычный 5 10 26 3 3 2" xfId="46070"/>
    <cellStyle name="Обычный 5 10 26 3 4" xfId="46071"/>
    <cellStyle name="Обычный 5 10 26 4" xfId="16199"/>
    <cellStyle name="Обычный 5 10 26 4 2" xfId="16200"/>
    <cellStyle name="Обычный 5 10 26 4 2 2" xfId="16201"/>
    <cellStyle name="Обычный 5 10 26 4 2 2 2" xfId="46072"/>
    <cellStyle name="Обычный 5 10 26 4 2 3" xfId="46073"/>
    <cellStyle name="Обычный 5 10 26 4 3" xfId="16202"/>
    <cellStyle name="Обычный 5 10 26 4 3 2" xfId="46074"/>
    <cellStyle name="Обычный 5 10 26 4 4" xfId="46075"/>
    <cellStyle name="Обычный 5 10 26 5" xfId="16203"/>
    <cellStyle name="Обычный 5 10 26 5 2" xfId="16204"/>
    <cellStyle name="Обычный 5 10 26 5 2 2" xfId="46076"/>
    <cellStyle name="Обычный 5 10 26 5 3" xfId="46077"/>
    <cellStyle name="Обычный 5 10 26 6" xfId="16205"/>
    <cellStyle name="Обычный 5 10 26 6 2" xfId="46078"/>
    <cellStyle name="Обычный 5 10 26 7" xfId="16206"/>
    <cellStyle name="Обычный 5 10 26 7 2" xfId="46079"/>
    <cellStyle name="Обычный 5 10 26 8" xfId="46080"/>
    <cellStyle name="Обычный 5 10 27" xfId="16207"/>
    <cellStyle name="Обычный 5 10 27 2" xfId="16208"/>
    <cellStyle name="Обычный 5 10 27 2 2" xfId="16209"/>
    <cellStyle name="Обычный 5 10 27 2 2 2" xfId="16210"/>
    <cellStyle name="Обычный 5 10 27 2 2 2 2" xfId="46081"/>
    <cellStyle name="Обычный 5 10 27 2 2 3" xfId="46082"/>
    <cellStyle name="Обычный 5 10 27 2 3" xfId="16211"/>
    <cellStyle name="Обычный 5 10 27 2 3 2" xfId="46083"/>
    <cellStyle name="Обычный 5 10 27 2 4" xfId="46084"/>
    <cellStyle name="Обычный 5 10 27 3" xfId="16212"/>
    <cellStyle name="Обычный 5 10 27 3 2" xfId="16213"/>
    <cellStyle name="Обычный 5 10 27 3 2 2" xfId="16214"/>
    <cellStyle name="Обычный 5 10 27 3 2 2 2" xfId="46085"/>
    <cellStyle name="Обычный 5 10 27 3 2 3" xfId="46086"/>
    <cellStyle name="Обычный 5 10 27 3 3" xfId="16215"/>
    <cellStyle name="Обычный 5 10 27 3 3 2" xfId="46087"/>
    <cellStyle name="Обычный 5 10 27 3 4" xfId="46088"/>
    <cellStyle name="Обычный 5 10 27 4" xfId="16216"/>
    <cellStyle name="Обычный 5 10 27 4 2" xfId="16217"/>
    <cellStyle name="Обычный 5 10 27 4 2 2" xfId="16218"/>
    <cellStyle name="Обычный 5 10 27 4 2 2 2" xfId="46089"/>
    <cellStyle name="Обычный 5 10 27 4 2 3" xfId="46090"/>
    <cellStyle name="Обычный 5 10 27 4 3" xfId="16219"/>
    <cellStyle name="Обычный 5 10 27 4 3 2" xfId="46091"/>
    <cellStyle name="Обычный 5 10 27 4 4" xfId="46092"/>
    <cellStyle name="Обычный 5 10 27 5" xfId="16220"/>
    <cellStyle name="Обычный 5 10 27 5 2" xfId="16221"/>
    <cellStyle name="Обычный 5 10 27 5 2 2" xfId="46093"/>
    <cellStyle name="Обычный 5 10 27 5 3" xfId="46094"/>
    <cellStyle name="Обычный 5 10 27 6" xfId="16222"/>
    <cellStyle name="Обычный 5 10 27 6 2" xfId="46095"/>
    <cellStyle name="Обычный 5 10 27 7" xfId="16223"/>
    <cellStyle name="Обычный 5 10 27 7 2" xfId="46096"/>
    <cellStyle name="Обычный 5 10 27 8" xfId="46097"/>
    <cellStyle name="Обычный 5 10 28" xfId="16224"/>
    <cellStyle name="Обычный 5 10 28 2" xfId="16225"/>
    <cellStyle name="Обычный 5 10 28 2 2" xfId="16226"/>
    <cellStyle name="Обычный 5 10 28 2 2 2" xfId="16227"/>
    <cellStyle name="Обычный 5 10 28 2 2 2 2" xfId="46098"/>
    <cellStyle name="Обычный 5 10 28 2 2 3" xfId="46099"/>
    <cellStyle name="Обычный 5 10 28 2 3" xfId="16228"/>
    <cellStyle name="Обычный 5 10 28 2 3 2" xfId="46100"/>
    <cellStyle name="Обычный 5 10 28 2 4" xfId="46101"/>
    <cellStyle name="Обычный 5 10 28 3" xfId="16229"/>
    <cellStyle name="Обычный 5 10 28 3 2" xfId="16230"/>
    <cellStyle name="Обычный 5 10 28 3 2 2" xfId="16231"/>
    <cellStyle name="Обычный 5 10 28 3 2 2 2" xfId="46102"/>
    <cellStyle name="Обычный 5 10 28 3 2 3" xfId="46103"/>
    <cellStyle name="Обычный 5 10 28 3 3" xfId="16232"/>
    <cellStyle name="Обычный 5 10 28 3 3 2" xfId="46104"/>
    <cellStyle name="Обычный 5 10 28 3 4" xfId="46105"/>
    <cellStyle name="Обычный 5 10 28 4" xfId="16233"/>
    <cellStyle name="Обычный 5 10 28 4 2" xfId="16234"/>
    <cellStyle name="Обычный 5 10 28 4 2 2" xfId="16235"/>
    <cellStyle name="Обычный 5 10 28 4 2 2 2" xfId="46106"/>
    <cellStyle name="Обычный 5 10 28 4 2 3" xfId="46107"/>
    <cellStyle name="Обычный 5 10 28 4 3" xfId="16236"/>
    <cellStyle name="Обычный 5 10 28 4 3 2" xfId="46108"/>
    <cellStyle name="Обычный 5 10 28 4 4" xfId="46109"/>
    <cellStyle name="Обычный 5 10 28 5" xfId="16237"/>
    <cellStyle name="Обычный 5 10 28 5 2" xfId="16238"/>
    <cellStyle name="Обычный 5 10 28 5 2 2" xfId="46110"/>
    <cellStyle name="Обычный 5 10 28 5 3" xfId="46111"/>
    <cellStyle name="Обычный 5 10 28 6" xfId="16239"/>
    <cellStyle name="Обычный 5 10 28 6 2" xfId="46112"/>
    <cellStyle name="Обычный 5 10 28 7" xfId="16240"/>
    <cellStyle name="Обычный 5 10 28 7 2" xfId="46113"/>
    <cellStyle name="Обычный 5 10 28 8" xfId="46114"/>
    <cellStyle name="Обычный 5 10 29" xfId="16241"/>
    <cellStyle name="Обычный 5 10 29 2" xfId="16242"/>
    <cellStyle name="Обычный 5 10 29 2 2" xfId="16243"/>
    <cellStyle name="Обычный 5 10 29 2 2 2" xfId="16244"/>
    <cellStyle name="Обычный 5 10 29 2 2 2 2" xfId="46115"/>
    <cellStyle name="Обычный 5 10 29 2 2 3" xfId="46116"/>
    <cellStyle name="Обычный 5 10 29 2 3" xfId="16245"/>
    <cellStyle name="Обычный 5 10 29 2 3 2" xfId="46117"/>
    <cellStyle name="Обычный 5 10 29 2 4" xfId="46118"/>
    <cellStyle name="Обычный 5 10 29 3" xfId="16246"/>
    <cellStyle name="Обычный 5 10 29 3 2" xfId="16247"/>
    <cellStyle name="Обычный 5 10 29 3 2 2" xfId="16248"/>
    <cellStyle name="Обычный 5 10 29 3 2 2 2" xfId="46119"/>
    <cellStyle name="Обычный 5 10 29 3 2 3" xfId="46120"/>
    <cellStyle name="Обычный 5 10 29 3 3" xfId="16249"/>
    <cellStyle name="Обычный 5 10 29 3 3 2" xfId="46121"/>
    <cellStyle name="Обычный 5 10 29 3 4" xfId="46122"/>
    <cellStyle name="Обычный 5 10 29 4" xfId="16250"/>
    <cellStyle name="Обычный 5 10 29 4 2" xfId="16251"/>
    <cellStyle name="Обычный 5 10 29 4 2 2" xfId="16252"/>
    <cellStyle name="Обычный 5 10 29 4 2 2 2" xfId="46123"/>
    <cellStyle name="Обычный 5 10 29 4 2 3" xfId="46124"/>
    <cellStyle name="Обычный 5 10 29 4 3" xfId="16253"/>
    <cellStyle name="Обычный 5 10 29 4 3 2" xfId="46125"/>
    <cellStyle name="Обычный 5 10 29 4 4" xfId="46126"/>
    <cellStyle name="Обычный 5 10 29 5" xfId="16254"/>
    <cellStyle name="Обычный 5 10 29 5 2" xfId="16255"/>
    <cellStyle name="Обычный 5 10 29 5 2 2" xfId="46127"/>
    <cellStyle name="Обычный 5 10 29 5 3" xfId="46128"/>
    <cellStyle name="Обычный 5 10 29 6" xfId="16256"/>
    <cellStyle name="Обычный 5 10 29 6 2" xfId="46129"/>
    <cellStyle name="Обычный 5 10 29 7" xfId="16257"/>
    <cellStyle name="Обычный 5 10 29 7 2" xfId="46130"/>
    <cellStyle name="Обычный 5 10 29 8" xfId="46131"/>
    <cellStyle name="Обычный 5 10 3" xfId="16258"/>
    <cellStyle name="Обычный 5 10 3 2" xfId="16259"/>
    <cellStyle name="Обычный 5 10 3 2 2" xfId="16260"/>
    <cellStyle name="Обычный 5 10 3 2 2 2" xfId="16261"/>
    <cellStyle name="Обычный 5 10 3 2 2 2 2" xfId="46132"/>
    <cellStyle name="Обычный 5 10 3 2 2 3" xfId="46133"/>
    <cellStyle name="Обычный 5 10 3 2 3" xfId="16262"/>
    <cellStyle name="Обычный 5 10 3 2 3 2" xfId="46134"/>
    <cellStyle name="Обычный 5 10 3 2 4" xfId="46135"/>
    <cellStyle name="Обычный 5 10 3 3" xfId="16263"/>
    <cellStyle name="Обычный 5 10 3 3 2" xfId="16264"/>
    <cellStyle name="Обычный 5 10 3 3 2 2" xfId="16265"/>
    <cellStyle name="Обычный 5 10 3 3 2 2 2" xfId="46136"/>
    <cellStyle name="Обычный 5 10 3 3 2 3" xfId="46137"/>
    <cellStyle name="Обычный 5 10 3 3 3" xfId="16266"/>
    <cellStyle name="Обычный 5 10 3 3 3 2" xfId="46138"/>
    <cellStyle name="Обычный 5 10 3 3 4" xfId="46139"/>
    <cellStyle name="Обычный 5 10 3 4" xfId="16267"/>
    <cellStyle name="Обычный 5 10 3 4 2" xfId="16268"/>
    <cellStyle name="Обычный 5 10 3 4 2 2" xfId="16269"/>
    <cellStyle name="Обычный 5 10 3 4 2 2 2" xfId="46140"/>
    <cellStyle name="Обычный 5 10 3 4 2 3" xfId="46141"/>
    <cellStyle name="Обычный 5 10 3 4 3" xfId="16270"/>
    <cellStyle name="Обычный 5 10 3 4 3 2" xfId="46142"/>
    <cellStyle name="Обычный 5 10 3 4 4" xfId="46143"/>
    <cellStyle name="Обычный 5 10 3 5" xfId="16271"/>
    <cellStyle name="Обычный 5 10 3 5 2" xfId="16272"/>
    <cellStyle name="Обычный 5 10 3 5 2 2" xfId="46144"/>
    <cellStyle name="Обычный 5 10 3 5 3" xfId="46145"/>
    <cellStyle name="Обычный 5 10 3 6" xfId="16273"/>
    <cellStyle name="Обычный 5 10 3 6 2" xfId="46146"/>
    <cellStyle name="Обычный 5 10 3 7" xfId="16274"/>
    <cellStyle name="Обычный 5 10 3 7 2" xfId="46147"/>
    <cellStyle name="Обычный 5 10 3 8" xfId="46148"/>
    <cellStyle name="Обычный 5 10 30" xfId="16275"/>
    <cellStyle name="Обычный 5 10 30 2" xfId="16276"/>
    <cellStyle name="Обычный 5 10 30 2 2" xfId="16277"/>
    <cellStyle name="Обычный 5 10 30 2 2 2" xfId="46149"/>
    <cellStyle name="Обычный 5 10 30 2 3" xfId="46150"/>
    <cellStyle name="Обычный 5 10 30 3" xfId="16278"/>
    <cellStyle name="Обычный 5 10 30 3 2" xfId="46151"/>
    <cellStyle name="Обычный 5 10 30 4" xfId="46152"/>
    <cellStyle name="Обычный 5 10 31" xfId="16279"/>
    <cellStyle name="Обычный 5 10 31 2" xfId="16280"/>
    <cellStyle name="Обычный 5 10 31 2 2" xfId="16281"/>
    <cellStyle name="Обычный 5 10 31 2 2 2" xfId="46153"/>
    <cellStyle name="Обычный 5 10 31 2 3" xfId="46154"/>
    <cellStyle name="Обычный 5 10 31 3" xfId="16282"/>
    <cellStyle name="Обычный 5 10 31 3 2" xfId="46155"/>
    <cellStyle name="Обычный 5 10 31 4" xfId="46156"/>
    <cellStyle name="Обычный 5 10 32" xfId="16283"/>
    <cellStyle name="Обычный 5 10 32 2" xfId="16284"/>
    <cellStyle name="Обычный 5 10 32 2 2" xfId="16285"/>
    <cellStyle name="Обычный 5 10 32 2 2 2" xfId="46157"/>
    <cellStyle name="Обычный 5 10 32 2 3" xfId="46158"/>
    <cellStyle name="Обычный 5 10 32 3" xfId="16286"/>
    <cellStyle name="Обычный 5 10 32 3 2" xfId="46159"/>
    <cellStyle name="Обычный 5 10 32 4" xfId="46160"/>
    <cellStyle name="Обычный 5 10 33" xfId="16287"/>
    <cellStyle name="Обычный 5 10 33 2" xfId="16288"/>
    <cellStyle name="Обычный 5 10 33 2 2" xfId="46161"/>
    <cellStyle name="Обычный 5 10 33 3" xfId="46162"/>
    <cellStyle name="Обычный 5 10 34" xfId="16289"/>
    <cellStyle name="Обычный 5 10 34 2" xfId="46163"/>
    <cellStyle name="Обычный 5 10 35" xfId="16290"/>
    <cellStyle name="Обычный 5 10 35 2" xfId="46164"/>
    <cellStyle name="Обычный 5 10 36" xfId="46165"/>
    <cellStyle name="Обычный 5 10 4" xfId="16291"/>
    <cellStyle name="Обычный 5 10 4 2" xfId="16292"/>
    <cellStyle name="Обычный 5 10 4 2 2" xfId="16293"/>
    <cellStyle name="Обычный 5 10 4 2 2 2" xfId="16294"/>
    <cellStyle name="Обычный 5 10 4 2 2 2 2" xfId="46166"/>
    <cellStyle name="Обычный 5 10 4 2 2 3" xfId="46167"/>
    <cellStyle name="Обычный 5 10 4 2 3" xfId="16295"/>
    <cellStyle name="Обычный 5 10 4 2 3 2" xfId="46168"/>
    <cellStyle name="Обычный 5 10 4 2 4" xfId="46169"/>
    <cellStyle name="Обычный 5 10 4 3" xfId="16296"/>
    <cellStyle name="Обычный 5 10 4 3 2" xfId="16297"/>
    <cellStyle name="Обычный 5 10 4 3 2 2" xfId="16298"/>
    <cellStyle name="Обычный 5 10 4 3 2 2 2" xfId="46170"/>
    <cellStyle name="Обычный 5 10 4 3 2 3" xfId="46171"/>
    <cellStyle name="Обычный 5 10 4 3 3" xfId="16299"/>
    <cellStyle name="Обычный 5 10 4 3 3 2" xfId="46172"/>
    <cellStyle name="Обычный 5 10 4 3 4" xfId="46173"/>
    <cellStyle name="Обычный 5 10 4 4" xfId="16300"/>
    <cellStyle name="Обычный 5 10 4 4 2" xfId="16301"/>
    <cellStyle name="Обычный 5 10 4 4 2 2" xfId="16302"/>
    <cellStyle name="Обычный 5 10 4 4 2 2 2" xfId="46174"/>
    <cellStyle name="Обычный 5 10 4 4 2 3" xfId="46175"/>
    <cellStyle name="Обычный 5 10 4 4 3" xfId="16303"/>
    <cellStyle name="Обычный 5 10 4 4 3 2" xfId="46176"/>
    <cellStyle name="Обычный 5 10 4 4 4" xfId="46177"/>
    <cellStyle name="Обычный 5 10 4 5" xfId="16304"/>
    <cellStyle name="Обычный 5 10 4 5 2" xfId="16305"/>
    <cellStyle name="Обычный 5 10 4 5 2 2" xfId="46178"/>
    <cellStyle name="Обычный 5 10 4 5 3" xfId="46179"/>
    <cellStyle name="Обычный 5 10 4 6" xfId="16306"/>
    <cellStyle name="Обычный 5 10 4 6 2" xfId="46180"/>
    <cellStyle name="Обычный 5 10 4 7" xfId="16307"/>
    <cellStyle name="Обычный 5 10 4 7 2" xfId="46181"/>
    <cellStyle name="Обычный 5 10 4 8" xfId="46182"/>
    <cellStyle name="Обычный 5 10 5" xfId="16308"/>
    <cellStyle name="Обычный 5 10 5 2" xfId="16309"/>
    <cellStyle name="Обычный 5 10 5 2 2" xfId="16310"/>
    <cellStyle name="Обычный 5 10 5 2 2 2" xfId="16311"/>
    <cellStyle name="Обычный 5 10 5 2 2 2 2" xfId="46183"/>
    <cellStyle name="Обычный 5 10 5 2 2 3" xfId="46184"/>
    <cellStyle name="Обычный 5 10 5 2 3" xfId="16312"/>
    <cellStyle name="Обычный 5 10 5 2 3 2" xfId="46185"/>
    <cellStyle name="Обычный 5 10 5 2 4" xfId="46186"/>
    <cellStyle name="Обычный 5 10 5 3" xfId="16313"/>
    <cellStyle name="Обычный 5 10 5 3 2" xfId="16314"/>
    <cellStyle name="Обычный 5 10 5 3 2 2" xfId="16315"/>
    <cellStyle name="Обычный 5 10 5 3 2 2 2" xfId="46187"/>
    <cellStyle name="Обычный 5 10 5 3 2 3" xfId="46188"/>
    <cellStyle name="Обычный 5 10 5 3 3" xfId="16316"/>
    <cellStyle name="Обычный 5 10 5 3 3 2" xfId="46189"/>
    <cellStyle name="Обычный 5 10 5 3 4" xfId="46190"/>
    <cellStyle name="Обычный 5 10 5 4" xfId="16317"/>
    <cellStyle name="Обычный 5 10 5 4 2" xfId="16318"/>
    <cellStyle name="Обычный 5 10 5 4 2 2" xfId="16319"/>
    <cellStyle name="Обычный 5 10 5 4 2 2 2" xfId="46191"/>
    <cellStyle name="Обычный 5 10 5 4 2 3" xfId="46192"/>
    <cellStyle name="Обычный 5 10 5 4 3" xfId="16320"/>
    <cellStyle name="Обычный 5 10 5 4 3 2" xfId="46193"/>
    <cellStyle name="Обычный 5 10 5 4 4" xfId="46194"/>
    <cellStyle name="Обычный 5 10 5 5" xfId="16321"/>
    <cellStyle name="Обычный 5 10 5 5 2" xfId="16322"/>
    <cellStyle name="Обычный 5 10 5 5 2 2" xfId="46195"/>
    <cellStyle name="Обычный 5 10 5 5 3" xfId="46196"/>
    <cellStyle name="Обычный 5 10 5 6" xfId="16323"/>
    <cellStyle name="Обычный 5 10 5 6 2" xfId="46197"/>
    <cellStyle name="Обычный 5 10 5 7" xfId="16324"/>
    <cellStyle name="Обычный 5 10 5 7 2" xfId="46198"/>
    <cellStyle name="Обычный 5 10 5 8" xfId="46199"/>
    <cellStyle name="Обычный 5 10 6" xfId="16325"/>
    <cellStyle name="Обычный 5 10 6 2" xfId="16326"/>
    <cellStyle name="Обычный 5 10 6 2 2" xfId="16327"/>
    <cellStyle name="Обычный 5 10 6 2 2 2" xfId="16328"/>
    <cellStyle name="Обычный 5 10 6 2 2 2 2" xfId="46200"/>
    <cellStyle name="Обычный 5 10 6 2 2 3" xfId="46201"/>
    <cellStyle name="Обычный 5 10 6 2 3" xfId="16329"/>
    <cellStyle name="Обычный 5 10 6 2 3 2" xfId="46202"/>
    <cellStyle name="Обычный 5 10 6 2 4" xfId="46203"/>
    <cellStyle name="Обычный 5 10 6 3" xfId="16330"/>
    <cellStyle name="Обычный 5 10 6 3 2" xfId="16331"/>
    <cellStyle name="Обычный 5 10 6 3 2 2" xfId="16332"/>
    <cellStyle name="Обычный 5 10 6 3 2 2 2" xfId="46204"/>
    <cellStyle name="Обычный 5 10 6 3 2 3" xfId="46205"/>
    <cellStyle name="Обычный 5 10 6 3 3" xfId="16333"/>
    <cellStyle name="Обычный 5 10 6 3 3 2" xfId="46206"/>
    <cellStyle name="Обычный 5 10 6 3 4" xfId="46207"/>
    <cellStyle name="Обычный 5 10 6 4" xfId="16334"/>
    <cellStyle name="Обычный 5 10 6 4 2" xfId="16335"/>
    <cellStyle name="Обычный 5 10 6 4 2 2" xfId="16336"/>
    <cellStyle name="Обычный 5 10 6 4 2 2 2" xfId="46208"/>
    <cellStyle name="Обычный 5 10 6 4 2 3" xfId="46209"/>
    <cellStyle name="Обычный 5 10 6 4 3" xfId="16337"/>
    <cellStyle name="Обычный 5 10 6 4 3 2" xfId="46210"/>
    <cellStyle name="Обычный 5 10 6 4 4" xfId="46211"/>
    <cellStyle name="Обычный 5 10 6 5" xfId="16338"/>
    <cellStyle name="Обычный 5 10 6 5 2" xfId="16339"/>
    <cellStyle name="Обычный 5 10 6 5 2 2" xfId="46212"/>
    <cellStyle name="Обычный 5 10 6 5 3" xfId="46213"/>
    <cellStyle name="Обычный 5 10 6 6" xfId="16340"/>
    <cellStyle name="Обычный 5 10 6 6 2" xfId="46214"/>
    <cellStyle name="Обычный 5 10 6 7" xfId="16341"/>
    <cellStyle name="Обычный 5 10 6 7 2" xfId="46215"/>
    <cellStyle name="Обычный 5 10 6 8" xfId="46216"/>
    <cellStyle name="Обычный 5 10 7" xfId="16342"/>
    <cellStyle name="Обычный 5 10 7 2" xfId="16343"/>
    <cellStyle name="Обычный 5 10 7 2 2" xfId="16344"/>
    <cellStyle name="Обычный 5 10 7 2 2 2" xfId="16345"/>
    <cellStyle name="Обычный 5 10 7 2 2 2 2" xfId="46217"/>
    <cellStyle name="Обычный 5 10 7 2 2 3" xfId="46218"/>
    <cellStyle name="Обычный 5 10 7 2 3" xfId="16346"/>
    <cellStyle name="Обычный 5 10 7 2 3 2" xfId="46219"/>
    <cellStyle name="Обычный 5 10 7 2 4" xfId="46220"/>
    <cellStyle name="Обычный 5 10 7 3" xfId="16347"/>
    <cellStyle name="Обычный 5 10 7 3 2" xfId="16348"/>
    <cellStyle name="Обычный 5 10 7 3 2 2" xfId="16349"/>
    <cellStyle name="Обычный 5 10 7 3 2 2 2" xfId="46221"/>
    <cellStyle name="Обычный 5 10 7 3 2 3" xfId="46222"/>
    <cellStyle name="Обычный 5 10 7 3 3" xfId="16350"/>
    <cellStyle name="Обычный 5 10 7 3 3 2" xfId="46223"/>
    <cellStyle name="Обычный 5 10 7 3 4" xfId="46224"/>
    <cellStyle name="Обычный 5 10 7 4" xfId="16351"/>
    <cellStyle name="Обычный 5 10 7 4 2" xfId="16352"/>
    <cellStyle name="Обычный 5 10 7 4 2 2" xfId="16353"/>
    <cellStyle name="Обычный 5 10 7 4 2 2 2" xfId="46225"/>
    <cellStyle name="Обычный 5 10 7 4 2 3" xfId="46226"/>
    <cellStyle name="Обычный 5 10 7 4 3" xfId="16354"/>
    <cellStyle name="Обычный 5 10 7 4 3 2" xfId="46227"/>
    <cellStyle name="Обычный 5 10 7 4 4" xfId="46228"/>
    <cellStyle name="Обычный 5 10 7 5" xfId="16355"/>
    <cellStyle name="Обычный 5 10 7 5 2" xfId="16356"/>
    <cellStyle name="Обычный 5 10 7 5 2 2" xfId="46229"/>
    <cellStyle name="Обычный 5 10 7 5 3" xfId="46230"/>
    <cellStyle name="Обычный 5 10 7 6" xfId="16357"/>
    <cellStyle name="Обычный 5 10 7 6 2" xfId="46231"/>
    <cellStyle name="Обычный 5 10 7 7" xfId="16358"/>
    <cellStyle name="Обычный 5 10 7 7 2" xfId="46232"/>
    <cellStyle name="Обычный 5 10 7 8" xfId="46233"/>
    <cellStyle name="Обычный 5 10 8" xfId="16359"/>
    <cellStyle name="Обычный 5 10 8 2" xfId="16360"/>
    <cellStyle name="Обычный 5 10 8 2 2" xfId="16361"/>
    <cellStyle name="Обычный 5 10 8 2 2 2" xfId="16362"/>
    <cellStyle name="Обычный 5 10 8 2 2 2 2" xfId="46234"/>
    <cellStyle name="Обычный 5 10 8 2 2 3" xfId="46235"/>
    <cellStyle name="Обычный 5 10 8 2 3" xfId="16363"/>
    <cellStyle name="Обычный 5 10 8 2 3 2" xfId="46236"/>
    <cellStyle name="Обычный 5 10 8 2 4" xfId="46237"/>
    <cellStyle name="Обычный 5 10 8 3" xfId="16364"/>
    <cellStyle name="Обычный 5 10 8 3 2" xfId="16365"/>
    <cellStyle name="Обычный 5 10 8 3 2 2" xfId="16366"/>
    <cellStyle name="Обычный 5 10 8 3 2 2 2" xfId="46238"/>
    <cellStyle name="Обычный 5 10 8 3 2 3" xfId="46239"/>
    <cellStyle name="Обычный 5 10 8 3 3" xfId="16367"/>
    <cellStyle name="Обычный 5 10 8 3 3 2" xfId="46240"/>
    <cellStyle name="Обычный 5 10 8 3 4" xfId="46241"/>
    <cellStyle name="Обычный 5 10 8 4" xfId="16368"/>
    <cellStyle name="Обычный 5 10 8 4 2" xfId="16369"/>
    <cellStyle name="Обычный 5 10 8 4 2 2" xfId="16370"/>
    <cellStyle name="Обычный 5 10 8 4 2 2 2" xfId="46242"/>
    <cellStyle name="Обычный 5 10 8 4 2 3" xfId="46243"/>
    <cellStyle name="Обычный 5 10 8 4 3" xfId="16371"/>
    <cellStyle name="Обычный 5 10 8 4 3 2" xfId="46244"/>
    <cellStyle name="Обычный 5 10 8 4 4" xfId="46245"/>
    <cellStyle name="Обычный 5 10 8 5" xfId="16372"/>
    <cellStyle name="Обычный 5 10 8 5 2" xfId="16373"/>
    <cellStyle name="Обычный 5 10 8 5 2 2" xfId="46246"/>
    <cellStyle name="Обычный 5 10 8 5 3" xfId="46247"/>
    <cellStyle name="Обычный 5 10 8 6" xfId="16374"/>
    <cellStyle name="Обычный 5 10 8 6 2" xfId="46248"/>
    <cellStyle name="Обычный 5 10 8 7" xfId="16375"/>
    <cellStyle name="Обычный 5 10 8 7 2" xfId="46249"/>
    <cellStyle name="Обычный 5 10 8 8" xfId="46250"/>
    <cellStyle name="Обычный 5 10 9" xfId="16376"/>
    <cellStyle name="Обычный 5 10 9 2" xfId="16377"/>
    <cellStyle name="Обычный 5 10 9 2 2" xfId="16378"/>
    <cellStyle name="Обычный 5 10 9 2 2 2" xfId="16379"/>
    <cellStyle name="Обычный 5 10 9 2 2 2 2" xfId="46251"/>
    <cellStyle name="Обычный 5 10 9 2 2 3" xfId="46252"/>
    <cellStyle name="Обычный 5 10 9 2 3" xfId="16380"/>
    <cellStyle name="Обычный 5 10 9 2 3 2" xfId="46253"/>
    <cellStyle name="Обычный 5 10 9 2 4" xfId="46254"/>
    <cellStyle name="Обычный 5 10 9 3" xfId="16381"/>
    <cellStyle name="Обычный 5 10 9 3 2" xfId="16382"/>
    <cellStyle name="Обычный 5 10 9 3 2 2" xfId="16383"/>
    <cellStyle name="Обычный 5 10 9 3 2 2 2" xfId="46255"/>
    <cellStyle name="Обычный 5 10 9 3 2 3" xfId="46256"/>
    <cellStyle name="Обычный 5 10 9 3 3" xfId="16384"/>
    <cellStyle name="Обычный 5 10 9 3 3 2" xfId="46257"/>
    <cellStyle name="Обычный 5 10 9 3 4" xfId="46258"/>
    <cellStyle name="Обычный 5 10 9 4" xfId="16385"/>
    <cellStyle name="Обычный 5 10 9 4 2" xfId="16386"/>
    <cellStyle name="Обычный 5 10 9 4 2 2" xfId="16387"/>
    <cellStyle name="Обычный 5 10 9 4 2 2 2" xfId="46259"/>
    <cellStyle name="Обычный 5 10 9 4 2 3" xfId="46260"/>
    <cellStyle name="Обычный 5 10 9 4 3" xfId="16388"/>
    <cellStyle name="Обычный 5 10 9 4 3 2" xfId="46261"/>
    <cellStyle name="Обычный 5 10 9 4 4" xfId="46262"/>
    <cellStyle name="Обычный 5 10 9 5" xfId="16389"/>
    <cellStyle name="Обычный 5 10 9 5 2" xfId="16390"/>
    <cellStyle name="Обычный 5 10 9 5 2 2" xfId="46263"/>
    <cellStyle name="Обычный 5 10 9 5 3" xfId="46264"/>
    <cellStyle name="Обычный 5 10 9 6" xfId="16391"/>
    <cellStyle name="Обычный 5 10 9 6 2" xfId="46265"/>
    <cellStyle name="Обычный 5 10 9 7" xfId="16392"/>
    <cellStyle name="Обычный 5 10 9 7 2" xfId="46266"/>
    <cellStyle name="Обычный 5 10 9 8" xfId="46267"/>
    <cellStyle name="Обычный 5 100" xfId="16393"/>
    <cellStyle name="Обычный 5 100 2" xfId="16394"/>
    <cellStyle name="Обычный 5 100 2 2" xfId="16395"/>
    <cellStyle name="Обычный 5 100 2 2 2" xfId="46268"/>
    <cellStyle name="Обычный 5 100 2 3" xfId="46269"/>
    <cellStyle name="Обычный 5 100 3" xfId="16396"/>
    <cellStyle name="Обычный 5 100 3 2" xfId="46270"/>
    <cellStyle name="Обычный 5 100 4" xfId="46271"/>
    <cellStyle name="Обычный 5 101" xfId="16397"/>
    <cellStyle name="Обычный 5 101 2" xfId="16398"/>
    <cellStyle name="Обычный 5 101 2 2" xfId="16399"/>
    <cellStyle name="Обычный 5 101 2 2 2" xfId="46272"/>
    <cellStyle name="Обычный 5 101 2 3" xfId="46273"/>
    <cellStyle name="Обычный 5 101 3" xfId="16400"/>
    <cellStyle name="Обычный 5 101 3 2" xfId="46274"/>
    <cellStyle name="Обычный 5 101 4" xfId="46275"/>
    <cellStyle name="Обычный 5 102" xfId="16401"/>
    <cellStyle name="Обычный 5 102 2" xfId="16402"/>
    <cellStyle name="Обычный 5 102 2 2" xfId="16403"/>
    <cellStyle name="Обычный 5 102 2 2 2" xfId="46276"/>
    <cellStyle name="Обычный 5 102 2 3" xfId="46277"/>
    <cellStyle name="Обычный 5 102 3" xfId="16404"/>
    <cellStyle name="Обычный 5 102 3 2" xfId="46278"/>
    <cellStyle name="Обычный 5 102 4" xfId="46279"/>
    <cellStyle name="Обычный 5 103" xfId="16405"/>
    <cellStyle name="Обычный 5 103 2" xfId="16406"/>
    <cellStyle name="Обычный 5 103 2 2" xfId="16407"/>
    <cellStyle name="Обычный 5 103 2 2 2" xfId="46280"/>
    <cellStyle name="Обычный 5 103 2 3" xfId="46281"/>
    <cellStyle name="Обычный 5 103 3" xfId="16408"/>
    <cellStyle name="Обычный 5 103 3 2" xfId="46282"/>
    <cellStyle name="Обычный 5 103 4" xfId="46283"/>
    <cellStyle name="Обычный 5 104" xfId="16409"/>
    <cellStyle name="Обычный 5 104 2" xfId="16410"/>
    <cellStyle name="Обычный 5 104 2 2" xfId="16411"/>
    <cellStyle name="Обычный 5 104 2 2 2" xfId="46284"/>
    <cellStyle name="Обычный 5 104 2 3" xfId="46285"/>
    <cellStyle name="Обычный 5 104 3" xfId="16412"/>
    <cellStyle name="Обычный 5 104 3 2" xfId="46286"/>
    <cellStyle name="Обычный 5 104 4" xfId="46287"/>
    <cellStyle name="Обычный 5 105" xfId="16413"/>
    <cellStyle name="Обычный 5 105 2" xfId="16414"/>
    <cellStyle name="Обычный 5 105 2 2" xfId="16415"/>
    <cellStyle name="Обычный 5 105 2 2 2" xfId="46288"/>
    <cellStyle name="Обычный 5 105 2 3" xfId="46289"/>
    <cellStyle name="Обычный 5 105 3" xfId="16416"/>
    <cellStyle name="Обычный 5 105 3 2" xfId="46290"/>
    <cellStyle name="Обычный 5 105 4" xfId="46291"/>
    <cellStyle name="Обычный 5 106" xfId="16417"/>
    <cellStyle name="Обычный 5 106 2" xfId="16418"/>
    <cellStyle name="Обычный 5 106 2 2" xfId="16419"/>
    <cellStyle name="Обычный 5 106 2 2 2" xfId="46292"/>
    <cellStyle name="Обычный 5 106 2 3" xfId="46293"/>
    <cellStyle name="Обычный 5 106 3" xfId="16420"/>
    <cellStyle name="Обычный 5 106 3 2" xfId="46294"/>
    <cellStyle name="Обычный 5 106 4" xfId="46295"/>
    <cellStyle name="Обычный 5 107" xfId="16421"/>
    <cellStyle name="Обычный 5 107 2" xfId="16422"/>
    <cellStyle name="Обычный 5 107 2 2" xfId="16423"/>
    <cellStyle name="Обычный 5 107 2 2 2" xfId="46296"/>
    <cellStyle name="Обычный 5 107 2 3" xfId="46297"/>
    <cellStyle name="Обычный 5 107 3" xfId="16424"/>
    <cellStyle name="Обычный 5 107 3 2" xfId="46298"/>
    <cellStyle name="Обычный 5 107 4" xfId="46299"/>
    <cellStyle name="Обычный 5 108" xfId="16425"/>
    <cellStyle name="Обычный 5 108 2" xfId="16426"/>
    <cellStyle name="Обычный 5 108 2 2" xfId="16427"/>
    <cellStyle name="Обычный 5 108 2 2 2" xfId="46300"/>
    <cellStyle name="Обычный 5 108 2 3" xfId="46301"/>
    <cellStyle name="Обычный 5 108 3" xfId="16428"/>
    <cellStyle name="Обычный 5 108 3 2" xfId="46302"/>
    <cellStyle name="Обычный 5 108 4" xfId="46303"/>
    <cellStyle name="Обычный 5 109" xfId="16429"/>
    <cellStyle name="Обычный 5 109 2" xfId="16430"/>
    <cellStyle name="Обычный 5 109 2 2" xfId="16431"/>
    <cellStyle name="Обычный 5 109 2 2 2" xfId="46304"/>
    <cellStyle name="Обычный 5 109 2 3" xfId="46305"/>
    <cellStyle name="Обычный 5 109 3" xfId="16432"/>
    <cellStyle name="Обычный 5 109 3 2" xfId="46306"/>
    <cellStyle name="Обычный 5 109 4" xfId="46307"/>
    <cellStyle name="Обычный 5 11" xfId="16433"/>
    <cellStyle name="Обычный 5 11 10" xfId="16434"/>
    <cellStyle name="Обычный 5 11 10 2" xfId="16435"/>
    <cellStyle name="Обычный 5 11 10 2 2" xfId="16436"/>
    <cellStyle name="Обычный 5 11 10 2 2 2" xfId="16437"/>
    <cellStyle name="Обычный 5 11 10 2 2 2 2" xfId="46308"/>
    <cellStyle name="Обычный 5 11 10 2 2 3" xfId="46309"/>
    <cellStyle name="Обычный 5 11 10 2 3" xfId="16438"/>
    <cellStyle name="Обычный 5 11 10 2 3 2" xfId="46310"/>
    <cellStyle name="Обычный 5 11 10 2 4" xfId="46311"/>
    <cellStyle name="Обычный 5 11 10 3" xfId="16439"/>
    <cellStyle name="Обычный 5 11 10 3 2" xfId="16440"/>
    <cellStyle name="Обычный 5 11 10 3 2 2" xfId="16441"/>
    <cellStyle name="Обычный 5 11 10 3 2 2 2" xfId="46312"/>
    <cellStyle name="Обычный 5 11 10 3 2 3" xfId="46313"/>
    <cellStyle name="Обычный 5 11 10 3 3" xfId="16442"/>
    <cellStyle name="Обычный 5 11 10 3 3 2" xfId="46314"/>
    <cellStyle name="Обычный 5 11 10 3 4" xfId="46315"/>
    <cellStyle name="Обычный 5 11 10 4" xfId="16443"/>
    <cellStyle name="Обычный 5 11 10 4 2" xfId="16444"/>
    <cellStyle name="Обычный 5 11 10 4 2 2" xfId="16445"/>
    <cellStyle name="Обычный 5 11 10 4 2 2 2" xfId="46316"/>
    <cellStyle name="Обычный 5 11 10 4 2 3" xfId="46317"/>
    <cellStyle name="Обычный 5 11 10 4 3" xfId="16446"/>
    <cellStyle name="Обычный 5 11 10 4 3 2" xfId="46318"/>
    <cellStyle name="Обычный 5 11 10 4 4" xfId="46319"/>
    <cellStyle name="Обычный 5 11 10 5" xfId="16447"/>
    <cellStyle name="Обычный 5 11 10 5 2" xfId="16448"/>
    <cellStyle name="Обычный 5 11 10 5 2 2" xfId="46320"/>
    <cellStyle name="Обычный 5 11 10 5 3" xfId="46321"/>
    <cellStyle name="Обычный 5 11 10 6" xfId="16449"/>
    <cellStyle name="Обычный 5 11 10 6 2" xfId="46322"/>
    <cellStyle name="Обычный 5 11 10 7" xfId="16450"/>
    <cellStyle name="Обычный 5 11 10 7 2" xfId="46323"/>
    <cellStyle name="Обычный 5 11 10 8" xfId="46324"/>
    <cellStyle name="Обычный 5 11 11" xfId="16451"/>
    <cellStyle name="Обычный 5 11 11 2" xfId="16452"/>
    <cellStyle name="Обычный 5 11 11 2 2" xfId="16453"/>
    <cellStyle name="Обычный 5 11 11 2 2 2" xfId="16454"/>
    <cellStyle name="Обычный 5 11 11 2 2 2 2" xfId="46325"/>
    <cellStyle name="Обычный 5 11 11 2 2 3" xfId="46326"/>
    <cellStyle name="Обычный 5 11 11 2 3" xfId="16455"/>
    <cellStyle name="Обычный 5 11 11 2 3 2" xfId="46327"/>
    <cellStyle name="Обычный 5 11 11 2 4" xfId="46328"/>
    <cellStyle name="Обычный 5 11 11 3" xfId="16456"/>
    <cellStyle name="Обычный 5 11 11 3 2" xfId="16457"/>
    <cellStyle name="Обычный 5 11 11 3 2 2" xfId="16458"/>
    <cellStyle name="Обычный 5 11 11 3 2 2 2" xfId="46329"/>
    <cellStyle name="Обычный 5 11 11 3 2 3" xfId="46330"/>
    <cellStyle name="Обычный 5 11 11 3 3" xfId="16459"/>
    <cellStyle name="Обычный 5 11 11 3 3 2" xfId="46331"/>
    <cellStyle name="Обычный 5 11 11 3 4" xfId="46332"/>
    <cellStyle name="Обычный 5 11 11 4" xfId="16460"/>
    <cellStyle name="Обычный 5 11 11 4 2" xfId="16461"/>
    <cellStyle name="Обычный 5 11 11 4 2 2" xfId="16462"/>
    <cellStyle name="Обычный 5 11 11 4 2 2 2" xfId="46333"/>
    <cellStyle name="Обычный 5 11 11 4 2 3" xfId="46334"/>
    <cellStyle name="Обычный 5 11 11 4 3" xfId="16463"/>
    <cellStyle name="Обычный 5 11 11 4 3 2" xfId="46335"/>
    <cellStyle name="Обычный 5 11 11 4 4" xfId="46336"/>
    <cellStyle name="Обычный 5 11 11 5" xfId="16464"/>
    <cellStyle name="Обычный 5 11 11 5 2" xfId="16465"/>
    <cellStyle name="Обычный 5 11 11 5 2 2" xfId="46337"/>
    <cellStyle name="Обычный 5 11 11 5 3" xfId="46338"/>
    <cellStyle name="Обычный 5 11 11 6" xfId="16466"/>
    <cellStyle name="Обычный 5 11 11 6 2" xfId="46339"/>
    <cellStyle name="Обычный 5 11 11 7" xfId="16467"/>
    <cellStyle name="Обычный 5 11 11 7 2" xfId="46340"/>
    <cellStyle name="Обычный 5 11 11 8" xfId="46341"/>
    <cellStyle name="Обычный 5 11 12" xfId="16468"/>
    <cellStyle name="Обычный 5 11 12 2" xfId="16469"/>
    <cellStyle name="Обычный 5 11 12 2 2" xfId="16470"/>
    <cellStyle name="Обычный 5 11 12 2 2 2" xfId="16471"/>
    <cellStyle name="Обычный 5 11 12 2 2 2 2" xfId="46342"/>
    <cellStyle name="Обычный 5 11 12 2 2 3" xfId="46343"/>
    <cellStyle name="Обычный 5 11 12 2 3" xfId="16472"/>
    <cellStyle name="Обычный 5 11 12 2 3 2" xfId="46344"/>
    <cellStyle name="Обычный 5 11 12 2 4" xfId="46345"/>
    <cellStyle name="Обычный 5 11 12 3" xfId="16473"/>
    <cellStyle name="Обычный 5 11 12 3 2" xfId="16474"/>
    <cellStyle name="Обычный 5 11 12 3 2 2" xfId="16475"/>
    <cellStyle name="Обычный 5 11 12 3 2 2 2" xfId="46346"/>
    <cellStyle name="Обычный 5 11 12 3 2 3" xfId="46347"/>
    <cellStyle name="Обычный 5 11 12 3 3" xfId="16476"/>
    <cellStyle name="Обычный 5 11 12 3 3 2" xfId="46348"/>
    <cellStyle name="Обычный 5 11 12 3 4" xfId="46349"/>
    <cellStyle name="Обычный 5 11 12 4" xfId="16477"/>
    <cellStyle name="Обычный 5 11 12 4 2" xfId="16478"/>
    <cellStyle name="Обычный 5 11 12 4 2 2" xfId="16479"/>
    <cellStyle name="Обычный 5 11 12 4 2 2 2" xfId="46350"/>
    <cellStyle name="Обычный 5 11 12 4 2 3" xfId="46351"/>
    <cellStyle name="Обычный 5 11 12 4 3" xfId="16480"/>
    <cellStyle name="Обычный 5 11 12 4 3 2" xfId="46352"/>
    <cellStyle name="Обычный 5 11 12 4 4" xfId="46353"/>
    <cellStyle name="Обычный 5 11 12 5" xfId="16481"/>
    <cellStyle name="Обычный 5 11 12 5 2" xfId="16482"/>
    <cellStyle name="Обычный 5 11 12 5 2 2" xfId="46354"/>
    <cellStyle name="Обычный 5 11 12 5 3" xfId="46355"/>
    <cellStyle name="Обычный 5 11 12 6" xfId="16483"/>
    <cellStyle name="Обычный 5 11 12 6 2" xfId="46356"/>
    <cellStyle name="Обычный 5 11 12 7" xfId="16484"/>
    <cellStyle name="Обычный 5 11 12 7 2" xfId="46357"/>
    <cellStyle name="Обычный 5 11 12 8" xfId="46358"/>
    <cellStyle name="Обычный 5 11 13" xfId="16485"/>
    <cellStyle name="Обычный 5 11 13 2" xfId="16486"/>
    <cellStyle name="Обычный 5 11 13 2 2" xfId="16487"/>
    <cellStyle name="Обычный 5 11 13 2 2 2" xfId="16488"/>
    <cellStyle name="Обычный 5 11 13 2 2 2 2" xfId="46359"/>
    <cellStyle name="Обычный 5 11 13 2 2 3" xfId="46360"/>
    <cellStyle name="Обычный 5 11 13 2 3" xfId="16489"/>
    <cellStyle name="Обычный 5 11 13 2 3 2" xfId="46361"/>
    <cellStyle name="Обычный 5 11 13 2 4" xfId="46362"/>
    <cellStyle name="Обычный 5 11 13 3" xfId="16490"/>
    <cellStyle name="Обычный 5 11 13 3 2" xfId="16491"/>
    <cellStyle name="Обычный 5 11 13 3 2 2" xfId="16492"/>
    <cellStyle name="Обычный 5 11 13 3 2 2 2" xfId="46363"/>
    <cellStyle name="Обычный 5 11 13 3 2 3" xfId="46364"/>
    <cellStyle name="Обычный 5 11 13 3 3" xfId="16493"/>
    <cellStyle name="Обычный 5 11 13 3 3 2" xfId="46365"/>
    <cellStyle name="Обычный 5 11 13 3 4" xfId="46366"/>
    <cellStyle name="Обычный 5 11 13 4" xfId="16494"/>
    <cellStyle name="Обычный 5 11 13 4 2" xfId="16495"/>
    <cellStyle name="Обычный 5 11 13 4 2 2" xfId="16496"/>
    <cellStyle name="Обычный 5 11 13 4 2 2 2" xfId="46367"/>
    <cellStyle name="Обычный 5 11 13 4 2 3" xfId="46368"/>
    <cellStyle name="Обычный 5 11 13 4 3" xfId="16497"/>
    <cellStyle name="Обычный 5 11 13 4 3 2" xfId="46369"/>
    <cellStyle name="Обычный 5 11 13 4 4" xfId="46370"/>
    <cellStyle name="Обычный 5 11 13 5" xfId="16498"/>
    <cellStyle name="Обычный 5 11 13 5 2" xfId="16499"/>
    <cellStyle name="Обычный 5 11 13 5 2 2" xfId="46371"/>
    <cellStyle name="Обычный 5 11 13 5 3" xfId="46372"/>
    <cellStyle name="Обычный 5 11 13 6" xfId="16500"/>
    <cellStyle name="Обычный 5 11 13 6 2" xfId="46373"/>
    <cellStyle name="Обычный 5 11 13 7" xfId="16501"/>
    <cellStyle name="Обычный 5 11 13 7 2" xfId="46374"/>
    <cellStyle name="Обычный 5 11 13 8" xfId="46375"/>
    <cellStyle name="Обычный 5 11 14" xfId="16502"/>
    <cellStyle name="Обычный 5 11 14 2" xfId="16503"/>
    <cellStyle name="Обычный 5 11 14 2 2" xfId="16504"/>
    <cellStyle name="Обычный 5 11 14 2 2 2" xfId="16505"/>
    <cellStyle name="Обычный 5 11 14 2 2 2 2" xfId="46376"/>
    <cellStyle name="Обычный 5 11 14 2 2 3" xfId="46377"/>
    <cellStyle name="Обычный 5 11 14 2 3" xfId="16506"/>
    <cellStyle name="Обычный 5 11 14 2 3 2" xfId="46378"/>
    <cellStyle name="Обычный 5 11 14 2 4" xfId="46379"/>
    <cellStyle name="Обычный 5 11 14 3" xfId="16507"/>
    <cellStyle name="Обычный 5 11 14 3 2" xfId="16508"/>
    <cellStyle name="Обычный 5 11 14 3 2 2" xfId="16509"/>
    <cellStyle name="Обычный 5 11 14 3 2 2 2" xfId="46380"/>
    <cellStyle name="Обычный 5 11 14 3 2 3" xfId="46381"/>
    <cellStyle name="Обычный 5 11 14 3 3" xfId="16510"/>
    <cellStyle name="Обычный 5 11 14 3 3 2" xfId="46382"/>
    <cellStyle name="Обычный 5 11 14 3 4" xfId="46383"/>
    <cellStyle name="Обычный 5 11 14 4" xfId="16511"/>
    <cellStyle name="Обычный 5 11 14 4 2" xfId="16512"/>
    <cellStyle name="Обычный 5 11 14 4 2 2" xfId="16513"/>
    <cellStyle name="Обычный 5 11 14 4 2 2 2" xfId="46384"/>
    <cellStyle name="Обычный 5 11 14 4 2 3" xfId="46385"/>
    <cellStyle name="Обычный 5 11 14 4 3" xfId="16514"/>
    <cellStyle name="Обычный 5 11 14 4 3 2" xfId="46386"/>
    <cellStyle name="Обычный 5 11 14 4 4" xfId="46387"/>
    <cellStyle name="Обычный 5 11 14 5" xfId="16515"/>
    <cellStyle name="Обычный 5 11 14 5 2" xfId="16516"/>
    <cellStyle name="Обычный 5 11 14 5 2 2" xfId="46388"/>
    <cellStyle name="Обычный 5 11 14 5 3" xfId="46389"/>
    <cellStyle name="Обычный 5 11 14 6" xfId="16517"/>
    <cellStyle name="Обычный 5 11 14 6 2" xfId="46390"/>
    <cellStyle name="Обычный 5 11 14 7" xfId="16518"/>
    <cellStyle name="Обычный 5 11 14 7 2" xfId="46391"/>
    <cellStyle name="Обычный 5 11 14 8" xfId="46392"/>
    <cellStyle name="Обычный 5 11 15" xfId="16519"/>
    <cellStyle name="Обычный 5 11 15 2" xfId="16520"/>
    <cellStyle name="Обычный 5 11 15 2 2" xfId="16521"/>
    <cellStyle name="Обычный 5 11 15 2 2 2" xfId="16522"/>
    <cellStyle name="Обычный 5 11 15 2 2 2 2" xfId="46393"/>
    <cellStyle name="Обычный 5 11 15 2 2 3" xfId="46394"/>
    <cellStyle name="Обычный 5 11 15 2 3" xfId="16523"/>
    <cellStyle name="Обычный 5 11 15 2 3 2" xfId="46395"/>
    <cellStyle name="Обычный 5 11 15 2 4" xfId="46396"/>
    <cellStyle name="Обычный 5 11 15 3" xfId="16524"/>
    <cellStyle name="Обычный 5 11 15 3 2" xfId="16525"/>
    <cellStyle name="Обычный 5 11 15 3 2 2" xfId="16526"/>
    <cellStyle name="Обычный 5 11 15 3 2 2 2" xfId="46397"/>
    <cellStyle name="Обычный 5 11 15 3 2 3" xfId="46398"/>
    <cellStyle name="Обычный 5 11 15 3 3" xfId="16527"/>
    <cellStyle name="Обычный 5 11 15 3 3 2" xfId="46399"/>
    <cellStyle name="Обычный 5 11 15 3 4" xfId="46400"/>
    <cellStyle name="Обычный 5 11 15 4" xfId="16528"/>
    <cellStyle name="Обычный 5 11 15 4 2" xfId="16529"/>
    <cellStyle name="Обычный 5 11 15 4 2 2" xfId="16530"/>
    <cellStyle name="Обычный 5 11 15 4 2 2 2" xfId="46401"/>
    <cellStyle name="Обычный 5 11 15 4 2 3" xfId="46402"/>
    <cellStyle name="Обычный 5 11 15 4 3" xfId="16531"/>
    <cellStyle name="Обычный 5 11 15 4 3 2" xfId="46403"/>
    <cellStyle name="Обычный 5 11 15 4 4" xfId="46404"/>
    <cellStyle name="Обычный 5 11 15 5" xfId="16532"/>
    <cellStyle name="Обычный 5 11 15 5 2" xfId="16533"/>
    <cellStyle name="Обычный 5 11 15 5 2 2" xfId="46405"/>
    <cellStyle name="Обычный 5 11 15 5 3" xfId="46406"/>
    <cellStyle name="Обычный 5 11 15 6" xfId="16534"/>
    <cellStyle name="Обычный 5 11 15 6 2" xfId="46407"/>
    <cellStyle name="Обычный 5 11 15 7" xfId="16535"/>
    <cellStyle name="Обычный 5 11 15 7 2" xfId="46408"/>
    <cellStyle name="Обычный 5 11 15 8" xfId="46409"/>
    <cellStyle name="Обычный 5 11 16" xfId="16536"/>
    <cellStyle name="Обычный 5 11 16 2" xfId="16537"/>
    <cellStyle name="Обычный 5 11 16 2 2" xfId="16538"/>
    <cellStyle name="Обычный 5 11 16 2 2 2" xfId="16539"/>
    <cellStyle name="Обычный 5 11 16 2 2 2 2" xfId="46410"/>
    <cellStyle name="Обычный 5 11 16 2 2 3" xfId="46411"/>
    <cellStyle name="Обычный 5 11 16 2 3" xfId="16540"/>
    <cellStyle name="Обычный 5 11 16 2 3 2" xfId="46412"/>
    <cellStyle name="Обычный 5 11 16 2 4" xfId="46413"/>
    <cellStyle name="Обычный 5 11 16 3" xfId="16541"/>
    <cellStyle name="Обычный 5 11 16 3 2" xfId="16542"/>
    <cellStyle name="Обычный 5 11 16 3 2 2" xfId="16543"/>
    <cellStyle name="Обычный 5 11 16 3 2 2 2" xfId="46414"/>
    <cellStyle name="Обычный 5 11 16 3 2 3" xfId="46415"/>
    <cellStyle name="Обычный 5 11 16 3 3" xfId="16544"/>
    <cellStyle name="Обычный 5 11 16 3 3 2" xfId="46416"/>
    <cellStyle name="Обычный 5 11 16 3 4" xfId="46417"/>
    <cellStyle name="Обычный 5 11 16 4" xfId="16545"/>
    <cellStyle name="Обычный 5 11 16 4 2" xfId="16546"/>
    <cellStyle name="Обычный 5 11 16 4 2 2" xfId="16547"/>
    <cellStyle name="Обычный 5 11 16 4 2 2 2" xfId="46418"/>
    <cellStyle name="Обычный 5 11 16 4 2 3" xfId="46419"/>
    <cellStyle name="Обычный 5 11 16 4 3" xfId="16548"/>
    <cellStyle name="Обычный 5 11 16 4 3 2" xfId="46420"/>
    <cellStyle name="Обычный 5 11 16 4 4" xfId="46421"/>
    <cellStyle name="Обычный 5 11 16 5" xfId="16549"/>
    <cellStyle name="Обычный 5 11 16 5 2" xfId="16550"/>
    <cellStyle name="Обычный 5 11 16 5 2 2" xfId="46422"/>
    <cellStyle name="Обычный 5 11 16 5 3" xfId="46423"/>
    <cellStyle name="Обычный 5 11 16 6" xfId="16551"/>
    <cellStyle name="Обычный 5 11 16 6 2" xfId="46424"/>
    <cellStyle name="Обычный 5 11 16 7" xfId="16552"/>
    <cellStyle name="Обычный 5 11 16 7 2" xfId="46425"/>
    <cellStyle name="Обычный 5 11 16 8" xfId="46426"/>
    <cellStyle name="Обычный 5 11 17" xfId="16553"/>
    <cellStyle name="Обычный 5 11 17 2" xfId="16554"/>
    <cellStyle name="Обычный 5 11 17 2 2" xfId="16555"/>
    <cellStyle name="Обычный 5 11 17 2 2 2" xfId="16556"/>
    <cellStyle name="Обычный 5 11 17 2 2 2 2" xfId="46427"/>
    <cellStyle name="Обычный 5 11 17 2 2 3" xfId="46428"/>
    <cellStyle name="Обычный 5 11 17 2 3" xfId="16557"/>
    <cellStyle name="Обычный 5 11 17 2 3 2" xfId="46429"/>
    <cellStyle name="Обычный 5 11 17 2 4" xfId="46430"/>
    <cellStyle name="Обычный 5 11 17 3" xfId="16558"/>
    <cellStyle name="Обычный 5 11 17 3 2" xfId="16559"/>
    <cellStyle name="Обычный 5 11 17 3 2 2" xfId="16560"/>
    <cellStyle name="Обычный 5 11 17 3 2 2 2" xfId="46431"/>
    <cellStyle name="Обычный 5 11 17 3 2 3" xfId="46432"/>
    <cellStyle name="Обычный 5 11 17 3 3" xfId="16561"/>
    <cellStyle name="Обычный 5 11 17 3 3 2" xfId="46433"/>
    <cellStyle name="Обычный 5 11 17 3 4" xfId="46434"/>
    <cellStyle name="Обычный 5 11 17 4" xfId="16562"/>
    <cellStyle name="Обычный 5 11 17 4 2" xfId="16563"/>
    <cellStyle name="Обычный 5 11 17 4 2 2" xfId="16564"/>
    <cellStyle name="Обычный 5 11 17 4 2 2 2" xfId="46435"/>
    <cellStyle name="Обычный 5 11 17 4 2 3" xfId="46436"/>
    <cellStyle name="Обычный 5 11 17 4 3" xfId="16565"/>
    <cellStyle name="Обычный 5 11 17 4 3 2" xfId="46437"/>
    <cellStyle name="Обычный 5 11 17 4 4" xfId="46438"/>
    <cellStyle name="Обычный 5 11 17 5" xfId="16566"/>
    <cellStyle name="Обычный 5 11 17 5 2" xfId="16567"/>
    <cellStyle name="Обычный 5 11 17 5 2 2" xfId="46439"/>
    <cellStyle name="Обычный 5 11 17 5 3" xfId="46440"/>
    <cellStyle name="Обычный 5 11 17 6" xfId="16568"/>
    <cellStyle name="Обычный 5 11 17 6 2" xfId="46441"/>
    <cellStyle name="Обычный 5 11 17 7" xfId="16569"/>
    <cellStyle name="Обычный 5 11 17 7 2" xfId="46442"/>
    <cellStyle name="Обычный 5 11 17 8" xfId="46443"/>
    <cellStyle name="Обычный 5 11 18" xfId="16570"/>
    <cellStyle name="Обычный 5 11 18 2" xfId="16571"/>
    <cellStyle name="Обычный 5 11 18 2 2" xfId="16572"/>
    <cellStyle name="Обычный 5 11 18 2 2 2" xfId="16573"/>
    <cellStyle name="Обычный 5 11 18 2 2 2 2" xfId="46444"/>
    <cellStyle name="Обычный 5 11 18 2 2 3" xfId="46445"/>
    <cellStyle name="Обычный 5 11 18 2 3" xfId="16574"/>
    <cellStyle name="Обычный 5 11 18 2 3 2" xfId="46446"/>
    <cellStyle name="Обычный 5 11 18 2 4" xfId="46447"/>
    <cellStyle name="Обычный 5 11 18 3" xfId="16575"/>
    <cellStyle name="Обычный 5 11 18 3 2" xfId="16576"/>
    <cellStyle name="Обычный 5 11 18 3 2 2" xfId="16577"/>
    <cellStyle name="Обычный 5 11 18 3 2 2 2" xfId="46448"/>
    <cellStyle name="Обычный 5 11 18 3 2 3" xfId="46449"/>
    <cellStyle name="Обычный 5 11 18 3 3" xfId="16578"/>
    <cellStyle name="Обычный 5 11 18 3 3 2" xfId="46450"/>
    <cellStyle name="Обычный 5 11 18 3 4" xfId="46451"/>
    <cellStyle name="Обычный 5 11 18 4" xfId="16579"/>
    <cellStyle name="Обычный 5 11 18 4 2" xfId="16580"/>
    <cellStyle name="Обычный 5 11 18 4 2 2" xfId="16581"/>
    <cellStyle name="Обычный 5 11 18 4 2 2 2" xfId="46452"/>
    <cellStyle name="Обычный 5 11 18 4 2 3" xfId="46453"/>
    <cellStyle name="Обычный 5 11 18 4 3" xfId="16582"/>
    <cellStyle name="Обычный 5 11 18 4 3 2" xfId="46454"/>
    <cellStyle name="Обычный 5 11 18 4 4" xfId="46455"/>
    <cellStyle name="Обычный 5 11 18 5" xfId="16583"/>
    <cellStyle name="Обычный 5 11 18 5 2" xfId="16584"/>
    <cellStyle name="Обычный 5 11 18 5 2 2" xfId="46456"/>
    <cellStyle name="Обычный 5 11 18 5 3" xfId="46457"/>
    <cellStyle name="Обычный 5 11 18 6" xfId="16585"/>
    <cellStyle name="Обычный 5 11 18 6 2" xfId="46458"/>
    <cellStyle name="Обычный 5 11 18 7" xfId="16586"/>
    <cellStyle name="Обычный 5 11 18 7 2" xfId="46459"/>
    <cellStyle name="Обычный 5 11 18 8" xfId="46460"/>
    <cellStyle name="Обычный 5 11 19" xfId="16587"/>
    <cellStyle name="Обычный 5 11 19 2" xfId="16588"/>
    <cellStyle name="Обычный 5 11 19 2 2" xfId="16589"/>
    <cellStyle name="Обычный 5 11 19 2 2 2" xfId="16590"/>
    <cellStyle name="Обычный 5 11 19 2 2 2 2" xfId="46461"/>
    <cellStyle name="Обычный 5 11 19 2 2 3" xfId="46462"/>
    <cellStyle name="Обычный 5 11 19 2 3" xfId="16591"/>
    <cellStyle name="Обычный 5 11 19 2 3 2" xfId="46463"/>
    <cellStyle name="Обычный 5 11 19 2 4" xfId="46464"/>
    <cellStyle name="Обычный 5 11 19 3" xfId="16592"/>
    <cellStyle name="Обычный 5 11 19 3 2" xfId="16593"/>
    <cellStyle name="Обычный 5 11 19 3 2 2" xfId="16594"/>
    <cellStyle name="Обычный 5 11 19 3 2 2 2" xfId="46465"/>
    <cellStyle name="Обычный 5 11 19 3 2 3" xfId="46466"/>
    <cellStyle name="Обычный 5 11 19 3 3" xfId="16595"/>
    <cellStyle name="Обычный 5 11 19 3 3 2" xfId="46467"/>
    <cellStyle name="Обычный 5 11 19 3 4" xfId="46468"/>
    <cellStyle name="Обычный 5 11 19 4" xfId="16596"/>
    <cellStyle name="Обычный 5 11 19 4 2" xfId="16597"/>
    <cellStyle name="Обычный 5 11 19 4 2 2" xfId="16598"/>
    <cellStyle name="Обычный 5 11 19 4 2 2 2" xfId="46469"/>
    <cellStyle name="Обычный 5 11 19 4 2 3" xfId="46470"/>
    <cellStyle name="Обычный 5 11 19 4 3" xfId="16599"/>
    <cellStyle name="Обычный 5 11 19 4 3 2" xfId="46471"/>
    <cellStyle name="Обычный 5 11 19 4 4" xfId="46472"/>
    <cellStyle name="Обычный 5 11 19 5" xfId="16600"/>
    <cellStyle name="Обычный 5 11 19 5 2" xfId="16601"/>
    <cellStyle name="Обычный 5 11 19 5 2 2" xfId="46473"/>
    <cellStyle name="Обычный 5 11 19 5 3" xfId="46474"/>
    <cellStyle name="Обычный 5 11 19 6" xfId="16602"/>
    <cellStyle name="Обычный 5 11 19 6 2" xfId="46475"/>
    <cellStyle name="Обычный 5 11 19 7" xfId="16603"/>
    <cellStyle name="Обычный 5 11 19 7 2" xfId="46476"/>
    <cellStyle name="Обычный 5 11 19 8" xfId="46477"/>
    <cellStyle name="Обычный 5 11 2" xfId="16604"/>
    <cellStyle name="Обычный 5 11 2 2" xfId="16605"/>
    <cellStyle name="Обычный 5 11 2 2 2" xfId="16606"/>
    <cellStyle name="Обычный 5 11 2 2 2 2" xfId="16607"/>
    <cellStyle name="Обычный 5 11 2 2 2 2 2" xfId="46478"/>
    <cellStyle name="Обычный 5 11 2 2 2 3" xfId="46479"/>
    <cellStyle name="Обычный 5 11 2 2 3" xfId="16608"/>
    <cellStyle name="Обычный 5 11 2 2 3 2" xfId="46480"/>
    <cellStyle name="Обычный 5 11 2 2 4" xfId="46481"/>
    <cellStyle name="Обычный 5 11 2 3" xfId="16609"/>
    <cellStyle name="Обычный 5 11 2 3 2" xfId="16610"/>
    <cellStyle name="Обычный 5 11 2 3 2 2" xfId="16611"/>
    <cellStyle name="Обычный 5 11 2 3 2 2 2" xfId="46482"/>
    <cellStyle name="Обычный 5 11 2 3 2 3" xfId="46483"/>
    <cellStyle name="Обычный 5 11 2 3 3" xfId="16612"/>
    <cellStyle name="Обычный 5 11 2 3 3 2" xfId="46484"/>
    <cellStyle name="Обычный 5 11 2 3 4" xfId="46485"/>
    <cellStyle name="Обычный 5 11 2 4" xfId="16613"/>
    <cellStyle name="Обычный 5 11 2 4 2" xfId="16614"/>
    <cellStyle name="Обычный 5 11 2 4 2 2" xfId="16615"/>
    <cellStyle name="Обычный 5 11 2 4 2 2 2" xfId="46486"/>
    <cellStyle name="Обычный 5 11 2 4 2 3" xfId="46487"/>
    <cellStyle name="Обычный 5 11 2 4 3" xfId="16616"/>
    <cellStyle name="Обычный 5 11 2 4 3 2" xfId="46488"/>
    <cellStyle name="Обычный 5 11 2 4 4" xfId="46489"/>
    <cellStyle name="Обычный 5 11 2 5" xfId="16617"/>
    <cellStyle name="Обычный 5 11 2 5 2" xfId="16618"/>
    <cellStyle name="Обычный 5 11 2 5 2 2" xfId="46490"/>
    <cellStyle name="Обычный 5 11 2 5 3" xfId="46491"/>
    <cellStyle name="Обычный 5 11 2 6" xfId="16619"/>
    <cellStyle name="Обычный 5 11 2 6 2" xfId="46492"/>
    <cellStyle name="Обычный 5 11 2 7" xfId="16620"/>
    <cellStyle name="Обычный 5 11 2 7 2" xfId="46493"/>
    <cellStyle name="Обычный 5 11 2 8" xfId="46494"/>
    <cellStyle name="Обычный 5 11 20" xfId="16621"/>
    <cellStyle name="Обычный 5 11 20 2" xfId="16622"/>
    <cellStyle name="Обычный 5 11 20 2 2" xfId="16623"/>
    <cellStyle name="Обычный 5 11 20 2 2 2" xfId="16624"/>
    <cellStyle name="Обычный 5 11 20 2 2 2 2" xfId="46495"/>
    <cellStyle name="Обычный 5 11 20 2 2 3" xfId="46496"/>
    <cellStyle name="Обычный 5 11 20 2 3" xfId="16625"/>
    <cellStyle name="Обычный 5 11 20 2 3 2" xfId="46497"/>
    <cellStyle name="Обычный 5 11 20 2 4" xfId="46498"/>
    <cellStyle name="Обычный 5 11 20 3" xfId="16626"/>
    <cellStyle name="Обычный 5 11 20 3 2" xfId="16627"/>
    <cellStyle name="Обычный 5 11 20 3 2 2" xfId="16628"/>
    <cellStyle name="Обычный 5 11 20 3 2 2 2" xfId="46499"/>
    <cellStyle name="Обычный 5 11 20 3 2 3" xfId="46500"/>
    <cellStyle name="Обычный 5 11 20 3 3" xfId="16629"/>
    <cellStyle name="Обычный 5 11 20 3 3 2" xfId="46501"/>
    <cellStyle name="Обычный 5 11 20 3 4" xfId="46502"/>
    <cellStyle name="Обычный 5 11 20 4" xfId="16630"/>
    <cellStyle name="Обычный 5 11 20 4 2" xfId="16631"/>
    <cellStyle name="Обычный 5 11 20 4 2 2" xfId="16632"/>
    <cellStyle name="Обычный 5 11 20 4 2 2 2" xfId="46503"/>
    <cellStyle name="Обычный 5 11 20 4 2 3" xfId="46504"/>
    <cellStyle name="Обычный 5 11 20 4 3" xfId="16633"/>
    <cellStyle name="Обычный 5 11 20 4 3 2" xfId="46505"/>
    <cellStyle name="Обычный 5 11 20 4 4" xfId="46506"/>
    <cellStyle name="Обычный 5 11 20 5" xfId="16634"/>
    <cellStyle name="Обычный 5 11 20 5 2" xfId="16635"/>
    <cellStyle name="Обычный 5 11 20 5 2 2" xfId="46507"/>
    <cellStyle name="Обычный 5 11 20 5 3" xfId="46508"/>
    <cellStyle name="Обычный 5 11 20 6" xfId="16636"/>
    <cellStyle name="Обычный 5 11 20 6 2" xfId="46509"/>
    <cellStyle name="Обычный 5 11 20 7" xfId="16637"/>
    <cellStyle name="Обычный 5 11 20 7 2" xfId="46510"/>
    <cellStyle name="Обычный 5 11 20 8" xfId="46511"/>
    <cellStyle name="Обычный 5 11 21" xfId="16638"/>
    <cellStyle name="Обычный 5 11 21 2" xfId="16639"/>
    <cellStyle name="Обычный 5 11 21 2 2" xfId="16640"/>
    <cellStyle name="Обычный 5 11 21 2 2 2" xfId="16641"/>
    <cellStyle name="Обычный 5 11 21 2 2 2 2" xfId="46512"/>
    <cellStyle name="Обычный 5 11 21 2 2 3" xfId="46513"/>
    <cellStyle name="Обычный 5 11 21 2 3" xfId="16642"/>
    <cellStyle name="Обычный 5 11 21 2 3 2" xfId="46514"/>
    <cellStyle name="Обычный 5 11 21 2 4" xfId="46515"/>
    <cellStyle name="Обычный 5 11 21 3" xfId="16643"/>
    <cellStyle name="Обычный 5 11 21 3 2" xfId="16644"/>
    <cellStyle name="Обычный 5 11 21 3 2 2" xfId="16645"/>
    <cellStyle name="Обычный 5 11 21 3 2 2 2" xfId="46516"/>
    <cellStyle name="Обычный 5 11 21 3 2 3" xfId="46517"/>
    <cellStyle name="Обычный 5 11 21 3 3" xfId="16646"/>
    <cellStyle name="Обычный 5 11 21 3 3 2" xfId="46518"/>
    <cellStyle name="Обычный 5 11 21 3 4" xfId="46519"/>
    <cellStyle name="Обычный 5 11 21 4" xfId="16647"/>
    <cellStyle name="Обычный 5 11 21 4 2" xfId="16648"/>
    <cellStyle name="Обычный 5 11 21 4 2 2" xfId="16649"/>
    <cellStyle name="Обычный 5 11 21 4 2 2 2" xfId="46520"/>
    <cellStyle name="Обычный 5 11 21 4 2 3" xfId="46521"/>
    <cellStyle name="Обычный 5 11 21 4 3" xfId="16650"/>
    <cellStyle name="Обычный 5 11 21 4 3 2" xfId="46522"/>
    <cellStyle name="Обычный 5 11 21 4 4" xfId="46523"/>
    <cellStyle name="Обычный 5 11 21 5" xfId="16651"/>
    <cellStyle name="Обычный 5 11 21 5 2" xfId="16652"/>
    <cellStyle name="Обычный 5 11 21 5 2 2" xfId="46524"/>
    <cellStyle name="Обычный 5 11 21 5 3" xfId="46525"/>
    <cellStyle name="Обычный 5 11 21 6" xfId="16653"/>
    <cellStyle name="Обычный 5 11 21 6 2" xfId="46526"/>
    <cellStyle name="Обычный 5 11 21 7" xfId="16654"/>
    <cellStyle name="Обычный 5 11 21 7 2" xfId="46527"/>
    <cellStyle name="Обычный 5 11 21 8" xfId="46528"/>
    <cellStyle name="Обычный 5 11 22" xfId="16655"/>
    <cellStyle name="Обычный 5 11 22 2" xfId="16656"/>
    <cellStyle name="Обычный 5 11 22 2 2" xfId="16657"/>
    <cellStyle name="Обычный 5 11 22 2 2 2" xfId="16658"/>
    <cellStyle name="Обычный 5 11 22 2 2 2 2" xfId="46529"/>
    <cellStyle name="Обычный 5 11 22 2 2 3" xfId="46530"/>
    <cellStyle name="Обычный 5 11 22 2 3" xfId="16659"/>
    <cellStyle name="Обычный 5 11 22 2 3 2" xfId="46531"/>
    <cellStyle name="Обычный 5 11 22 2 4" xfId="46532"/>
    <cellStyle name="Обычный 5 11 22 3" xfId="16660"/>
    <cellStyle name="Обычный 5 11 22 3 2" xfId="16661"/>
    <cellStyle name="Обычный 5 11 22 3 2 2" xfId="16662"/>
    <cellStyle name="Обычный 5 11 22 3 2 2 2" xfId="46533"/>
    <cellStyle name="Обычный 5 11 22 3 2 3" xfId="46534"/>
    <cellStyle name="Обычный 5 11 22 3 3" xfId="16663"/>
    <cellStyle name="Обычный 5 11 22 3 3 2" xfId="46535"/>
    <cellStyle name="Обычный 5 11 22 3 4" xfId="46536"/>
    <cellStyle name="Обычный 5 11 22 4" xfId="16664"/>
    <cellStyle name="Обычный 5 11 22 4 2" xfId="16665"/>
    <cellStyle name="Обычный 5 11 22 4 2 2" xfId="16666"/>
    <cellStyle name="Обычный 5 11 22 4 2 2 2" xfId="46537"/>
    <cellStyle name="Обычный 5 11 22 4 2 3" xfId="46538"/>
    <cellStyle name="Обычный 5 11 22 4 3" xfId="16667"/>
    <cellStyle name="Обычный 5 11 22 4 3 2" xfId="46539"/>
    <cellStyle name="Обычный 5 11 22 4 4" xfId="46540"/>
    <cellStyle name="Обычный 5 11 22 5" xfId="16668"/>
    <cellStyle name="Обычный 5 11 22 5 2" xfId="16669"/>
    <cellStyle name="Обычный 5 11 22 5 2 2" xfId="46541"/>
    <cellStyle name="Обычный 5 11 22 5 3" xfId="46542"/>
    <cellStyle name="Обычный 5 11 22 6" xfId="16670"/>
    <cellStyle name="Обычный 5 11 22 6 2" xfId="46543"/>
    <cellStyle name="Обычный 5 11 22 7" xfId="16671"/>
    <cellStyle name="Обычный 5 11 22 7 2" xfId="46544"/>
    <cellStyle name="Обычный 5 11 22 8" xfId="46545"/>
    <cellStyle name="Обычный 5 11 23" xfId="16672"/>
    <cellStyle name="Обычный 5 11 23 2" xfId="16673"/>
    <cellStyle name="Обычный 5 11 23 2 2" xfId="16674"/>
    <cellStyle name="Обычный 5 11 23 2 2 2" xfId="16675"/>
    <cellStyle name="Обычный 5 11 23 2 2 2 2" xfId="46546"/>
    <cellStyle name="Обычный 5 11 23 2 2 3" xfId="46547"/>
    <cellStyle name="Обычный 5 11 23 2 3" xfId="16676"/>
    <cellStyle name="Обычный 5 11 23 2 3 2" xfId="46548"/>
    <cellStyle name="Обычный 5 11 23 2 4" xfId="46549"/>
    <cellStyle name="Обычный 5 11 23 3" xfId="16677"/>
    <cellStyle name="Обычный 5 11 23 3 2" xfId="16678"/>
    <cellStyle name="Обычный 5 11 23 3 2 2" xfId="16679"/>
    <cellStyle name="Обычный 5 11 23 3 2 2 2" xfId="46550"/>
    <cellStyle name="Обычный 5 11 23 3 2 3" xfId="46551"/>
    <cellStyle name="Обычный 5 11 23 3 3" xfId="16680"/>
    <cellStyle name="Обычный 5 11 23 3 3 2" xfId="46552"/>
    <cellStyle name="Обычный 5 11 23 3 4" xfId="46553"/>
    <cellStyle name="Обычный 5 11 23 4" xfId="16681"/>
    <cellStyle name="Обычный 5 11 23 4 2" xfId="16682"/>
    <cellStyle name="Обычный 5 11 23 4 2 2" xfId="16683"/>
    <cellStyle name="Обычный 5 11 23 4 2 2 2" xfId="46554"/>
    <cellStyle name="Обычный 5 11 23 4 2 3" xfId="46555"/>
    <cellStyle name="Обычный 5 11 23 4 3" xfId="16684"/>
    <cellStyle name="Обычный 5 11 23 4 3 2" xfId="46556"/>
    <cellStyle name="Обычный 5 11 23 4 4" xfId="46557"/>
    <cellStyle name="Обычный 5 11 23 5" xfId="16685"/>
    <cellStyle name="Обычный 5 11 23 5 2" xfId="16686"/>
    <cellStyle name="Обычный 5 11 23 5 2 2" xfId="46558"/>
    <cellStyle name="Обычный 5 11 23 5 3" xfId="46559"/>
    <cellStyle name="Обычный 5 11 23 6" xfId="16687"/>
    <cellStyle name="Обычный 5 11 23 6 2" xfId="46560"/>
    <cellStyle name="Обычный 5 11 23 7" xfId="16688"/>
    <cellStyle name="Обычный 5 11 23 7 2" xfId="46561"/>
    <cellStyle name="Обычный 5 11 23 8" xfId="46562"/>
    <cellStyle name="Обычный 5 11 24" xfId="16689"/>
    <cellStyle name="Обычный 5 11 24 2" xfId="16690"/>
    <cellStyle name="Обычный 5 11 24 2 2" xfId="16691"/>
    <cellStyle name="Обычный 5 11 24 2 2 2" xfId="16692"/>
    <cellStyle name="Обычный 5 11 24 2 2 2 2" xfId="46563"/>
    <cellStyle name="Обычный 5 11 24 2 2 3" xfId="46564"/>
    <cellStyle name="Обычный 5 11 24 2 3" xfId="16693"/>
    <cellStyle name="Обычный 5 11 24 2 3 2" xfId="46565"/>
    <cellStyle name="Обычный 5 11 24 2 4" xfId="46566"/>
    <cellStyle name="Обычный 5 11 24 3" xfId="16694"/>
    <cellStyle name="Обычный 5 11 24 3 2" xfId="16695"/>
    <cellStyle name="Обычный 5 11 24 3 2 2" xfId="16696"/>
    <cellStyle name="Обычный 5 11 24 3 2 2 2" xfId="46567"/>
    <cellStyle name="Обычный 5 11 24 3 2 3" xfId="46568"/>
    <cellStyle name="Обычный 5 11 24 3 3" xfId="16697"/>
    <cellStyle name="Обычный 5 11 24 3 3 2" xfId="46569"/>
    <cellStyle name="Обычный 5 11 24 3 4" xfId="46570"/>
    <cellStyle name="Обычный 5 11 24 4" xfId="16698"/>
    <cellStyle name="Обычный 5 11 24 4 2" xfId="16699"/>
    <cellStyle name="Обычный 5 11 24 4 2 2" xfId="16700"/>
    <cellStyle name="Обычный 5 11 24 4 2 2 2" xfId="46571"/>
    <cellStyle name="Обычный 5 11 24 4 2 3" xfId="46572"/>
    <cellStyle name="Обычный 5 11 24 4 3" xfId="16701"/>
    <cellStyle name="Обычный 5 11 24 4 3 2" xfId="46573"/>
    <cellStyle name="Обычный 5 11 24 4 4" xfId="46574"/>
    <cellStyle name="Обычный 5 11 24 5" xfId="16702"/>
    <cellStyle name="Обычный 5 11 24 5 2" xfId="16703"/>
    <cellStyle name="Обычный 5 11 24 5 2 2" xfId="46575"/>
    <cellStyle name="Обычный 5 11 24 5 3" xfId="46576"/>
    <cellStyle name="Обычный 5 11 24 6" xfId="16704"/>
    <cellStyle name="Обычный 5 11 24 6 2" xfId="46577"/>
    <cellStyle name="Обычный 5 11 24 7" xfId="16705"/>
    <cellStyle name="Обычный 5 11 24 7 2" xfId="46578"/>
    <cellStyle name="Обычный 5 11 24 8" xfId="46579"/>
    <cellStyle name="Обычный 5 11 25" xfId="16706"/>
    <cellStyle name="Обычный 5 11 25 2" xfId="16707"/>
    <cellStyle name="Обычный 5 11 25 2 2" xfId="16708"/>
    <cellStyle name="Обычный 5 11 25 2 2 2" xfId="16709"/>
    <cellStyle name="Обычный 5 11 25 2 2 2 2" xfId="46580"/>
    <cellStyle name="Обычный 5 11 25 2 2 3" xfId="46581"/>
    <cellStyle name="Обычный 5 11 25 2 3" xfId="16710"/>
    <cellStyle name="Обычный 5 11 25 2 3 2" xfId="46582"/>
    <cellStyle name="Обычный 5 11 25 2 4" xfId="46583"/>
    <cellStyle name="Обычный 5 11 25 3" xfId="16711"/>
    <cellStyle name="Обычный 5 11 25 3 2" xfId="16712"/>
    <cellStyle name="Обычный 5 11 25 3 2 2" xfId="16713"/>
    <cellStyle name="Обычный 5 11 25 3 2 2 2" xfId="46584"/>
    <cellStyle name="Обычный 5 11 25 3 2 3" xfId="46585"/>
    <cellStyle name="Обычный 5 11 25 3 3" xfId="16714"/>
    <cellStyle name="Обычный 5 11 25 3 3 2" xfId="46586"/>
    <cellStyle name="Обычный 5 11 25 3 4" xfId="46587"/>
    <cellStyle name="Обычный 5 11 25 4" xfId="16715"/>
    <cellStyle name="Обычный 5 11 25 4 2" xfId="16716"/>
    <cellStyle name="Обычный 5 11 25 4 2 2" xfId="16717"/>
    <cellStyle name="Обычный 5 11 25 4 2 2 2" xfId="46588"/>
    <cellStyle name="Обычный 5 11 25 4 2 3" xfId="46589"/>
    <cellStyle name="Обычный 5 11 25 4 3" xfId="16718"/>
    <cellStyle name="Обычный 5 11 25 4 3 2" xfId="46590"/>
    <cellStyle name="Обычный 5 11 25 4 4" xfId="46591"/>
    <cellStyle name="Обычный 5 11 25 5" xfId="16719"/>
    <cellStyle name="Обычный 5 11 25 5 2" xfId="16720"/>
    <cellStyle name="Обычный 5 11 25 5 2 2" xfId="46592"/>
    <cellStyle name="Обычный 5 11 25 5 3" xfId="46593"/>
    <cellStyle name="Обычный 5 11 25 6" xfId="16721"/>
    <cellStyle name="Обычный 5 11 25 6 2" xfId="46594"/>
    <cellStyle name="Обычный 5 11 25 7" xfId="16722"/>
    <cellStyle name="Обычный 5 11 25 7 2" xfId="46595"/>
    <cellStyle name="Обычный 5 11 25 8" xfId="46596"/>
    <cellStyle name="Обычный 5 11 26" xfId="16723"/>
    <cellStyle name="Обычный 5 11 26 2" xfId="16724"/>
    <cellStyle name="Обычный 5 11 26 2 2" xfId="16725"/>
    <cellStyle name="Обычный 5 11 26 2 2 2" xfId="16726"/>
    <cellStyle name="Обычный 5 11 26 2 2 2 2" xfId="46597"/>
    <cellStyle name="Обычный 5 11 26 2 2 3" xfId="46598"/>
    <cellStyle name="Обычный 5 11 26 2 3" xfId="16727"/>
    <cellStyle name="Обычный 5 11 26 2 3 2" xfId="46599"/>
    <cellStyle name="Обычный 5 11 26 2 4" xfId="46600"/>
    <cellStyle name="Обычный 5 11 26 3" xfId="16728"/>
    <cellStyle name="Обычный 5 11 26 3 2" xfId="16729"/>
    <cellStyle name="Обычный 5 11 26 3 2 2" xfId="16730"/>
    <cellStyle name="Обычный 5 11 26 3 2 2 2" xfId="46601"/>
    <cellStyle name="Обычный 5 11 26 3 2 3" xfId="46602"/>
    <cellStyle name="Обычный 5 11 26 3 3" xfId="16731"/>
    <cellStyle name="Обычный 5 11 26 3 3 2" xfId="46603"/>
    <cellStyle name="Обычный 5 11 26 3 4" xfId="46604"/>
    <cellStyle name="Обычный 5 11 26 4" xfId="16732"/>
    <cellStyle name="Обычный 5 11 26 4 2" xfId="16733"/>
    <cellStyle name="Обычный 5 11 26 4 2 2" xfId="16734"/>
    <cellStyle name="Обычный 5 11 26 4 2 2 2" xfId="46605"/>
    <cellStyle name="Обычный 5 11 26 4 2 3" xfId="46606"/>
    <cellStyle name="Обычный 5 11 26 4 3" xfId="16735"/>
    <cellStyle name="Обычный 5 11 26 4 3 2" xfId="46607"/>
    <cellStyle name="Обычный 5 11 26 4 4" xfId="46608"/>
    <cellStyle name="Обычный 5 11 26 5" xfId="16736"/>
    <cellStyle name="Обычный 5 11 26 5 2" xfId="16737"/>
    <cellStyle name="Обычный 5 11 26 5 2 2" xfId="46609"/>
    <cellStyle name="Обычный 5 11 26 5 3" xfId="46610"/>
    <cellStyle name="Обычный 5 11 26 6" xfId="16738"/>
    <cellStyle name="Обычный 5 11 26 6 2" xfId="46611"/>
    <cellStyle name="Обычный 5 11 26 7" xfId="16739"/>
    <cellStyle name="Обычный 5 11 26 7 2" xfId="46612"/>
    <cellStyle name="Обычный 5 11 26 8" xfId="46613"/>
    <cellStyle name="Обычный 5 11 27" xfId="16740"/>
    <cellStyle name="Обычный 5 11 27 2" xfId="16741"/>
    <cellStyle name="Обычный 5 11 27 2 2" xfId="16742"/>
    <cellStyle name="Обычный 5 11 27 2 2 2" xfId="16743"/>
    <cellStyle name="Обычный 5 11 27 2 2 2 2" xfId="46614"/>
    <cellStyle name="Обычный 5 11 27 2 2 3" xfId="46615"/>
    <cellStyle name="Обычный 5 11 27 2 3" xfId="16744"/>
    <cellStyle name="Обычный 5 11 27 2 3 2" xfId="46616"/>
    <cellStyle name="Обычный 5 11 27 2 4" xfId="46617"/>
    <cellStyle name="Обычный 5 11 27 3" xfId="16745"/>
    <cellStyle name="Обычный 5 11 27 3 2" xfId="16746"/>
    <cellStyle name="Обычный 5 11 27 3 2 2" xfId="16747"/>
    <cellStyle name="Обычный 5 11 27 3 2 2 2" xfId="46618"/>
    <cellStyle name="Обычный 5 11 27 3 2 3" xfId="46619"/>
    <cellStyle name="Обычный 5 11 27 3 3" xfId="16748"/>
    <cellStyle name="Обычный 5 11 27 3 3 2" xfId="46620"/>
    <cellStyle name="Обычный 5 11 27 3 4" xfId="46621"/>
    <cellStyle name="Обычный 5 11 27 4" xfId="16749"/>
    <cellStyle name="Обычный 5 11 27 4 2" xfId="16750"/>
    <cellStyle name="Обычный 5 11 27 4 2 2" xfId="16751"/>
    <cellStyle name="Обычный 5 11 27 4 2 2 2" xfId="46622"/>
    <cellStyle name="Обычный 5 11 27 4 2 3" xfId="46623"/>
    <cellStyle name="Обычный 5 11 27 4 3" xfId="16752"/>
    <cellStyle name="Обычный 5 11 27 4 3 2" xfId="46624"/>
    <cellStyle name="Обычный 5 11 27 4 4" xfId="46625"/>
    <cellStyle name="Обычный 5 11 27 5" xfId="16753"/>
    <cellStyle name="Обычный 5 11 27 5 2" xfId="16754"/>
    <cellStyle name="Обычный 5 11 27 5 2 2" xfId="46626"/>
    <cellStyle name="Обычный 5 11 27 5 3" xfId="46627"/>
    <cellStyle name="Обычный 5 11 27 6" xfId="16755"/>
    <cellStyle name="Обычный 5 11 27 6 2" xfId="46628"/>
    <cellStyle name="Обычный 5 11 27 7" xfId="16756"/>
    <cellStyle name="Обычный 5 11 27 7 2" xfId="46629"/>
    <cellStyle name="Обычный 5 11 27 8" xfId="46630"/>
    <cellStyle name="Обычный 5 11 28" xfId="16757"/>
    <cellStyle name="Обычный 5 11 28 2" xfId="16758"/>
    <cellStyle name="Обычный 5 11 28 2 2" xfId="16759"/>
    <cellStyle name="Обычный 5 11 28 2 2 2" xfId="16760"/>
    <cellStyle name="Обычный 5 11 28 2 2 2 2" xfId="46631"/>
    <cellStyle name="Обычный 5 11 28 2 2 3" xfId="46632"/>
    <cellStyle name="Обычный 5 11 28 2 3" xfId="16761"/>
    <cellStyle name="Обычный 5 11 28 2 3 2" xfId="46633"/>
    <cellStyle name="Обычный 5 11 28 2 4" xfId="46634"/>
    <cellStyle name="Обычный 5 11 28 3" xfId="16762"/>
    <cellStyle name="Обычный 5 11 28 3 2" xfId="16763"/>
    <cellStyle name="Обычный 5 11 28 3 2 2" xfId="16764"/>
    <cellStyle name="Обычный 5 11 28 3 2 2 2" xfId="46635"/>
    <cellStyle name="Обычный 5 11 28 3 2 3" xfId="46636"/>
    <cellStyle name="Обычный 5 11 28 3 3" xfId="16765"/>
    <cellStyle name="Обычный 5 11 28 3 3 2" xfId="46637"/>
    <cellStyle name="Обычный 5 11 28 3 4" xfId="46638"/>
    <cellStyle name="Обычный 5 11 28 4" xfId="16766"/>
    <cellStyle name="Обычный 5 11 28 4 2" xfId="16767"/>
    <cellStyle name="Обычный 5 11 28 4 2 2" xfId="16768"/>
    <cellStyle name="Обычный 5 11 28 4 2 2 2" xfId="46639"/>
    <cellStyle name="Обычный 5 11 28 4 2 3" xfId="46640"/>
    <cellStyle name="Обычный 5 11 28 4 3" xfId="16769"/>
    <cellStyle name="Обычный 5 11 28 4 3 2" xfId="46641"/>
    <cellStyle name="Обычный 5 11 28 4 4" xfId="46642"/>
    <cellStyle name="Обычный 5 11 28 5" xfId="16770"/>
    <cellStyle name="Обычный 5 11 28 5 2" xfId="16771"/>
    <cellStyle name="Обычный 5 11 28 5 2 2" xfId="46643"/>
    <cellStyle name="Обычный 5 11 28 5 3" xfId="46644"/>
    <cellStyle name="Обычный 5 11 28 6" xfId="16772"/>
    <cellStyle name="Обычный 5 11 28 6 2" xfId="46645"/>
    <cellStyle name="Обычный 5 11 28 7" xfId="16773"/>
    <cellStyle name="Обычный 5 11 28 7 2" xfId="46646"/>
    <cellStyle name="Обычный 5 11 28 8" xfId="46647"/>
    <cellStyle name="Обычный 5 11 29" xfId="16774"/>
    <cellStyle name="Обычный 5 11 29 2" xfId="16775"/>
    <cellStyle name="Обычный 5 11 29 2 2" xfId="16776"/>
    <cellStyle name="Обычный 5 11 29 2 2 2" xfId="16777"/>
    <cellStyle name="Обычный 5 11 29 2 2 2 2" xfId="46648"/>
    <cellStyle name="Обычный 5 11 29 2 2 3" xfId="46649"/>
    <cellStyle name="Обычный 5 11 29 2 3" xfId="16778"/>
    <cellStyle name="Обычный 5 11 29 2 3 2" xfId="46650"/>
    <cellStyle name="Обычный 5 11 29 2 4" xfId="46651"/>
    <cellStyle name="Обычный 5 11 29 3" xfId="16779"/>
    <cellStyle name="Обычный 5 11 29 3 2" xfId="16780"/>
    <cellStyle name="Обычный 5 11 29 3 2 2" xfId="16781"/>
    <cellStyle name="Обычный 5 11 29 3 2 2 2" xfId="46652"/>
    <cellStyle name="Обычный 5 11 29 3 2 3" xfId="46653"/>
    <cellStyle name="Обычный 5 11 29 3 3" xfId="16782"/>
    <cellStyle name="Обычный 5 11 29 3 3 2" xfId="46654"/>
    <cellStyle name="Обычный 5 11 29 3 4" xfId="46655"/>
    <cellStyle name="Обычный 5 11 29 4" xfId="16783"/>
    <cellStyle name="Обычный 5 11 29 4 2" xfId="16784"/>
    <cellStyle name="Обычный 5 11 29 4 2 2" xfId="16785"/>
    <cellStyle name="Обычный 5 11 29 4 2 2 2" xfId="46656"/>
    <cellStyle name="Обычный 5 11 29 4 2 3" xfId="46657"/>
    <cellStyle name="Обычный 5 11 29 4 3" xfId="16786"/>
    <cellStyle name="Обычный 5 11 29 4 3 2" xfId="46658"/>
    <cellStyle name="Обычный 5 11 29 4 4" xfId="46659"/>
    <cellStyle name="Обычный 5 11 29 5" xfId="16787"/>
    <cellStyle name="Обычный 5 11 29 5 2" xfId="16788"/>
    <cellStyle name="Обычный 5 11 29 5 2 2" xfId="46660"/>
    <cellStyle name="Обычный 5 11 29 5 3" xfId="46661"/>
    <cellStyle name="Обычный 5 11 29 6" xfId="16789"/>
    <cellStyle name="Обычный 5 11 29 6 2" xfId="46662"/>
    <cellStyle name="Обычный 5 11 29 7" xfId="16790"/>
    <cellStyle name="Обычный 5 11 29 7 2" xfId="46663"/>
    <cellStyle name="Обычный 5 11 29 8" xfId="46664"/>
    <cellStyle name="Обычный 5 11 3" xfId="16791"/>
    <cellStyle name="Обычный 5 11 3 2" xfId="16792"/>
    <cellStyle name="Обычный 5 11 3 2 2" xfId="16793"/>
    <cellStyle name="Обычный 5 11 3 2 2 2" xfId="16794"/>
    <cellStyle name="Обычный 5 11 3 2 2 2 2" xfId="46665"/>
    <cellStyle name="Обычный 5 11 3 2 2 3" xfId="46666"/>
    <cellStyle name="Обычный 5 11 3 2 3" xfId="16795"/>
    <cellStyle name="Обычный 5 11 3 2 3 2" xfId="46667"/>
    <cellStyle name="Обычный 5 11 3 2 4" xfId="46668"/>
    <cellStyle name="Обычный 5 11 3 3" xfId="16796"/>
    <cellStyle name="Обычный 5 11 3 3 2" xfId="16797"/>
    <cellStyle name="Обычный 5 11 3 3 2 2" xfId="16798"/>
    <cellStyle name="Обычный 5 11 3 3 2 2 2" xfId="46669"/>
    <cellStyle name="Обычный 5 11 3 3 2 3" xfId="46670"/>
    <cellStyle name="Обычный 5 11 3 3 3" xfId="16799"/>
    <cellStyle name="Обычный 5 11 3 3 3 2" xfId="46671"/>
    <cellStyle name="Обычный 5 11 3 3 4" xfId="46672"/>
    <cellStyle name="Обычный 5 11 3 4" xfId="16800"/>
    <cellStyle name="Обычный 5 11 3 4 2" xfId="16801"/>
    <cellStyle name="Обычный 5 11 3 4 2 2" xfId="16802"/>
    <cellStyle name="Обычный 5 11 3 4 2 2 2" xfId="46673"/>
    <cellStyle name="Обычный 5 11 3 4 2 3" xfId="46674"/>
    <cellStyle name="Обычный 5 11 3 4 3" xfId="16803"/>
    <cellStyle name="Обычный 5 11 3 4 3 2" xfId="46675"/>
    <cellStyle name="Обычный 5 11 3 4 4" xfId="46676"/>
    <cellStyle name="Обычный 5 11 3 5" xfId="16804"/>
    <cellStyle name="Обычный 5 11 3 5 2" xfId="16805"/>
    <cellStyle name="Обычный 5 11 3 5 2 2" xfId="46677"/>
    <cellStyle name="Обычный 5 11 3 5 3" xfId="46678"/>
    <cellStyle name="Обычный 5 11 3 6" xfId="16806"/>
    <cellStyle name="Обычный 5 11 3 6 2" xfId="46679"/>
    <cellStyle name="Обычный 5 11 3 7" xfId="16807"/>
    <cellStyle name="Обычный 5 11 3 7 2" xfId="46680"/>
    <cellStyle name="Обычный 5 11 3 8" xfId="46681"/>
    <cellStyle name="Обычный 5 11 30" xfId="16808"/>
    <cellStyle name="Обычный 5 11 30 2" xfId="16809"/>
    <cellStyle name="Обычный 5 11 30 2 2" xfId="16810"/>
    <cellStyle name="Обычный 5 11 30 2 2 2" xfId="46682"/>
    <cellStyle name="Обычный 5 11 30 2 3" xfId="46683"/>
    <cellStyle name="Обычный 5 11 30 3" xfId="16811"/>
    <cellStyle name="Обычный 5 11 30 3 2" xfId="46684"/>
    <cellStyle name="Обычный 5 11 30 4" xfId="46685"/>
    <cellStyle name="Обычный 5 11 31" xfId="16812"/>
    <cellStyle name="Обычный 5 11 31 2" xfId="16813"/>
    <cellStyle name="Обычный 5 11 31 2 2" xfId="16814"/>
    <cellStyle name="Обычный 5 11 31 2 2 2" xfId="46686"/>
    <cellStyle name="Обычный 5 11 31 2 3" xfId="46687"/>
    <cellStyle name="Обычный 5 11 31 3" xfId="16815"/>
    <cellStyle name="Обычный 5 11 31 3 2" xfId="46688"/>
    <cellStyle name="Обычный 5 11 31 4" xfId="46689"/>
    <cellStyle name="Обычный 5 11 32" xfId="16816"/>
    <cellStyle name="Обычный 5 11 32 2" xfId="16817"/>
    <cellStyle name="Обычный 5 11 32 2 2" xfId="16818"/>
    <cellStyle name="Обычный 5 11 32 2 2 2" xfId="46690"/>
    <cellStyle name="Обычный 5 11 32 2 3" xfId="46691"/>
    <cellStyle name="Обычный 5 11 32 3" xfId="16819"/>
    <cellStyle name="Обычный 5 11 32 3 2" xfId="46692"/>
    <cellStyle name="Обычный 5 11 32 4" xfId="46693"/>
    <cellStyle name="Обычный 5 11 33" xfId="16820"/>
    <cellStyle name="Обычный 5 11 33 2" xfId="16821"/>
    <cellStyle name="Обычный 5 11 33 2 2" xfId="46694"/>
    <cellStyle name="Обычный 5 11 33 3" xfId="46695"/>
    <cellStyle name="Обычный 5 11 34" xfId="16822"/>
    <cellStyle name="Обычный 5 11 34 2" xfId="46696"/>
    <cellStyle name="Обычный 5 11 35" xfId="16823"/>
    <cellStyle name="Обычный 5 11 35 2" xfId="46697"/>
    <cellStyle name="Обычный 5 11 36" xfId="46698"/>
    <cellStyle name="Обычный 5 11 4" xfId="16824"/>
    <cellStyle name="Обычный 5 11 4 2" xfId="16825"/>
    <cellStyle name="Обычный 5 11 4 2 2" xfId="16826"/>
    <cellStyle name="Обычный 5 11 4 2 2 2" xfId="16827"/>
    <cellStyle name="Обычный 5 11 4 2 2 2 2" xfId="46699"/>
    <cellStyle name="Обычный 5 11 4 2 2 3" xfId="46700"/>
    <cellStyle name="Обычный 5 11 4 2 3" xfId="16828"/>
    <cellStyle name="Обычный 5 11 4 2 3 2" xfId="46701"/>
    <cellStyle name="Обычный 5 11 4 2 4" xfId="46702"/>
    <cellStyle name="Обычный 5 11 4 3" xfId="16829"/>
    <cellStyle name="Обычный 5 11 4 3 2" xfId="16830"/>
    <cellStyle name="Обычный 5 11 4 3 2 2" xfId="16831"/>
    <cellStyle name="Обычный 5 11 4 3 2 2 2" xfId="46703"/>
    <cellStyle name="Обычный 5 11 4 3 2 3" xfId="46704"/>
    <cellStyle name="Обычный 5 11 4 3 3" xfId="16832"/>
    <cellStyle name="Обычный 5 11 4 3 3 2" xfId="46705"/>
    <cellStyle name="Обычный 5 11 4 3 4" xfId="46706"/>
    <cellStyle name="Обычный 5 11 4 4" xfId="16833"/>
    <cellStyle name="Обычный 5 11 4 4 2" xfId="16834"/>
    <cellStyle name="Обычный 5 11 4 4 2 2" xfId="16835"/>
    <cellStyle name="Обычный 5 11 4 4 2 2 2" xfId="46707"/>
    <cellStyle name="Обычный 5 11 4 4 2 3" xfId="46708"/>
    <cellStyle name="Обычный 5 11 4 4 3" xfId="16836"/>
    <cellStyle name="Обычный 5 11 4 4 3 2" xfId="46709"/>
    <cellStyle name="Обычный 5 11 4 4 4" xfId="46710"/>
    <cellStyle name="Обычный 5 11 4 5" xfId="16837"/>
    <cellStyle name="Обычный 5 11 4 5 2" xfId="16838"/>
    <cellStyle name="Обычный 5 11 4 5 2 2" xfId="46711"/>
    <cellStyle name="Обычный 5 11 4 5 3" xfId="46712"/>
    <cellStyle name="Обычный 5 11 4 6" xfId="16839"/>
    <cellStyle name="Обычный 5 11 4 6 2" xfId="46713"/>
    <cellStyle name="Обычный 5 11 4 7" xfId="16840"/>
    <cellStyle name="Обычный 5 11 4 7 2" xfId="46714"/>
    <cellStyle name="Обычный 5 11 4 8" xfId="46715"/>
    <cellStyle name="Обычный 5 11 5" xfId="16841"/>
    <cellStyle name="Обычный 5 11 5 2" xfId="16842"/>
    <cellStyle name="Обычный 5 11 5 2 2" xfId="16843"/>
    <cellStyle name="Обычный 5 11 5 2 2 2" xfId="16844"/>
    <cellStyle name="Обычный 5 11 5 2 2 2 2" xfId="46716"/>
    <cellStyle name="Обычный 5 11 5 2 2 3" xfId="46717"/>
    <cellStyle name="Обычный 5 11 5 2 3" xfId="16845"/>
    <cellStyle name="Обычный 5 11 5 2 3 2" xfId="46718"/>
    <cellStyle name="Обычный 5 11 5 2 4" xfId="46719"/>
    <cellStyle name="Обычный 5 11 5 3" xfId="16846"/>
    <cellStyle name="Обычный 5 11 5 3 2" xfId="16847"/>
    <cellStyle name="Обычный 5 11 5 3 2 2" xfId="16848"/>
    <cellStyle name="Обычный 5 11 5 3 2 2 2" xfId="46720"/>
    <cellStyle name="Обычный 5 11 5 3 2 3" xfId="46721"/>
    <cellStyle name="Обычный 5 11 5 3 3" xfId="16849"/>
    <cellStyle name="Обычный 5 11 5 3 3 2" xfId="46722"/>
    <cellStyle name="Обычный 5 11 5 3 4" xfId="46723"/>
    <cellStyle name="Обычный 5 11 5 4" xfId="16850"/>
    <cellStyle name="Обычный 5 11 5 4 2" xfId="16851"/>
    <cellStyle name="Обычный 5 11 5 4 2 2" xfId="16852"/>
    <cellStyle name="Обычный 5 11 5 4 2 2 2" xfId="46724"/>
    <cellStyle name="Обычный 5 11 5 4 2 3" xfId="46725"/>
    <cellStyle name="Обычный 5 11 5 4 3" xfId="16853"/>
    <cellStyle name="Обычный 5 11 5 4 3 2" xfId="46726"/>
    <cellStyle name="Обычный 5 11 5 4 4" xfId="46727"/>
    <cellStyle name="Обычный 5 11 5 5" xfId="16854"/>
    <cellStyle name="Обычный 5 11 5 5 2" xfId="16855"/>
    <cellStyle name="Обычный 5 11 5 5 2 2" xfId="46728"/>
    <cellStyle name="Обычный 5 11 5 5 3" xfId="46729"/>
    <cellStyle name="Обычный 5 11 5 6" xfId="16856"/>
    <cellStyle name="Обычный 5 11 5 6 2" xfId="46730"/>
    <cellStyle name="Обычный 5 11 5 7" xfId="16857"/>
    <cellStyle name="Обычный 5 11 5 7 2" xfId="46731"/>
    <cellStyle name="Обычный 5 11 5 8" xfId="46732"/>
    <cellStyle name="Обычный 5 11 6" xfId="16858"/>
    <cellStyle name="Обычный 5 11 6 2" xfId="16859"/>
    <cellStyle name="Обычный 5 11 6 2 2" xfId="16860"/>
    <cellStyle name="Обычный 5 11 6 2 2 2" xfId="16861"/>
    <cellStyle name="Обычный 5 11 6 2 2 2 2" xfId="46733"/>
    <cellStyle name="Обычный 5 11 6 2 2 3" xfId="46734"/>
    <cellStyle name="Обычный 5 11 6 2 3" xfId="16862"/>
    <cellStyle name="Обычный 5 11 6 2 3 2" xfId="46735"/>
    <cellStyle name="Обычный 5 11 6 2 4" xfId="46736"/>
    <cellStyle name="Обычный 5 11 6 3" xfId="16863"/>
    <cellStyle name="Обычный 5 11 6 3 2" xfId="16864"/>
    <cellStyle name="Обычный 5 11 6 3 2 2" xfId="16865"/>
    <cellStyle name="Обычный 5 11 6 3 2 2 2" xfId="46737"/>
    <cellStyle name="Обычный 5 11 6 3 2 3" xfId="46738"/>
    <cellStyle name="Обычный 5 11 6 3 3" xfId="16866"/>
    <cellStyle name="Обычный 5 11 6 3 3 2" xfId="46739"/>
    <cellStyle name="Обычный 5 11 6 3 4" xfId="46740"/>
    <cellStyle name="Обычный 5 11 6 4" xfId="16867"/>
    <cellStyle name="Обычный 5 11 6 4 2" xfId="16868"/>
    <cellStyle name="Обычный 5 11 6 4 2 2" xfId="16869"/>
    <cellStyle name="Обычный 5 11 6 4 2 2 2" xfId="46741"/>
    <cellStyle name="Обычный 5 11 6 4 2 3" xfId="46742"/>
    <cellStyle name="Обычный 5 11 6 4 3" xfId="16870"/>
    <cellStyle name="Обычный 5 11 6 4 3 2" xfId="46743"/>
    <cellStyle name="Обычный 5 11 6 4 4" xfId="46744"/>
    <cellStyle name="Обычный 5 11 6 5" xfId="16871"/>
    <cellStyle name="Обычный 5 11 6 5 2" xfId="16872"/>
    <cellStyle name="Обычный 5 11 6 5 2 2" xfId="46745"/>
    <cellStyle name="Обычный 5 11 6 5 3" xfId="46746"/>
    <cellStyle name="Обычный 5 11 6 6" xfId="16873"/>
    <cellStyle name="Обычный 5 11 6 6 2" xfId="46747"/>
    <cellStyle name="Обычный 5 11 6 7" xfId="16874"/>
    <cellStyle name="Обычный 5 11 6 7 2" xfId="46748"/>
    <cellStyle name="Обычный 5 11 6 8" xfId="46749"/>
    <cellStyle name="Обычный 5 11 7" xfId="16875"/>
    <cellStyle name="Обычный 5 11 7 2" xfId="16876"/>
    <cellStyle name="Обычный 5 11 7 2 2" xfId="16877"/>
    <cellStyle name="Обычный 5 11 7 2 2 2" xfId="16878"/>
    <cellStyle name="Обычный 5 11 7 2 2 2 2" xfId="46750"/>
    <cellStyle name="Обычный 5 11 7 2 2 3" xfId="46751"/>
    <cellStyle name="Обычный 5 11 7 2 3" xfId="16879"/>
    <cellStyle name="Обычный 5 11 7 2 3 2" xfId="46752"/>
    <cellStyle name="Обычный 5 11 7 2 4" xfId="46753"/>
    <cellStyle name="Обычный 5 11 7 3" xfId="16880"/>
    <cellStyle name="Обычный 5 11 7 3 2" xfId="16881"/>
    <cellStyle name="Обычный 5 11 7 3 2 2" xfId="16882"/>
    <cellStyle name="Обычный 5 11 7 3 2 2 2" xfId="46754"/>
    <cellStyle name="Обычный 5 11 7 3 2 3" xfId="46755"/>
    <cellStyle name="Обычный 5 11 7 3 3" xfId="16883"/>
    <cellStyle name="Обычный 5 11 7 3 3 2" xfId="46756"/>
    <cellStyle name="Обычный 5 11 7 3 4" xfId="46757"/>
    <cellStyle name="Обычный 5 11 7 4" xfId="16884"/>
    <cellStyle name="Обычный 5 11 7 4 2" xfId="16885"/>
    <cellStyle name="Обычный 5 11 7 4 2 2" xfId="16886"/>
    <cellStyle name="Обычный 5 11 7 4 2 2 2" xfId="46758"/>
    <cellStyle name="Обычный 5 11 7 4 2 3" xfId="46759"/>
    <cellStyle name="Обычный 5 11 7 4 3" xfId="16887"/>
    <cellStyle name="Обычный 5 11 7 4 3 2" xfId="46760"/>
    <cellStyle name="Обычный 5 11 7 4 4" xfId="46761"/>
    <cellStyle name="Обычный 5 11 7 5" xfId="16888"/>
    <cellStyle name="Обычный 5 11 7 5 2" xfId="16889"/>
    <cellStyle name="Обычный 5 11 7 5 2 2" xfId="46762"/>
    <cellStyle name="Обычный 5 11 7 5 3" xfId="46763"/>
    <cellStyle name="Обычный 5 11 7 6" xfId="16890"/>
    <cellStyle name="Обычный 5 11 7 6 2" xfId="46764"/>
    <cellStyle name="Обычный 5 11 7 7" xfId="16891"/>
    <cellStyle name="Обычный 5 11 7 7 2" xfId="46765"/>
    <cellStyle name="Обычный 5 11 7 8" xfId="46766"/>
    <cellStyle name="Обычный 5 11 8" xfId="16892"/>
    <cellStyle name="Обычный 5 11 8 2" xfId="16893"/>
    <cellStyle name="Обычный 5 11 8 2 2" xfId="16894"/>
    <cellStyle name="Обычный 5 11 8 2 2 2" xfId="16895"/>
    <cellStyle name="Обычный 5 11 8 2 2 2 2" xfId="46767"/>
    <cellStyle name="Обычный 5 11 8 2 2 3" xfId="46768"/>
    <cellStyle name="Обычный 5 11 8 2 3" xfId="16896"/>
    <cellStyle name="Обычный 5 11 8 2 3 2" xfId="46769"/>
    <cellStyle name="Обычный 5 11 8 2 4" xfId="46770"/>
    <cellStyle name="Обычный 5 11 8 3" xfId="16897"/>
    <cellStyle name="Обычный 5 11 8 3 2" xfId="16898"/>
    <cellStyle name="Обычный 5 11 8 3 2 2" xfId="16899"/>
    <cellStyle name="Обычный 5 11 8 3 2 2 2" xfId="46771"/>
    <cellStyle name="Обычный 5 11 8 3 2 3" xfId="46772"/>
    <cellStyle name="Обычный 5 11 8 3 3" xfId="16900"/>
    <cellStyle name="Обычный 5 11 8 3 3 2" xfId="46773"/>
    <cellStyle name="Обычный 5 11 8 3 4" xfId="46774"/>
    <cellStyle name="Обычный 5 11 8 4" xfId="16901"/>
    <cellStyle name="Обычный 5 11 8 4 2" xfId="16902"/>
    <cellStyle name="Обычный 5 11 8 4 2 2" xfId="16903"/>
    <cellStyle name="Обычный 5 11 8 4 2 2 2" xfId="46775"/>
    <cellStyle name="Обычный 5 11 8 4 2 3" xfId="46776"/>
    <cellStyle name="Обычный 5 11 8 4 3" xfId="16904"/>
    <cellStyle name="Обычный 5 11 8 4 3 2" xfId="46777"/>
    <cellStyle name="Обычный 5 11 8 4 4" xfId="46778"/>
    <cellStyle name="Обычный 5 11 8 5" xfId="16905"/>
    <cellStyle name="Обычный 5 11 8 5 2" xfId="16906"/>
    <cellStyle name="Обычный 5 11 8 5 2 2" xfId="46779"/>
    <cellStyle name="Обычный 5 11 8 5 3" xfId="46780"/>
    <cellStyle name="Обычный 5 11 8 6" xfId="16907"/>
    <cellStyle name="Обычный 5 11 8 6 2" xfId="46781"/>
    <cellStyle name="Обычный 5 11 8 7" xfId="16908"/>
    <cellStyle name="Обычный 5 11 8 7 2" xfId="46782"/>
    <cellStyle name="Обычный 5 11 8 8" xfId="46783"/>
    <cellStyle name="Обычный 5 11 9" xfId="16909"/>
    <cellStyle name="Обычный 5 11 9 2" xfId="16910"/>
    <cellStyle name="Обычный 5 11 9 2 2" xfId="16911"/>
    <cellStyle name="Обычный 5 11 9 2 2 2" xfId="16912"/>
    <cellStyle name="Обычный 5 11 9 2 2 2 2" xfId="46784"/>
    <cellStyle name="Обычный 5 11 9 2 2 3" xfId="46785"/>
    <cellStyle name="Обычный 5 11 9 2 3" xfId="16913"/>
    <cellStyle name="Обычный 5 11 9 2 3 2" xfId="46786"/>
    <cellStyle name="Обычный 5 11 9 2 4" xfId="46787"/>
    <cellStyle name="Обычный 5 11 9 3" xfId="16914"/>
    <cellStyle name="Обычный 5 11 9 3 2" xfId="16915"/>
    <cellStyle name="Обычный 5 11 9 3 2 2" xfId="16916"/>
    <cellStyle name="Обычный 5 11 9 3 2 2 2" xfId="46788"/>
    <cellStyle name="Обычный 5 11 9 3 2 3" xfId="46789"/>
    <cellStyle name="Обычный 5 11 9 3 3" xfId="16917"/>
    <cellStyle name="Обычный 5 11 9 3 3 2" xfId="46790"/>
    <cellStyle name="Обычный 5 11 9 3 4" xfId="46791"/>
    <cellStyle name="Обычный 5 11 9 4" xfId="16918"/>
    <cellStyle name="Обычный 5 11 9 4 2" xfId="16919"/>
    <cellStyle name="Обычный 5 11 9 4 2 2" xfId="16920"/>
    <cellStyle name="Обычный 5 11 9 4 2 2 2" xfId="46792"/>
    <cellStyle name="Обычный 5 11 9 4 2 3" xfId="46793"/>
    <cellStyle name="Обычный 5 11 9 4 3" xfId="16921"/>
    <cellStyle name="Обычный 5 11 9 4 3 2" xfId="46794"/>
    <cellStyle name="Обычный 5 11 9 4 4" xfId="46795"/>
    <cellStyle name="Обычный 5 11 9 5" xfId="16922"/>
    <cellStyle name="Обычный 5 11 9 5 2" xfId="16923"/>
    <cellStyle name="Обычный 5 11 9 5 2 2" xfId="46796"/>
    <cellStyle name="Обычный 5 11 9 5 3" xfId="46797"/>
    <cellStyle name="Обычный 5 11 9 6" xfId="16924"/>
    <cellStyle name="Обычный 5 11 9 6 2" xfId="46798"/>
    <cellStyle name="Обычный 5 11 9 7" xfId="16925"/>
    <cellStyle name="Обычный 5 11 9 7 2" xfId="46799"/>
    <cellStyle name="Обычный 5 11 9 8" xfId="46800"/>
    <cellStyle name="Обычный 5 110" xfId="16926"/>
    <cellStyle name="Обычный 5 110 2" xfId="16927"/>
    <cellStyle name="Обычный 5 110 2 2" xfId="16928"/>
    <cellStyle name="Обычный 5 110 2 2 2" xfId="46801"/>
    <cellStyle name="Обычный 5 110 2 3" xfId="46802"/>
    <cellStyle name="Обычный 5 110 3" xfId="16929"/>
    <cellStyle name="Обычный 5 110 3 2" xfId="46803"/>
    <cellStyle name="Обычный 5 110 4" xfId="46804"/>
    <cellStyle name="Обычный 5 111" xfId="16930"/>
    <cellStyle name="Обычный 5 111 2" xfId="16931"/>
    <cellStyle name="Обычный 5 111 2 2" xfId="16932"/>
    <cellStyle name="Обычный 5 111 2 2 2" xfId="46805"/>
    <cellStyle name="Обычный 5 111 2 3" xfId="46806"/>
    <cellStyle name="Обычный 5 111 3" xfId="16933"/>
    <cellStyle name="Обычный 5 111 3 2" xfId="46807"/>
    <cellStyle name="Обычный 5 111 4" xfId="46808"/>
    <cellStyle name="Обычный 5 112" xfId="16934"/>
    <cellStyle name="Обычный 5 112 2" xfId="16935"/>
    <cellStyle name="Обычный 5 112 2 2" xfId="16936"/>
    <cellStyle name="Обычный 5 112 2 2 2" xfId="46809"/>
    <cellStyle name="Обычный 5 112 2 3" xfId="46810"/>
    <cellStyle name="Обычный 5 112 3" xfId="16937"/>
    <cellStyle name="Обычный 5 112 3 2" xfId="46811"/>
    <cellStyle name="Обычный 5 112 4" xfId="46812"/>
    <cellStyle name="Обычный 5 113" xfId="16938"/>
    <cellStyle name="Обычный 5 113 2" xfId="16939"/>
    <cellStyle name="Обычный 5 113 2 2" xfId="16940"/>
    <cellStyle name="Обычный 5 113 2 2 2" xfId="46813"/>
    <cellStyle name="Обычный 5 113 2 3" xfId="46814"/>
    <cellStyle name="Обычный 5 113 3" xfId="16941"/>
    <cellStyle name="Обычный 5 113 3 2" xfId="46815"/>
    <cellStyle name="Обычный 5 113 4" xfId="46816"/>
    <cellStyle name="Обычный 5 114" xfId="16942"/>
    <cellStyle name="Обычный 5 114 2" xfId="16943"/>
    <cellStyle name="Обычный 5 114 2 2" xfId="16944"/>
    <cellStyle name="Обычный 5 114 2 2 2" xfId="46817"/>
    <cellStyle name="Обычный 5 114 2 3" xfId="46818"/>
    <cellStyle name="Обычный 5 114 3" xfId="16945"/>
    <cellStyle name="Обычный 5 114 3 2" xfId="46819"/>
    <cellStyle name="Обычный 5 114 4" xfId="46820"/>
    <cellStyle name="Обычный 5 115" xfId="16946"/>
    <cellStyle name="Обычный 5 115 2" xfId="16947"/>
    <cellStyle name="Обычный 5 115 2 2" xfId="16948"/>
    <cellStyle name="Обычный 5 115 2 2 2" xfId="46821"/>
    <cellStyle name="Обычный 5 115 2 3" xfId="46822"/>
    <cellStyle name="Обычный 5 115 3" xfId="16949"/>
    <cellStyle name="Обычный 5 115 3 2" xfId="46823"/>
    <cellStyle name="Обычный 5 115 4" xfId="46824"/>
    <cellStyle name="Обычный 5 116" xfId="16950"/>
    <cellStyle name="Обычный 5 116 2" xfId="16951"/>
    <cellStyle name="Обычный 5 116 2 2" xfId="16952"/>
    <cellStyle name="Обычный 5 116 2 2 2" xfId="46825"/>
    <cellStyle name="Обычный 5 116 2 3" xfId="46826"/>
    <cellStyle name="Обычный 5 116 3" xfId="16953"/>
    <cellStyle name="Обычный 5 116 3 2" xfId="46827"/>
    <cellStyle name="Обычный 5 116 4" xfId="46828"/>
    <cellStyle name="Обычный 5 117" xfId="16954"/>
    <cellStyle name="Обычный 5 117 2" xfId="16955"/>
    <cellStyle name="Обычный 5 117 2 2" xfId="16956"/>
    <cellStyle name="Обычный 5 117 2 2 2" xfId="46829"/>
    <cellStyle name="Обычный 5 117 2 3" xfId="46830"/>
    <cellStyle name="Обычный 5 117 3" xfId="16957"/>
    <cellStyle name="Обычный 5 117 3 2" xfId="46831"/>
    <cellStyle name="Обычный 5 117 4" xfId="46832"/>
    <cellStyle name="Обычный 5 118" xfId="16958"/>
    <cellStyle name="Обычный 5 118 2" xfId="16959"/>
    <cellStyle name="Обычный 5 118 2 2" xfId="16960"/>
    <cellStyle name="Обычный 5 118 2 2 2" xfId="46833"/>
    <cellStyle name="Обычный 5 118 2 3" xfId="46834"/>
    <cellStyle name="Обычный 5 118 3" xfId="16961"/>
    <cellStyle name="Обычный 5 118 3 2" xfId="46835"/>
    <cellStyle name="Обычный 5 118 4" xfId="46836"/>
    <cellStyle name="Обычный 5 119" xfId="16962"/>
    <cellStyle name="Обычный 5 119 2" xfId="16963"/>
    <cellStyle name="Обычный 5 119 2 2" xfId="16964"/>
    <cellStyle name="Обычный 5 119 2 2 2" xfId="46837"/>
    <cellStyle name="Обычный 5 119 2 3" xfId="46838"/>
    <cellStyle name="Обычный 5 119 3" xfId="16965"/>
    <cellStyle name="Обычный 5 119 3 2" xfId="46839"/>
    <cellStyle name="Обычный 5 119 4" xfId="46840"/>
    <cellStyle name="Обычный 5 12" xfId="16966"/>
    <cellStyle name="Обычный 5 12 10" xfId="16967"/>
    <cellStyle name="Обычный 5 12 10 2" xfId="16968"/>
    <cellStyle name="Обычный 5 12 10 2 2" xfId="16969"/>
    <cellStyle name="Обычный 5 12 10 2 2 2" xfId="16970"/>
    <cellStyle name="Обычный 5 12 10 2 2 2 2" xfId="46841"/>
    <cellStyle name="Обычный 5 12 10 2 2 3" xfId="46842"/>
    <cellStyle name="Обычный 5 12 10 2 3" xfId="16971"/>
    <cellStyle name="Обычный 5 12 10 2 3 2" xfId="46843"/>
    <cellStyle name="Обычный 5 12 10 2 4" xfId="46844"/>
    <cellStyle name="Обычный 5 12 10 3" xfId="16972"/>
    <cellStyle name="Обычный 5 12 10 3 2" xfId="16973"/>
    <cellStyle name="Обычный 5 12 10 3 2 2" xfId="16974"/>
    <cellStyle name="Обычный 5 12 10 3 2 2 2" xfId="46845"/>
    <cellStyle name="Обычный 5 12 10 3 2 3" xfId="46846"/>
    <cellStyle name="Обычный 5 12 10 3 3" xfId="16975"/>
    <cellStyle name="Обычный 5 12 10 3 3 2" xfId="46847"/>
    <cellStyle name="Обычный 5 12 10 3 4" xfId="46848"/>
    <cellStyle name="Обычный 5 12 10 4" xfId="16976"/>
    <cellStyle name="Обычный 5 12 10 4 2" xfId="16977"/>
    <cellStyle name="Обычный 5 12 10 4 2 2" xfId="16978"/>
    <cellStyle name="Обычный 5 12 10 4 2 2 2" xfId="46849"/>
    <cellStyle name="Обычный 5 12 10 4 2 3" xfId="46850"/>
    <cellStyle name="Обычный 5 12 10 4 3" xfId="16979"/>
    <cellStyle name="Обычный 5 12 10 4 3 2" xfId="46851"/>
    <cellStyle name="Обычный 5 12 10 4 4" xfId="46852"/>
    <cellStyle name="Обычный 5 12 10 5" xfId="16980"/>
    <cellStyle name="Обычный 5 12 10 5 2" xfId="16981"/>
    <cellStyle name="Обычный 5 12 10 5 2 2" xfId="46853"/>
    <cellStyle name="Обычный 5 12 10 5 3" xfId="46854"/>
    <cellStyle name="Обычный 5 12 10 6" xfId="16982"/>
    <cellStyle name="Обычный 5 12 10 6 2" xfId="46855"/>
    <cellStyle name="Обычный 5 12 10 7" xfId="16983"/>
    <cellStyle name="Обычный 5 12 10 7 2" xfId="46856"/>
    <cellStyle name="Обычный 5 12 10 8" xfId="46857"/>
    <cellStyle name="Обычный 5 12 11" xfId="16984"/>
    <cellStyle name="Обычный 5 12 11 2" xfId="16985"/>
    <cellStyle name="Обычный 5 12 11 2 2" xfId="16986"/>
    <cellStyle name="Обычный 5 12 11 2 2 2" xfId="16987"/>
    <cellStyle name="Обычный 5 12 11 2 2 2 2" xfId="46858"/>
    <cellStyle name="Обычный 5 12 11 2 2 3" xfId="46859"/>
    <cellStyle name="Обычный 5 12 11 2 3" xfId="16988"/>
    <cellStyle name="Обычный 5 12 11 2 3 2" xfId="46860"/>
    <cellStyle name="Обычный 5 12 11 2 4" xfId="46861"/>
    <cellStyle name="Обычный 5 12 11 3" xfId="16989"/>
    <cellStyle name="Обычный 5 12 11 3 2" xfId="16990"/>
    <cellStyle name="Обычный 5 12 11 3 2 2" xfId="16991"/>
    <cellStyle name="Обычный 5 12 11 3 2 2 2" xfId="46862"/>
    <cellStyle name="Обычный 5 12 11 3 2 3" xfId="46863"/>
    <cellStyle name="Обычный 5 12 11 3 3" xfId="16992"/>
    <cellStyle name="Обычный 5 12 11 3 3 2" xfId="46864"/>
    <cellStyle name="Обычный 5 12 11 3 4" xfId="46865"/>
    <cellStyle name="Обычный 5 12 11 4" xfId="16993"/>
    <cellStyle name="Обычный 5 12 11 4 2" xfId="16994"/>
    <cellStyle name="Обычный 5 12 11 4 2 2" xfId="16995"/>
    <cellStyle name="Обычный 5 12 11 4 2 2 2" xfId="46866"/>
    <cellStyle name="Обычный 5 12 11 4 2 3" xfId="46867"/>
    <cellStyle name="Обычный 5 12 11 4 3" xfId="16996"/>
    <cellStyle name="Обычный 5 12 11 4 3 2" xfId="46868"/>
    <cellStyle name="Обычный 5 12 11 4 4" xfId="46869"/>
    <cellStyle name="Обычный 5 12 11 5" xfId="16997"/>
    <cellStyle name="Обычный 5 12 11 5 2" xfId="16998"/>
    <cellStyle name="Обычный 5 12 11 5 2 2" xfId="46870"/>
    <cellStyle name="Обычный 5 12 11 5 3" xfId="46871"/>
    <cellStyle name="Обычный 5 12 11 6" xfId="16999"/>
    <cellStyle name="Обычный 5 12 11 6 2" xfId="46872"/>
    <cellStyle name="Обычный 5 12 11 7" xfId="17000"/>
    <cellStyle name="Обычный 5 12 11 7 2" xfId="46873"/>
    <cellStyle name="Обычный 5 12 11 8" xfId="46874"/>
    <cellStyle name="Обычный 5 12 12" xfId="17001"/>
    <cellStyle name="Обычный 5 12 12 2" xfId="17002"/>
    <cellStyle name="Обычный 5 12 12 2 2" xfId="17003"/>
    <cellStyle name="Обычный 5 12 12 2 2 2" xfId="17004"/>
    <cellStyle name="Обычный 5 12 12 2 2 2 2" xfId="46875"/>
    <cellStyle name="Обычный 5 12 12 2 2 3" xfId="46876"/>
    <cellStyle name="Обычный 5 12 12 2 3" xfId="17005"/>
    <cellStyle name="Обычный 5 12 12 2 3 2" xfId="46877"/>
    <cellStyle name="Обычный 5 12 12 2 4" xfId="46878"/>
    <cellStyle name="Обычный 5 12 12 3" xfId="17006"/>
    <cellStyle name="Обычный 5 12 12 3 2" xfId="17007"/>
    <cellStyle name="Обычный 5 12 12 3 2 2" xfId="17008"/>
    <cellStyle name="Обычный 5 12 12 3 2 2 2" xfId="46879"/>
    <cellStyle name="Обычный 5 12 12 3 2 3" xfId="46880"/>
    <cellStyle name="Обычный 5 12 12 3 3" xfId="17009"/>
    <cellStyle name="Обычный 5 12 12 3 3 2" xfId="46881"/>
    <cellStyle name="Обычный 5 12 12 3 4" xfId="46882"/>
    <cellStyle name="Обычный 5 12 12 4" xfId="17010"/>
    <cellStyle name="Обычный 5 12 12 4 2" xfId="17011"/>
    <cellStyle name="Обычный 5 12 12 4 2 2" xfId="17012"/>
    <cellStyle name="Обычный 5 12 12 4 2 2 2" xfId="46883"/>
    <cellStyle name="Обычный 5 12 12 4 2 3" xfId="46884"/>
    <cellStyle name="Обычный 5 12 12 4 3" xfId="17013"/>
    <cellStyle name="Обычный 5 12 12 4 3 2" xfId="46885"/>
    <cellStyle name="Обычный 5 12 12 4 4" xfId="46886"/>
    <cellStyle name="Обычный 5 12 12 5" xfId="17014"/>
    <cellStyle name="Обычный 5 12 12 5 2" xfId="17015"/>
    <cellStyle name="Обычный 5 12 12 5 2 2" xfId="46887"/>
    <cellStyle name="Обычный 5 12 12 5 3" xfId="46888"/>
    <cellStyle name="Обычный 5 12 12 6" xfId="17016"/>
    <cellStyle name="Обычный 5 12 12 6 2" xfId="46889"/>
    <cellStyle name="Обычный 5 12 12 7" xfId="17017"/>
    <cellStyle name="Обычный 5 12 12 7 2" xfId="46890"/>
    <cellStyle name="Обычный 5 12 12 8" xfId="46891"/>
    <cellStyle name="Обычный 5 12 13" xfId="17018"/>
    <cellStyle name="Обычный 5 12 13 2" xfId="17019"/>
    <cellStyle name="Обычный 5 12 13 2 2" xfId="17020"/>
    <cellStyle name="Обычный 5 12 13 2 2 2" xfId="17021"/>
    <cellStyle name="Обычный 5 12 13 2 2 2 2" xfId="46892"/>
    <cellStyle name="Обычный 5 12 13 2 2 3" xfId="46893"/>
    <cellStyle name="Обычный 5 12 13 2 3" xfId="17022"/>
    <cellStyle name="Обычный 5 12 13 2 3 2" xfId="46894"/>
    <cellStyle name="Обычный 5 12 13 2 4" xfId="46895"/>
    <cellStyle name="Обычный 5 12 13 3" xfId="17023"/>
    <cellStyle name="Обычный 5 12 13 3 2" xfId="17024"/>
    <cellStyle name="Обычный 5 12 13 3 2 2" xfId="17025"/>
    <cellStyle name="Обычный 5 12 13 3 2 2 2" xfId="46896"/>
    <cellStyle name="Обычный 5 12 13 3 2 3" xfId="46897"/>
    <cellStyle name="Обычный 5 12 13 3 3" xfId="17026"/>
    <cellStyle name="Обычный 5 12 13 3 3 2" xfId="46898"/>
    <cellStyle name="Обычный 5 12 13 3 4" xfId="46899"/>
    <cellStyle name="Обычный 5 12 13 4" xfId="17027"/>
    <cellStyle name="Обычный 5 12 13 4 2" xfId="17028"/>
    <cellStyle name="Обычный 5 12 13 4 2 2" xfId="17029"/>
    <cellStyle name="Обычный 5 12 13 4 2 2 2" xfId="46900"/>
    <cellStyle name="Обычный 5 12 13 4 2 3" xfId="46901"/>
    <cellStyle name="Обычный 5 12 13 4 3" xfId="17030"/>
    <cellStyle name="Обычный 5 12 13 4 3 2" xfId="46902"/>
    <cellStyle name="Обычный 5 12 13 4 4" xfId="46903"/>
    <cellStyle name="Обычный 5 12 13 5" xfId="17031"/>
    <cellStyle name="Обычный 5 12 13 5 2" xfId="17032"/>
    <cellStyle name="Обычный 5 12 13 5 2 2" xfId="46904"/>
    <cellStyle name="Обычный 5 12 13 5 3" xfId="46905"/>
    <cellStyle name="Обычный 5 12 13 6" xfId="17033"/>
    <cellStyle name="Обычный 5 12 13 6 2" xfId="46906"/>
    <cellStyle name="Обычный 5 12 13 7" xfId="17034"/>
    <cellStyle name="Обычный 5 12 13 7 2" xfId="46907"/>
    <cellStyle name="Обычный 5 12 13 8" xfId="46908"/>
    <cellStyle name="Обычный 5 12 14" xfId="17035"/>
    <cellStyle name="Обычный 5 12 14 2" xfId="17036"/>
    <cellStyle name="Обычный 5 12 14 2 2" xfId="17037"/>
    <cellStyle name="Обычный 5 12 14 2 2 2" xfId="17038"/>
    <cellStyle name="Обычный 5 12 14 2 2 2 2" xfId="46909"/>
    <cellStyle name="Обычный 5 12 14 2 2 3" xfId="46910"/>
    <cellStyle name="Обычный 5 12 14 2 3" xfId="17039"/>
    <cellStyle name="Обычный 5 12 14 2 3 2" xfId="46911"/>
    <cellStyle name="Обычный 5 12 14 2 4" xfId="46912"/>
    <cellStyle name="Обычный 5 12 14 3" xfId="17040"/>
    <cellStyle name="Обычный 5 12 14 3 2" xfId="17041"/>
    <cellStyle name="Обычный 5 12 14 3 2 2" xfId="17042"/>
    <cellStyle name="Обычный 5 12 14 3 2 2 2" xfId="46913"/>
    <cellStyle name="Обычный 5 12 14 3 2 3" xfId="46914"/>
    <cellStyle name="Обычный 5 12 14 3 3" xfId="17043"/>
    <cellStyle name="Обычный 5 12 14 3 3 2" xfId="46915"/>
    <cellStyle name="Обычный 5 12 14 3 4" xfId="46916"/>
    <cellStyle name="Обычный 5 12 14 4" xfId="17044"/>
    <cellStyle name="Обычный 5 12 14 4 2" xfId="17045"/>
    <cellStyle name="Обычный 5 12 14 4 2 2" xfId="17046"/>
    <cellStyle name="Обычный 5 12 14 4 2 2 2" xfId="46917"/>
    <cellStyle name="Обычный 5 12 14 4 2 3" xfId="46918"/>
    <cellStyle name="Обычный 5 12 14 4 3" xfId="17047"/>
    <cellStyle name="Обычный 5 12 14 4 3 2" xfId="46919"/>
    <cellStyle name="Обычный 5 12 14 4 4" xfId="46920"/>
    <cellStyle name="Обычный 5 12 14 5" xfId="17048"/>
    <cellStyle name="Обычный 5 12 14 5 2" xfId="17049"/>
    <cellStyle name="Обычный 5 12 14 5 2 2" xfId="46921"/>
    <cellStyle name="Обычный 5 12 14 5 3" xfId="46922"/>
    <cellStyle name="Обычный 5 12 14 6" xfId="17050"/>
    <cellStyle name="Обычный 5 12 14 6 2" xfId="46923"/>
    <cellStyle name="Обычный 5 12 14 7" xfId="17051"/>
    <cellStyle name="Обычный 5 12 14 7 2" xfId="46924"/>
    <cellStyle name="Обычный 5 12 14 8" xfId="46925"/>
    <cellStyle name="Обычный 5 12 15" xfId="17052"/>
    <cellStyle name="Обычный 5 12 15 2" xfId="17053"/>
    <cellStyle name="Обычный 5 12 15 2 2" xfId="17054"/>
    <cellStyle name="Обычный 5 12 15 2 2 2" xfId="17055"/>
    <cellStyle name="Обычный 5 12 15 2 2 2 2" xfId="46926"/>
    <cellStyle name="Обычный 5 12 15 2 2 3" xfId="46927"/>
    <cellStyle name="Обычный 5 12 15 2 3" xfId="17056"/>
    <cellStyle name="Обычный 5 12 15 2 3 2" xfId="46928"/>
    <cellStyle name="Обычный 5 12 15 2 4" xfId="46929"/>
    <cellStyle name="Обычный 5 12 15 3" xfId="17057"/>
    <cellStyle name="Обычный 5 12 15 3 2" xfId="17058"/>
    <cellStyle name="Обычный 5 12 15 3 2 2" xfId="17059"/>
    <cellStyle name="Обычный 5 12 15 3 2 2 2" xfId="46930"/>
    <cellStyle name="Обычный 5 12 15 3 2 3" xfId="46931"/>
    <cellStyle name="Обычный 5 12 15 3 3" xfId="17060"/>
    <cellStyle name="Обычный 5 12 15 3 3 2" xfId="46932"/>
    <cellStyle name="Обычный 5 12 15 3 4" xfId="46933"/>
    <cellStyle name="Обычный 5 12 15 4" xfId="17061"/>
    <cellStyle name="Обычный 5 12 15 4 2" xfId="17062"/>
    <cellStyle name="Обычный 5 12 15 4 2 2" xfId="17063"/>
    <cellStyle name="Обычный 5 12 15 4 2 2 2" xfId="46934"/>
    <cellStyle name="Обычный 5 12 15 4 2 3" xfId="46935"/>
    <cellStyle name="Обычный 5 12 15 4 3" xfId="17064"/>
    <cellStyle name="Обычный 5 12 15 4 3 2" xfId="46936"/>
    <cellStyle name="Обычный 5 12 15 4 4" xfId="46937"/>
    <cellStyle name="Обычный 5 12 15 5" xfId="17065"/>
    <cellStyle name="Обычный 5 12 15 5 2" xfId="17066"/>
    <cellStyle name="Обычный 5 12 15 5 2 2" xfId="46938"/>
    <cellStyle name="Обычный 5 12 15 5 3" xfId="46939"/>
    <cellStyle name="Обычный 5 12 15 6" xfId="17067"/>
    <cellStyle name="Обычный 5 12 15 6 2" xfId="46940"/>
    <cellStyle name="Обычный 5 12 15 7" xfId="17068"/>
    <cellStyle name="Обычный 5 12 15 7 2" xfId="46941"/>
    <cellStyle name="Обычный 5 12 15 8" xfId="46942"/>
    <cellStyle name="Обычный 5 12 16" xfId="17069"/>
    <cellStyle name="Обычный 5 12 16 2" xfId="17070"/>
    <cellStyle name="Обычный 5 12 16 2 2" xfId="17071"/>
    <cellStyle name="Обычный 5 12 16 2 2 2" xfId="17072"/>
    <cellStyle name="Обычный 5 12 16 2 2 2 2" xfId="46943"/>
    <cellStyle name="Обычный 5 12 16 2 2 3" xfId="46944"/>
    <cellStyle name="Обычный 5 12 16 2 3" xfId="17073"/>
    <cellStyle name="Обычный 5 12 16 2 3 2" xfId="46945"/>
    <cellStyle name="Обычный 5 12 16 2 4" xfId="46946"/>
    <cellStyle name="Обычный 5 12 16 3" xfId="17074"/>
    <cellStyle name="Обычный 5 12 16 3 2" xfId="17075"/>
    <cellStyle name="Обычный 5 12 16 3 2 2" xfId="17076"/>
    <cellStyle name="Обычный 5 12 16 3 2 2 2" xfId="46947"/>
    <cellStyle name="Обычный 5 12 16 3 2 3" xfId="46948"/>
    <cellStyle name="Обычный 5 12 16 3 3" xfId="17077"/>
    <cellStyle name="Обычный 5 12 16 3 3 2" xfId="46949"/>
    <cellStyle name="Обычный 5 12 16 3 4" xfId="46950"/>
    <cellStyle name="Обычный 5 12 16 4" xfId="17078"/>
    <cellStyle name="Обычный 5 12 16 4 2" xfId="17079"/>
    <cellStyle name="Обычный 5 12 16 4 2 2" xfId="17080"/>
    <cellStyle name="Обычный 5 12 16 4 2 2 2" xfId="46951"/>
    <cellStyle name="Обычный 5 12 16 4 2 3" xfId="46952"/>
    <cellStyle name="Обычный 5 12 16 4 3" xfId="17081"/>
    <cellStyle name="Обычный 5 12 16 4 3 2" xfId="46953"/>
    <cellStyle name="Обычный 5 12 16 4 4" xfId="46954"/>
    <cellStyle name="Обычный 5 12 16 5" xfId="17082"/>
    <cellStyle name="Обычный 5 12 16 5 2" xfId="17083"/>
    <cellStyle name="Обычный 5 12 16 5 2 2" xfId="46955"/>
    <cellStyle name="Обычный 5 12 16 5 3" xfId="46956"/>
    <cellStyle name="Обычный 5 12 16 6" xfId="17084"/>
    <cellStyle name="Обычный 5 12 16 6 2" xfId="46957"/>
    <cellStyle name="Обычный 5 12 16 7" xfId="17085"/>
    <cellStyle name="Обычный 5 12 16 7 2" xfId="46958"/>
    <cellStyle name="Обычный 5 12 16 8" xfId="46959"/>
    <cellStyle name="Обычный 5 12 17" xfId="17086"/>
    <cellStyle name="Обычный 5 12 17 2" xfId="17087"/>
    <cellStyle name="Обычный 5 12 17 2 2" xfId="17088"/>
    <cellStyle name="Обычный 5 12 17 2 2 2" xfId="17089"/>
    <cellStyle name="Обычный 5 12 17 2 2 2 2" xfId="46960"/>
    <cellStyle name="Обычный 5 12 17 2 2 3" xfId="46961"/>
    <cellStyle name="Обычный 5 12 17 2 3" xfId="17090"/>
    <cellStyle name="Обычный 5 12 17 2 3 2" xfId="46962"/>
    <cellStyle name="Обычный 5 12 17 2 4" xfId="46963"/>
    <cellStyle name="Обычный 5 12 17 3" xfId="17091"/>
    <cellStyle name="Обычный 5 12 17 3 2" xfId="17092"/>
    <cellStyle name="Обычный 5 12 17 3 2 2" xfId="17093"/>
    <cellStyle name="Обычный 5 12 17 3 2 2 2" xfId="46964"/>
    <cellStyle name="Обычный 5 12 17 3 2 3" xfId="46965"/>
    <cellStyle name="Обычный 5 12 17 3 3" xfId="17094"/>
    <cellStyle name="Обычный 5 12 17 3 3 2" xfId="46966"/>
    <cellStyle name="Обычный 5 12 17 3 4" xfId="46967"/>
    <cellStyle name="Обычный 5 12 17 4" xfId="17095"/>
    <cellStyle name="Обычный 5 12 17 4 2" xfId="17096"/>
    <cellStyle name="Обычный 5 12 17 4 2 2" xfId="17097"/>
    <cellStyle name="Обычный 5 12 17 4 2 2 2" xfId="46968"/>
    <cellStyle name="Обычный 5 12 17 4 2 3" xfId="46969"/>
    <cellStyle name="Обычный 5 12 17 4 3" xfId="17098"/>
    <cellStyle name="Обычный 5 12 17 4 3 2" xfId="46970"/>
    <cellStyle name="Обычный 5 12 17 4 4" xfId="46971"/>
    <cellStyle name="Обычный 5 12 17 5" xfId="17099"/>
    <cellStyle name="Обычный 5 12 17 5 2" xfId="17100"/>
    <cellStyle name="Обычный 5 12 17 5 2 2" xfId="46972"/>
    <cellStyle name="Обычный 5 12 17 5 3" xfId="46973"/>
    <cellStyle name="Обычный 5 12 17 6" xfId="17101"/>
    <cellStyle name="Обычный 5 12 17 6 2" xfId="46974"/>
    <cellStyle name="Обычный 5 12 17 7" xfId="17102"/>
    <cellStyle name="Обычный 5 12 17 7 2" xfId="46975"/>
    <cellStyle name="Обычный 5 12 17 8" xfId="46976"/>
    <cellStyle name="Обычный 5 12 18" xfId="17103"/>
    <cellStyle name="Обычный 5 12 18 2" xfId="17104"/>
    <cellStyle name="Обычный 5 12 18 2 2" xfId="17105"/>
    <cellStyle name="Обычный 5 12 18 2 2 2" xfId="17106"/>
    <cellStyle name="Обычный 5 12 18 2 2 2 2" xfId="46977"/>
    <cellStyle name="Обычный 5 12 18 2 2 3" xfId="46978"/>
    <cellStyle name="Обычный 5 12 18 2 3" xfId="17107"/>
    <cellStyle name="Обычный 5 12 18 2 3 2" xfId="46979"/>
    <cellStyle name="Обычный 5 12 18 2 4" xfId="46980"/>
    <cellStyle name="Обычный 5 12 18 3" xfId="17108"/>
    <cellStyle name="Обычный 5 12 18 3 2" xfId="17109"/>
    <cellStyle name="Обычный 5 12 18 3 2 2" xfId="17110"/>
    <cellStyle name="Обычный 5 12 18 3 2 2 2" xfId="46981"/>
    <cellStyle name="Обычный 5 12 18 3 2 3" xfId="46982"/>
    <cellStyle name="Обычный 5 12 18 3 3" xfId="17111"/>
    <cellStyle name="Обычный 5 12 18 3 3 2" xfId="46983"/>
    <cellStyle name="Обычный 5 12 18 3 4" xfId="46984"/>
    <cellStyle name="Обычный 5 12 18 4" xfId="17112"/>
    <cellStyle name="Обычный 5 12 18 4 2" xfId="17113"/>
    <cellStyle name="Обычный 5 12 18 4 2 2" xfId="17114"/>
    <cellStyle name="Обычный 5 12 18 4 2 2 2" xfId="46985"/>
    <cellStyle name="Обычный 5 12 18 4 2 3" xfId="46986"/>
    <cellStyle name="Обычный 5 12 18 4 3" xfId="17115"/>
    <cellStyle name="Обычный 5 12 18 4 3 2" xfId="46987"/>
    <cellStyle name="Обычный 5 12 18 4 4" xfId="46988"/>
    <cellStyle name="Обычный 5 12 18 5" xfId="17116"/>
    <cellStyle name="Обычный 5 12 18 5 2" xfId="17117"/>
    <cellStyle name="Обычный 5 12 18 5 2 2" xfId="46989"/>
    <cellStyle name="Обычный 5 12 18 5 3" xfId="46990"/>
    <cellStyle name="Обычный 5 12 18 6" xfId="17118"/>
    <cellStyle name="Обычный 5 12 18 6 2" xfId="46991"/>
    <cellStyle name="Обычный 5 12 18 7" xfId="17119"/>
    <cellStyle name="Обычный 5 12 18 7 2" xfId="46992"/>
    <cellStyle name="Обычный 5 12 18 8" xfId="46993"/>
    <cellStyle name="Обычный 5 12 19" xfId="17120"/>
    <cellStyle name="Обычный 5 12 19 2" xfId="17121"/>
    <cellStyle name="Обычный 5 12 19 2 2" xfId="17122"/>
    <cellStyle name="Обычный 5 12 19 2 2 2" xfId="17123"/>
    <cellStyle name="Обычный 5 12 19 2 2 2 2" xfId="46994"/>
    <cellStyle name="Обычный 5 12 19 2 2 3" xfId="46995"/>
    <cellStyle name="Обычный 5 12 19 2 3" xfId="17124"/>
    <cellStyle name="Обычный 5 12 19 2 3 2" xfId="46996"/>
    <cellStyle name="Обычный 5 12 19 2 4" xfId="46997"/>
    <cellStyle name="Обычный 5 12 19 3" xfId="17125"/>
    <cellStyle name="Обычный 5 12 19 3 2" xfId="17126"/>
    <cellStyle name="Обычный 5 12 19 3 2 2" xfId="17127"/>
    <cellStyle name="Обычный 5 12 19 3 2 2 2" xfId="46998"/>
    <cellStyle name="Обычный 5 12 19 3 2 3" xfId="46999"/>
    <cellStyle name="Обычный 5 12 19 3 3" xfId="17128"/>
    <cellStyle name="Обычный 5 12 19 3 3 2" xfId="47000"/>
    <cellStyle name="Обычный 5 12 19 3 4" xfId="47001"/>
    <cellStyle name="Обычный 5 12 19 4" xfId="17129"/>
    <cellStyle name="Обычный 5 12 19 4 2" xfId="17130"/>
    <cellStyle name="Обычный 5 12 19 4 2 2" xfId="17131"/>
    <cellStyle name="Обычный 5 12 19 4 2 2 2" xfId="47002"/>
    <cellStyle name="Обычный 5 12 19 4 2 3" xfId="47003"/>
    <cellStyle name="Обычный 5 12 19 4 3" xfId="17132"/>
    <cellStyle name="Обычный 5 12 19 4 3 2" xfId="47004"/>
    <cellStyle name="Обычный 5 12 19 4 4" xfId="47005"/>
    <cellStyle name="Обычный 5 12 19 5" xfId="17133"/>
    <cellStyle name="Обычный 5 12 19 5 2" xfId="17134"/>
    <cellStyle name="Обычный 5 12 19 5 2 2" xfId="47006"/>
    <cellStyle name="Обычный 5 12 19 5 3" xfId="47007"/>
    <cellStyle name="Обычный 5 12 19 6" xfId="17135"/>
    <cellStyle name="Обычный 5 12 19 6 2" xfId="47008"/>
    <cellStyle name="Обычный 5 12 19 7" xfId="17136"/>
    <cellStyle name="Обычный 5 12 19 7 2" xfId="47009"/>
    <cellStyle name="Обычный 5 12 19 8" xfId="47010"/>
    <cellStyle name="Обычный 5 12 2" xfId="17137"/>
    <cellStyle name="Обычный 5 12 2 2" xfId="17138"/>
    <cellStyle name="Обычный 5 12 2 2 2" xfId="17139"/>
    <cellStyle name="Обычный 5 12 2 2 2 2" xfId="17140"/>
    <cellStyle name="Обычный 5 12 2 2 2 2 2" xfId="47011"/>
    <cellStyle name="Обычный 5 12 2 2 2 3" xfId="47012"/>
    <cellStyle name="Обычный 5 12 2 2 3" xfId="17141"/>
    <cellStyle name="Обычный 5 12 2 2 3 2" xfId="47013"/>
    <cellStyle name="Обычный 5 12 2 2 4" xfId="47014"/>
    <cellStyle name="Обычный 5 12 2 3" xfId="17142"/>
    <cellStyle name="Обычный 5 12 2 3 2" xfId="17143"/>
    <cellStyle name="Обычный 5 12 2 3 2 2" xfId="17144"/>
    <cellStyle name="Обычный 5 12 2 3 2 2 2" xfId="47015"/>
    <cellStyle name="Обычный 5 12 2 3 2 3" xfId="47016"/>
    <cellStyle name="Обычный 5 12 2 3 3" xfId="17145"/>
    <cellStyle name="Обычный 5 12 2 3 3 2" xfId="47017"/>
    <cellStyle name="Обычный 5 12 2 3 4" xfId="47018"/>
    <cellStyle name="Обычный 5 12 2 4" xfId="17146"/>
    <cellStyle name="Обычный 5 12 2 4 2" xfId="17147"/>
    <cellStyle name="Обычный 5 12 2 4 2 2" xfId="17148"/>
    <cellStyle name="Обычный 5 12 2 4 2 2 2" xfId="47019"/>
    <cellStyle name="Обычный 5 12 2 4 2 3" xfId="47020"/>
    <cellStyle name="Обычный 5 12 2 4 3" xfId="17149"/>
    <cellStyle name="Обычный 5 12 2 4 3 2" xfId="47021"/>
    <cellStyle name="Обычный 5 12 2 4 4" xfId="47022"/>
    <cellStyle name="Обычный 5 12 2 5" xfId="17150"/>
    <cellStyle name="Обычный 5 12 2 5 2" xfId="17151"/>
    <cellStyle name="Обычный 5 12 2 5 2 2" xfId="47023"/>
    <cellStyle name="Обычный 5 12 2 5 3" xfId="47024"/>
    <cellStyle name="Обычный 5 12 2 6" xfId="17152"/>
    <cellStyle name="Обычный 5 12 2 6 2" xfId="47025"/>
    <cellStyle name="Обычный 5 12 2 7" xfId="17153"/>
    <cellStyle name="Обычный 5 12 2 7 2" xfId="47026"/>
    <cellStyle name="Обычный 5 12 2 8" xfId="47027"/>
    <cellStyle name="Обычный 5 12 20" xfId="17154"/>
    <cellStyle name="Обычный 5 12 20 2" xfId="17155"/>
    <cellStyle name="Обычный 5 12 20 2 2" xfId="17156"/>
    <cellStyle name="Обычный 5 12 20 2 2 2" xfId="17157"/>
    <cellStyle name="Обычный 5 12 20 2 2 2 2" xfId="47028"/>
    <cellStyle name="Обычный 5 12 20 2 2 3" xfId="47029"/>
    <cellStyle name="Обычный 5 12 20 2 3" xfId="17158"/>
    <cellStyle name="Обычный 5 12 20 2 3 2" xfId="47030"/>
    <cellStyle name="Обычный 5 12 20 2 4" xfId="47031"/>
    <cellStyle name="Обычный 5 12 20 3" xfId="17159"/>
    <cellStyle name="Обычный 5 12 20 3 2" xfId="17160"/>
    <cellStyle name="Обычный 5 12 20 3 2 2" xfId="17161"/>
    <cellStyle name="Обычный 5 12 20 3 2 2 2" xfId="47032"/>
    <cellStyle name="Обычный 5 12 20 3 2 3" xfId="47033"/>
    <cellStyle name="Обычный 5 12 20 3 3" xfId="17162"/>
    <cellStyle name="Обычный 5 12 20 3 3 2" xfId="47034"/>
    <cellStyle name="Обычный 5 12 20 3 4" xfId="47035"/>
    <cellStyle name="Обычный 5 12 20 4" xfId="17163"/>
    <cellStyle name="Обычный 5 12 20 4 2" xfId="17164"/>
    <cellStyle name="Обычный 5 12 20 4 2 2" xfId="17165"/>
    <cellStyle name="Обычный 5 12 20 4 2 2 2" xfId="47036"/>
    <cellStyle name="Обычный 5 12 20 4 2 3" xfId="47037"/>
    <cellStyle name="Обычный 5 12 20 4 3" xfId="17166"/>
    <cellStyle name="Обычный 5 12 20 4 3 2" xfId="47038"/>
    <cellStyle name="Обычный 5 12 20 4 4" xfId="47039"/>
    <cellStyle name="Обычный 5 12 20 5" xfId="17167"/>
    <cellStyle name="Обычный 5 12 20 5 2" xfId="17168"/>
    <cellStyle name="Обычный 5 12 20 5 2 2" xfId="47040"/>
    <cellStyle name="Обычный 5 12 20 5 3" xfId="47041"/>
    <cellStyle name="Обычный 5 12 20 6" xfId="17169"/>
    <cellStyle name="Обычный 5 12 20 6 2" xfId="47042"/>
    <cellStyle name="Обычный 5 12 20 7" xfId="17170"/>
    <cellStyle name="Обычный 5 12 20 7 2" xfId="47043"/>
    <cellStyle name="Обычный 5 12 20 8" xfId="47044"/>
    <cellStyle name="Обычный 5 12 21" xfId="17171"/>
    <cellStyle name="Обычный 5 12 21 2" xfId="17172"/>
    <cellStyle name="Обычный 5 12 21 2 2" xfId="17173"/>
    <cellStyle name="Обычный 5 12 21 2 2 2" xfId="17174"/>
    <cellStyle name="Обычный 5 12 21 2 2 2 2" xfId="47045"/>
    <cellStyle name="Обычный 5 12 21 2 2 3" xfId="47046"/>
    <cellStyle name="Обычный 5 12 21 2 3" xfId="17175"/>
    <cellStyle name="Обычный 5 12 21 2 3 2" xfId="47047"/>
    <cellStyle name="Обычный 5 12 21 2 4" xfId="47048"/>
    <cellStyle name="Обычный 5 12 21 3" xfId="17176"/>
    <cellStyle name="Обычный 5 12 21 3 2" xfId="17177"/>
    <cellStyle name="Обычный 5 12 21 3 2 2" xfId="17178"/>
    <cellStyle name="Обычный 5 12 21 3 2 2 2" xfId="47049"/>
    <cellStyle name="Обычный 5 12 21 3 2 3" xfId="47050"/>
    <cellStyle name="Обычный 5 12 21 3 3" xfId="17179"/>
    <cellStyle name="Обычный 5 12 21 3 3 2" xfId="47051"/>
    <cellStyle name="Обычный 5 12 21 3 4" xfId="47052"/>
    <cellStyle name="Обычный 5 12 21 4" xfId="17180"/>
    <cellStyle name="Обычный 5 12 21 4 2" xfId="17181"/>
    <cellStyle name="Обычный 5 12 21 4 2 2" xfId="17182"/>
    <cellStyle name="Обычный 5 12 21 4 2 2 2" xfId="47053"/>
    <cellStyle name="Обычный 5 12 21 4 2 3" xfId="47054"/>
    <cellStyle name="Обычный 5 12 21 4 3" xfId="17183"/>
    <cellStyle name="Обычный 5 12 21 4 3 2" xfId="47055"/>
    <cellStyle name="Обычный 5 12 21 4 4" xfId="47056"/>
    <cellStyle name="Обычный 5 12 21 5" xfId="17184"/>
    <cellStyle name="Обычный 5 12 21 5 2" xfId="17185"/>
    <cellStyle name="Обычный 5 12 21 5 2 2" xfId="47057"/>
    <cellStyle name="Обычный 5 12 21 5 3" xfId="47058"/>
    <cellStyle name="Обычный 5 12 21 6" xfId="17186"/>
    <cellStyle name="Обычный 5 12 21 6 2" xfId="47059"/>
    <cellStyle name="Обычный 5 12 21 7" xfId="17187"/>
    <cellStyle name="Обычный 5 12 21 7 2" xfId="47060"/>
    <cellStyle name="Обычный 5 12 21 8" xfId="47061"/>
    <cellStyle name="Обычный 5 12 22" xfId="17188"/>
    <cellStyle name="Обычный 5 12 22 2" xfId="17189"/>
    <cellStyle name="Обычный 5 12 22 2 2" xfId="17190"/>
    <cellStyle name="Обычный 5 12 22 2 2 2" xfId="17191"/>
    <cellStyle name="Обычный 5 12 22 2 2 2 2" xfId="47062"/>
    <cellStyle name="Обычный 5 12 22 2 2 3" xfId="47063"/>
    <cellStyle name="Обычный 5 12 22 2 3" xfId="17192"/>
    <cellStyle name="Обычный 5 12 22 2 3 2" xfId="47064"/>
    <cellStyle name="Обычный 5 12 22 2 4" xfId="47065"/>
    <cellStyle name="Обычный 5 12 22 3" xfId="17193"/>
    <cellStyle name="Обычный 5 12 22 3 2" xfId="17194"/>
    <cellStyle name="Обычный 5 12 22 3 2 2" xfId="17195"/>
    <cellStyle name="Обычный 5 12 22 3 2 2 2" xfId="47066"/>
    <cellStyle name="Обычный 5 12 22 3 2 3" xfId="47067"/>
    <cellStyle name="Обычный 5 12 22 3 3" xfId="17196"/>
    <cellStyle name="Обычный 5 12 22 3 3 2" xfId="47068"/>
    <cellStyle name="Обычный 5 12 22 3 4" xfId="47069"/>
    <cellStyle name="Обычный 5 12 22 4" xfId="17197"/>
    <cellStyle name="Обычный 5 12 22 4 2" xfId="17198"/>
    <cellStyle name="Обычный 5 12 22 4 2 2" xfId="17199"/>
    <cellStyle name="Обычный 5 12 22 4 2 2 2" xfId="47070"/>
    <cellStyle name="Обычный 5 12 22 4 2 3" xfId="47071"/>
    <cellStyle name="Обычный 5 12 22 4 3" xfId="17200"/>
    <cellStyle name="Обычный 5 12 22 4 3 2" xfId="47072"/>
    <cellStyle name="Обычный 5 12 22 4 4" xfId="47073"/>
    <cellStyle name="Обычный 5 12 22 5" xfId="17201"/>
    <cellStyle name="Обычный 5 12 22 5 2" xfId="17202"/>
    <cellStyle name="Обычный 5 12 22 5 2 2" xfId="47074"/>
    <cellStyle name="Обычный 5 12 22 5 3" xfId="47075"/>
    <cellStyle name="Обычный 5 12 22 6" xfId="17203"/>
    <cellStyle name="Обычный 5 12 22 6 2" xfId="47076"/>
    <cellStyle name="Обычный 5 12 22 7" xfId="17204"/>
    <cellStyle name="Обычный 5 12 22 7 2" xfId="47077"/>
    <cellStyle name="Обычный 5 12 22 8" xfId="47078"/>
    <cellStyle name="Обычный 5 12 23" xfId="17205"/>
    <cellStyle name="Обычный 5 12 23 2" xfId="17206"/>
    <cellStyle name="Обычный 5 12 23 2 2" xfId="17207"/>
    <cellStyle name="Обычный 5 12 23 2 2 2" xfId="17208"/>
    <cellStyle name="Обычный 5 12 23 2 2 2 2" xfId="47079"/>
    <cellStyle name="Обычный 5 12 23 2 2 3" xfId="47080"/>
    <cellStyle name="Обычный 5 12 23 2 3" xfId="17209"/>
    <cellStyle name="Обычный 5 12 23 2 3 2" xfId="47081"/>
    <cellStyle name="Обычный 5 12 23 2 4" xfId="47082"/>
    <cellStyle name="Обычный 5 12 23 3" xfId="17210"/>
    <cellStyle name="Обычный 5 12 23 3 2" xfId="17211"/>
    <cellStyle name="Обычный 5 12 23 3 2 2" xfId="17212"/>
    <cellStyle name="Обычный 5 12 23 3 2 2 2" xfId="47083"/>
    <cellStyle name="Обычный 5 12 23 3 2 3" xfId="47084"/>
    <cellStyle name="Обычный 5 12 23 3 3" xfId="17213"/>
    <cellStyle name="Обычный 5 12 23 3 3 2" xfId="47085"/>
    <cellStyle name="Обычный 5 12 23 3 4" xfId="47086"/>
    <cellStyle name="Обычный 5 12 23 4" xfId="17214"/>
    <cellStyle name="Обычный 5 12 23 4 2" xfId="17215"/>
    <cellStyle name="Обычный 5 12 23 4 2 2" xfId="17216"/>
    <cellStyle name="Обычный 5 12 23 4 2 2 2" xfId="47087"/>
    <cellStyle name="Обычный 5 12 23 4 2 3" xfId="47088"/>
    <cellStyle name="Обычный 5 12 23 4 3" xfId="17217"/>
    <cellStyle name="Обычный 5 12 23 4 3 2" xfId="47089"/>
    <cellStyle name="Обычный 5 12 23 4 4" xfId="47090"/>
    <cellStyle name="Обычный 5 12 23 5" xfId="17218"/>
    <cellStyle name="Обычный 5 12 23 5 2" xfId="17219"/>
    <cellStyle name="Обычный 5 12 23 5 2 2" xfId="47091"/>
    <cellStyle name="Обычный 5 12 23 5 3" xfId="47092"/>
    <cellStyle name="Обычный 5 12 23 6" xfId="17220"/>
    <cellStyle name="Обычный 5 12 23 6 2" xfId="47093"/>
    <cellStyle name="Обычный 5 12 23 7" xfId="17221"/>
    <cellStyle name="Обычный 5 12 23 7 2" xfId="47094"/>
    <cellStyle name="Обычный 5 12 23 8" xfId="47095"/>
    <cellStyle name="Обычный 5 12 24" xfId="17222"/>
    <cellStyle name="Обычный 5 12 24 2" xfId="17223"/>
    <cellStyle name="Обычный 5 12 24 2 2" xfId="17224"/>
    <cellStyle name="Обычный 5 12 24 2 2 2" xfId="17225"/>
    <cellStyle name="Обычный 5 12 24 2 2 2 2" xfId="47096"/>
    <cellStyle name="Обычный 5 12 24 2 2 3" xfId="47097"/>
    <cellStyle name="Обычный 5 12 24 2 3" xfId="17226"/>
    <cellStyle name="Обычный 5 12 24 2 3 2" xfId="47098"/>
    <cellStyle name="Обычный 5 12 24 2 4" xfId="47099"/>
    <cellStyle name="Обычный 5 12 24 3" xfId="17227"/>
    <cellStyle name="Обычный 5 12 24 3 2" xfId="17228"/>
    <cellStyle name="Обычный 5 12 24 3 2 2" xfId="17229"/>
    <cellStyle name="Обычный 5 12 24 3 2 2 2" xfId="47100"/>
    <cellStyle name="Обычный 5 12 24 3 2 3" xfId="47101"/>
    <cellStyle name="Обычный 5 12 24 3 3" xfId="17230"/>
    <cellStyle name="Обычный 5 12 24 3 3 2" xfId="47102"/>
    <cellStyle name="Обычный 5 12 24 3 4" xfId="47103"/>
    <cellStyle name="Обычный 5 12 24 4" xfId="17231"/>
    <cellStyle name="Обычный 5 12 24 4 2" xfId="17232"/>
    <cellStyle name="Обычный 5 12 24 4 2 2" xfId="17233"/>
    <cellStyle name="Обычный 5 12 24 4 2 2 2" xfId="47104"/>
    <cellStyle name="Обычный 5 12 24 4 2 3" xfId="47105"/>
    <cellStyle name="Обычный 5 12 24 4 3" xfId="17234"/>
    <cellStyle name="Обычный 5 12 24 4 3 2" xfId="47106"/>
    <cellStyle name="Обычный 5 12 24 4 4" xfId="47107"/>
    <cellStyle name="Обычный 5 12 24 5" xfId="17235"/>
    <cellStyle name="Обычный 5 12 24 5 2" xfId="17236"/>
    <cellStyle name="Обычный 5 12 24 5 2 2" xfId="47108"/>
    <cellStyle name="Обычный 5 12 24 5 3" xfId="47109"/>
    <cellStyle name="Обычный 5 12 24 6" xfId="17237"/>
    <cellStyle name="Обычный 5 12 24 6 2" xfId="47110"/>
    <cellStyle name="Обычный 5 12 24 7" xfId="17238"/>
    <cellStyle name="Обычный 5 12 24 7 2" xfId="47111"/>
    <cellStyle name="Обычный 5 12 24 8" xfId="47112"/>
    <cellStyle name="Обычный 5 12 25" xfId="17239"/>
    <cellStyle name="Обычный 5 12 25 2" xfId="17240"/>
    <cellStyle name="Обычный 5 12 25 2 2" xfId="17241"/>
    <cellStyle name="Обычный 5 12 25 2 2 2" xfId="17242"/>
    <cellStyle name="Обычный 5 12 25 2 2 2 2" xfId="47113"/>
    <cellStyle name="Обычный 5 12 25 2 2 3" xfId="47114"/>
    <cellStyle name="Обычный 5 12 25 2 3" xfId="17243"/>
    <cellStyle name="Обычный 5 12 25 2 3 2" xfId="47115"/>
    <cellStyle name="Обычный 5 12 25 2 4" xfId="47116"/>
    <cellStyle name="Обычный 5 12 25 3" xfId="17244"/>
    <cellStyle name="Обычный 5 12 25 3 2" xfId="17245"/>
    <cellStyle name="Обычный 5 12 25 3 2 2" xfId="17246"/>
    <cellStyle name="Обычный 5 12 25 3 2 2 2" xfId="47117"/>
    <cellStyle name="Обычный 5 12 25 3 2 3" xfId="47118"/>
    <cellStyle name="Обычный 5 12 25 3 3" xfId="17247"/>
    <cellStyle name="Обычный 5 12 25 3 3 2" xfId="47119"/>
    <cellStyle name="Обычный 5 12 25 3 4" xfId="47120"/>
    <cellStyle name="Обычный 5 12 25 4" xfId="17248"/>
    <cellStyle name="Обычный 5 12 25 4 2" xfId="17249"/>
    <cellStyle name="Обычный 5 12 25 4 2 2" xfId="17250"/>
    <cellStyle name="Обычный 5 12 25 4 2 2 2" xfId="47121"/>
    <cellStyle name="Обычный 5 12 25 4 2 3" xfId="47122"/>
    <cellStyle name="Обычный 5 12 25 4 3" xfId="17251"/>
    <cellStyle name="Обычный 5 12 25 4 3 2" xfId="47123"/>
    <cellStyle name="Обычный 5 12 25 4 4" xfId="47124"/>
    <cellStyle name="Обычный 5 12 25 5" xfId="17252"/>
    <cellStyle name="Обычный 5 12 25 5 2" xfId="17253"/>
    <cellStyle name="Обычный 5 12 25 5 2 2" xfId="47125"/>
    <cellStyle name="Обычный 5 12 25 5 3" xfId="47126"/>
    <cellStyle name="Обычный 5 12 25 6" xfId="17254"/>
    <cellStyle name="Обычный 5 12 25 6 2" xfId="47127"/>
    <cellStyle name="Обычный 5 12 25 7" xfId="17255"/>
    <cellStyle name="Обычный 5 12 25 7 2" xfId="47128"/>
    <cellStyle name="Обычный 5 12 25 8" xfId="47129"/>
    <cellStyle name="Обычный 5 12 26" xfId="17256"/>
    <cellStyle name="Обычный 5 12 26 2" xfId="17257"/>
    <cellStyle name="Обычный 5 12 26 2 2" xfId="17258"/>
    <cellStyle name="Обычный 5 12 26 2 2 2" xfId="17259"/>
    <cellStyle name="Обычный 5 12 26 2 2 2 2" xfId="47130"/>
    <cellStyle name="Обычный 5 12 26 2 2 3" xfId="47131"/>
    <cellStyle name="Обычный 5 12 26 2 3" xfId="17260"/>
    <cellStyle name="Обычный 5 12 26 2 3 2" xfId="47132"/>
    <cellStyle name="Обычный 5 12 26 2 4" xfId="47133"/>
    <cellStyle name="Обычный 5 12 26 3" xfId="17261"/>
    <cellStyle name="Обычный 5 12 26 3 2" xfId="17262"/>
    <cellStyle name="Обычный 5 12 26 3 2 2" xfId="17263"/>
    <cellStyle name="Обычный 5 12 26 3 2 2 2" xfId="47134"/>
    <cellStyle name="Обычный 5 12 26 3 2 3" xfId="47135"/>
    <cellStyle name="Обычный 5 12 26 3 3" xfId="17264"/>
    <cellStyle name="Обычный 5 12 26 3 3 2" xfId="47136"/>
    <cellStyle name="Обычный 5 12 26 3 4" xfId="47137"/>
    <cellStyle name="Обычный 5 12 26 4" xfId="17265"/>
    <cellStyle name="Обычный 5 12 26 4 2" xfId="17266"/>
    <cellStyle name="Обычный 5 12 26 4 2 2" xfId="17267"/>
    <cellStyle name="Обычный 5 12 26 4 2 2 2" xfId="47138"/>
    <cellStyle name="Обычный 5 12 26 4 2 3" xfId="47139"/>
    <cellStyle name="Обычный 5 12 26 4 3" xfId="17268"/>
    <cellStyle name="Обычный 5 12 26 4 3 2" xfId="47140"/>
    <cellStyle name="Обычный 5 12 26 4 4" xfId="47141"/>
    <cellStyle name="Обычный 5 12 26 5" xfId="17269"/>
    <cellStyle name="Обычный 5 12 26 5 2" xfId="17270"/>
    <cellStyle name="Обычный 5 12 26 5 2 2" xfId="47142"/>
    <cellStyle name="Обычный 5 12 26 5 3" xfId="47143"/>
    <cellStyle name="Обычный 5 12 26 6" xfId="17271"/>
    <cellStyle name="Обычный 5 12 26 6 2" xfId="47144"/>
    <cellStyle name="Обычный 5 12 26 7" xfId="17272"/>
    <cellStyle name="Обычный 5 12 26 7 2" xfId="47145"/>
    <cellStyle name="Обычный 5 12 26 8" xfId="47146"/>
    <cellStyle name="Обычный 5 12 27" xfId="17273"/>
    <cellStyle name="Обычный 5 12 27 2" xfId="17274"/>
    <cellStyle name="Обычный 5 12 27 2 2" xfId="17275"/>
    <cellStyle name="Обычный 5 12 27 2 2 2" xfId="17276"/>
    <cellStyle name="Обычный 5 12 27 2 2 2 2" xfId="47147"/>
    <cellStyle name="Обычный 5 12 27 2 2 3" xfId="47148"/>
    <cellStyle name="Обычный 5 12 27 2 3" xfId="17277"/>
    <cellStyle name="Обычный 5 12 27 2 3 2" xfId="47149"/>
    <cellStyle name="Обычный 5 12 27 2 4" xfId="47150"/>
    <cellStyle name="Обычный 5 12 27 3" xfId="17278"/>
    <cellStyle name="Обычный 5 12 27 3 2" xfId="17279"/>
    <cellStyle name="Обычный 5 12 27 3 2 2" xfId="17280"/>
    <cellStyle name="Обычный 5 12 27 3 2 2 2" xfId="47151"/>
    <cellStyle name="Обычный 5 12 27 3 2 3" xfId="47152"/>
    <cellStyle name="Обычный 5 12 27 3 3" xfId="17281"/>
    <cellStyle name="Обычный 5 12 27 3 3 2" xfId="47153"/>
    <cellStyle name="Обычный 5 12 27 3 4" xfId="47154"/>
    <cellStyle name="Обычный 5 12 27 4" xfId="17282"/>
    <cellStyle name="Обычный 5 12 27 4 2" xfId="17283"/>
    <cellStyle name="Обычный 5 12 27 4 2 2" xfId="17284"/>
    <cellStyle name="Обычный 5 12 27 4 2 2 2" xfId="47155"/>
    <cellStyle name="Обычный 5 12 27 4 2 3" xfId="47156"/>
    <cellStyle name="Обычный 5 12 27 4 3" xfId="17285"/>
    <cellStyle name="Обычный 5 12 27 4 3 2" xfId="47157"/>
    <cellStyle name="Обычный 5 12 27 4 4" xfId="47158"/>
    <cellStyle name="Обычный 5 12 27 5" xfId="17286"/>
    <cellStyle name="Обычный 5 12 27 5 2" xfId="17287"/>
    <cellStyle name="Обычный 5 12 27 5 2 2" xfId="47159"/>
    <cellStyle name="Обычный 5 12 27 5 3" xfId="47160"/>
    <cellStyle name="Обычный 5 12 27 6" xfId="17288"/>
    <cellStyle name="Обычный 5 12 27 6 2" xfId="47161"/>
    <cellStyle name="Обычный 5 12 27 7" xfId="17289"/>
    <cellStyle name="Обычный 5 12 27 7 2" xfId="47162"/>
    <cellStyle name="Обычный 5 12 27 8" xfId="47163"/>
    <cellStyle name="Обычный 5 12 28" xfId="17290"/>
    <cellStyle name="Обычный 5 12 28 2" xfId="17291"/>
    <cellStyle name="Обычный 5 12 28 2 2" xfId="17292"/>
    <cellStyle name="Обычный 5 12 28 2 2 2" xfId="17293"/>
    <cellStyle name="Обычный 5 12 28 2 2 2 2" xfId="47164"/>
    <cellStyle name="Обычный 5 12 28 2 2 3" xfId="47165"/>
    <cellStyle name="Обычный 5 12 28 2 3" xfId="17294"/>
    <cellStyle name="Обычный 5 12 28 2 3 2" xfId="47166"/>
    <cellStyle name="Обычный 5 12 28 2 4" xfId="47167"/>
    <cellStyle name="Обычный 5 12 28 3" xfId="17295"/>
    <cellStyle name="Обычный 5 12 28 3 2" xfId="17296"/>
    <cellStyle name="Обычный 5 12 28 3 2 2" xfId="17297"/>
    <cellStyle name="Обычный 5 12 28 3 2 2 2" xfId="47168"/>
    <cellStyle name="Обычный 5 12 28 3 2 3" xfId="47169"/>
    <cellStyle name="Обычный 5 12 28 3 3" xfId="17298"/>
    <cellStyle name="Обычный 5 12 28 3 3 2" xfId="47170"/>
    <cellStyle name="Обычный 5 12 28 3 4" xfId="47171"/>
    <cellStyle name="Обычный 5 12 28 4" xfId="17299"/>
    <cellStyle name="Обычный 5 12 28 4 2" xfId="17300"/>
    <cellStyle name="Обычный 5 12 28 4 2 2" xfId="17301"/>
    <cellStyle name="Обычный 5 12 28 4 2 2 2" xfId="47172"/>
    <cellStyle name="Обычный 5 12 28 4 2 3" xfId="47173"/>
    <cellStyle name="Обычный 5 12 28 4 3" xfId="17302"/>
    <cellStyle name="Обычный 5 12 28 4 3 2" xfId="47174"/>
    <cellStyle name="Обычный 5 12 28 4 4" xfId="47175"/>
    <cellStyle name="Обычный 5 12 28 5" xfId="17303"/>
    <cellStyle name="Обычный 5 12 28 5 2" xfId="17304"/>
    <cellStyle name="Обычный 5 12 28 5 2 2" xfId="47176"/>
    <cellStyle name="Обычный 5 12 28 5 3" xfId="47177"/>
    <cellStyle name="Обычный 5 12 28 6" xfId="17305"/>
    <cellStyle name="Обычный 5 12 28 6 2" xfId="47178"/>
    <cellStyle name="Обычный 5 12 28 7" xfId="17306"/>
    <cellStyle name="Обычный 5 12 28 7 2" xfId="47179"/>
    <cellStyle name="Обычный 5 12 28 8" xfId="47180"/>
    <cellStyle name="Обычный 5 12 29" xfId="17307"/>
    <cellStyle name="Обычный 5 12 29 2" xfId="17308"/>
    <cellStyle name="Обычный 5 12 29 2 2" xfId="17309"/>
    <cellStyle name="Обычный 5 12 29 2 2 2" xfId="17310"/>
    <cellStyle name="Обычный 5 12 29 2 2 2 2" xfId="47181"/>
    <cellStyle name="Обычный 5 12 29 2 2 3" xfId="47182"/>
    <cellStyle name="Обычный 5 12 29 2 3" xfId="17311"/>
    <cellStyle name="Обычный 5 12 29 2 3 2" xfId="47183"/>
    <cellStyle name="Обычный 5 12 29 2 4" xfId="47184"/>
    <cellStyle name="Обычный 5 12 29 3" xfId="17312"/>
    <cellStyle name="Обычный 5 12 29 3 2" xfId="17313"/>
    <cellStyle name="Обычный 5 12 29 3 2 2" xfId="17314"/>
    <cellStyle name="Обычный 5 12 29 3 2 2 2" xfId="47185"/>
    <cellStyle name="Обычный 5 12 29 3 2 3" xfId="47186"/>
    <cellStyle name="Обычный 5 12 29 3 3" xfId="17315"/>
    <cellStyle name="Обычный 5 12 29 3 3 2" xfId="47187"/>
    <cellStyle name="Обычный 5 12 29 3 4" xfId="47188"/>
    <cellStyle name="Обычный 5 12 29 4" xfId="17316"/>
    <cellStyle name="Обычный 5 12 29 4 2" xfId="17317"/>
    <cellStyle name="Обычный 5 12 29 4 2 2" xfId="17318"/>
    <cellStyle name="Обычный 5 12 29 4 2 2 2" xfId="47189"/>
    <cellStyle name="Обычный 5 12 29 4 2 3" xfId="47190"/>
    <cellStyle name="Обычный 5 12 29 4 3" xfId="17319"/>
    <cellStyle name="Обычный 5 12 29 4 3 2" xfId="47191"/>
    <cellStyle name="Обычный 5 12 29 4 4" xfId="47192"/>
    <cellStyle name="Обычный 5 12 29 5" xfId="17320"/>
    <cellStyle name="Обычный 5 12 29 5 2" xfId="17321"/>
    <cellStyle name="Обычный 5 12 29 5 2 2" xfId="47193"/>
    <cellStyle name="Обычный 5 12 29 5 3" xfId="47194"/>
    <cellStyle name="Обычный 5 12 29 6" xfId="17322"/>
    <cellStyle name="Обычный 5 12 29 6 2" xfId="47195"/>
    <cellStyle name="Обычный 5 12 29 7" xfId="17323"/>
    <cellStyle name="Обычный 5 12 29 7 2" xfId="47196"/>
    <cellStyle name="Обычный 5 12 29 8" xfId="47197"/>
    <cellStyle name="Обычный 5 12 3" xfId="17324"/>
    <cellStyle name="Обычный 5 12 3 2" xfId="17325"/>
    <cellStyle name="Обычный 5 12 3 2 2" xfId="17326"/>
    <cellStyle name="Обычный 5 12 3 2 2 2" xfId="17327"/>
    <cellStyle name="Обычный 5 12 3 2 2 2 2" xfId="47198"/>
    <cellStyle name="Обычный 5 12 3 2 2 3" xfId="47199"/>
    <cellStyle name="Обычный 5 12 3 2 3" xfId="17328"/>
    <cellStyle name="Обычный 5 12 3 2 3 2" xfId="47200"/>
    <cellStyle name="Обычный 5 12 3 2 4" xfId="47201"/>
    <cellStyle name="Обычный 5 12 3 3" xfId="17329"/>
    <cellStyle name="Обычный 5 12 3 3 2" xfId="17330"/>
    <cellStyle name="Обычный 5 12 3 3 2 2" xfId="17331"/>
    <cellStyle name="Обычный 5 12 3 3 2 2 2" xfId="47202"/>
    <cellStyle name="Обычный 5 12 3 3 2 3" xfId="47203"/>
    <cellStyle name="Обычный 5 12 3 3 3" xfId="17332"/>
    <cellStyle name="Обычный 5 12 3 3 3 2" xfId="47204"/>
    <cellStyle name="Обычный 5 12 3 3 4" xfId="47205"/>
    <cellStyle name="Обычный 5 12 3 4" xfId="17333"/>
    <cellStyle name="Обычный 5 12 3 4 2" xfId="17334"/>
    <cellStyle name="Обычный 5 12 3 4 2 2" xfId="17335"/>
    <cellStyle name="Обычный 5 12 3 4 2 2 2" xfId="47206"/>
    <cellStyle name="Обычный 5 12 3 4 2 3" xfId="47207"/>
    <cellStyle name="Обычный 5 12 3 4 3" xfId="17336"/>
    <cellStyle name="Обычный 5 12 3 4 3 2" xfId="47208"/>
    <cellStyle name="Обычный 5 12 3 4 4" xfId="47209"/>
    <cellStyle name="Обычный 5 12 3 5" xfId="17337"/>
    <cellStyle name="Обычный 5 12 3 5 2" xfId="17338"/>
    <cellStyle name="Обычный 5 12 3 5 2 2" xfId="47210"/>
    <cellStyle name="Обычный 5 12 3 5 3" xfId="47211"/>
    <cellStyle name="Обычный 5 12 3 6" xfId="17339"/>
    <cellStyle name="Обычный 5 12 3 6 2" xfId="47212"/>
    <cellStyle name="Обычный 5 12 3 7" xfId="17340"/>
    <cellStyle name="Обычный 5 12 3 7 2" xfId="47213"/>
    <cellStyle name="Обычный 5 12 3 8" xfId="47214"/>
    <cellStyle name="Обычный 5 12 30" xfId="17341"/>
    <cellStyle name="Обычный 5 12 30 2" xfId="17342"/>
    <cellStyle name="Обычный 5 12 30 2 2" xfId="17343"/>
    <cellStyle name="Обычный 5 12 30 2 2 2" xfId="47215"/>
    <cellStyle name="Обычный 5 12 30 2 3" xfId="47216"/>
    <cellStyle name="Обычный 5 12 30 3" xfId="17344"/>
    <cellStyle name="Обычный 5 12 30 3 2" xfId="47217"/>
    <cellStyle name="Обычный 5 12 30 4" xfId="47218"/>
    <cellStyle name="Обычный 5 12 31" xfId="17345"/>
    <cellStyle name="Обычный 5 12 31 2" xfId="17346"/>
    <cellStyle name="Обычный 5 12 31 2 2" xfId="17347"/>
    <cellStyle name="Обычный 5 12 31 2 2 2" xfId="47219"/>
    <cellStyle name="Обычный 5 12 31 2 3" xfId="47220"/>
    <cellStyle name="Обычный 5 12 31 3" xfId="17348"/>
    <cellStyle name="Обычный 5 12 31 3 2" xfId="47221"/>
    <cellStyle name="Обычный 5 12 31 4" xfId="47222"/>
    <cellStyle name="Обычный 5 12 32" xfId="17349"/>
    <cellStyle name="Обычный 5 12 32 2" xfId="17350"/>
    <cellStyle name="Обычный 5 12 32 2 2" xfId="17351"/>
    <cellStyle name="Обычный 5 12 32 2 2 2" xfId="47223"/>
    <cellStyle name="Обычный 5 12 32 2 3" xfId="47224"/>
    <cellStyle name="Обычный 5 12 32 3" xfId="17352"/>
    <cellStyle name="Обычный 5 12 32 3 2" xfId="47225"/>
    <cellStyle name="Обычный 5 12 32 4" xfId="47226"/>
    <cellStyle name="Обычный 5 12 33" xfId="17353"/>
    <cellStyle name="Обычный 5 12 33 2" xfId="17354"/>
    <cellStyle name="Обычный 5 12 33 2 2" xfId="47227"/>
    <cellStyle name="Обычный 5 12 33 3" xfId="47228"/>
    <cellStyle name="Обычный 5 12 34" xfId="17355"/>
    <cellStyle name="Обычный 5 12 34 2" xfId="47229"/>
    <cellStyle name="Обычный 5 12 35" xfId="17356"/>
    <cellStyle name="Обычный 5 12 35 2" xfId="47230"/>
    <cellStyle name="Обычный 5 12 36" xfId="47231"/>
    <cellStyle name="Обычный 5 12 4" xfId="17357"/>
    <cellStyle name="Обычный 5 12 4 2" xfId="17358"/>
    <cellStyle name="Обычный 5 12 4 2 2" xfId="17359"/>
    <cellStyle name="Обычный 5 12 4 2 2 2" xfId="17360"/>
    <cellStyle name="Обычный 5 12 4 2 2 2 2" xfId="47232"/>
    <cellStyle name="Обычный 5 12 4 2 2 3" xfId="47233"/>
    <cellStyle name="Обычный 5 12 4 2 3" xfId="17361"/>
    <cellStyle name="Обычный 5 12 4 2 3 2" xfId="47234"/>
    <cellStyle name="Обычный 5 12 4 2 4" xfId="47235"/>
    <cellStyle name="Обычный 5 12 4 3" xfId="17362"/>
    <cellStyle name="Обычный 5 12 4 3 2" xfId="17363"/>
    <cellStyle name="Обычный 5 12 4 3 2 2" xfId="17364"/>
    <cellStyle name="Обычный 5 12 4 3 2 2 2" xfId="47236"/>
    <cellStyle name="Обычный 5 12 4 3 2 3" xfId="47237"/>
    <cellStyle name="Обычный 5 12 4 3 3" xfId="17365"/>
    <cellStyle name="Обычный 5 12 4 3 3 2" xfId="47238"/>
    <cellStyle name="Обычный 5 12 4 3 4" xfId="47239"/>
    <cellStyle name="Обычный 5 12 4 4" xfId="17366"/>
    <cellStyle name="Обычный 5 12 4 4 2" xfId="17367"/>
    <cellStyle name="Обычный 5 12 4 4 2 2" xfId="17368"/>
    <cellStyle name="Обычный 5 12 4 4 2 2 2" xfId="47240"/>
    <cellStyle name="Обычный 5 12 4 4 2 3" xfId="47241"/>
    <cellStyle name="Обычный 5 12 4 4 3" xfId="17369"/>
    <cellStyle name="Обычный 5 12 4 4 3 2" xfId="47242"/>
    <cellStyle name="Обычный 5 12 4 4 4" xfId="47243"/>
    <cellStyle name="Обычный 5 12 4 5" xfId="17370"/>
    <cellStyle name="Обычный 5 12 4 5 2" xfId="17371"/>
    <cellStyle name="Обычный 5 12 4 5 2 2" xfId="47244"/>
    <cellStyle name="Обычный 5 12 4 5 3" xfId="47245"/>
    <cellStyle name="Обычный 5 12 4 6" xfId="17372"/>
    <cellStyle name="Обычный 5 12 4 6 2" xfId="47246"/>
    <cellStyle name="Обычный 5 12 4 7" xfId="17373"/>
    <cellStyle name="Обычный 5 12 4 7 2" xfId="47247"/>
    <cellStyle name="Обычный 5 12 4 8" xfId="47248"/>
    <cellStyle name="Обычный 5 12 5" xfId="17374"/>
    <cellStyle name="Обычный 5 12 5 2" xfId="17375"/>
    <cellStyle name="Обычный 5 12 5 2 2" xfId="17376"/>
    <cellStyle name="Обычный 5 12 5 2 2 2" xfId="17377"/>
    <cellStyle name="Обычный 5 12 5 2 2 2 2" xfId="47249"/>
    <cellStyle name="Обычный 5 12 5 2 2 3" xfId="47250"/>
    <cellStyle name="Обычный 5 12 5 2 3" xfId="17378"/>
    <cellStyle name="Обычный 5 12 5 2 3 2" xfId="47251"/>
    <cellStyle name="Обычный 5 12 5 2 4" xfId="47252"/>
    <cellStyle name="Обычный 5 12 5 3" xfId="17379"/>
    <cellStyle name="Обычный 5 12 5 3 2" xfId="17380"/>
    <cellStyle name="Обычный 5 12 5 3 2 2" xfId="17381"/>
    <cellStyle name="Обычный 5 12 5 3 2 2 2" xfId="47253"/>
    <cellStyle name="Обычный 5 12 5 3 2 3" xfId="47254"/>
    <cellStyle name="Обычный 5 12 5 3 3" xfId="17382"/>
    <cellStyle name="Обычный 5 12 5 3 3 2" xfId="47255"/>
    <cellStyle name="Обычный 5 12 5 3 4" xfId="47256"/>
    <cellStyle name="Обычный 5 12 5 4" xfId="17383"/>
    <cellStyle name="Обычный 5 12 5 4 2" xfId="17384"/>
    <cellStyle name="Обычный 5 12 5 4 2 2" xfId="17385"/>
    <cellStyle name="Обычный 5 12 5 4 2 2 2" xfId="47257"/>
    <cellStyle name="Обычный 5 12 5 4 2 3" xfId="47258"/>
    <cellStyle name="Обычный 5 12 5 4 3" xfId="17386"/>
    <cellStyle name="Обычный 5 12 5 4 3 2" xfId="47259"/>
    <cellStyle name="Обычный 5 12 5 4 4" xfId="47260"/>
    <cellStyle name="Обычный 5 12 5 5" xfId="17387"/>
    <cellStyle name="Обычный 5 12 5 5 2" xfId="17388"/>
    <cellStyle name="Обычный 5 12 5 5 2 2" xfId="47261"/>
    <cellStyle name="Обычный 5 12 5 5 3" xfId="47262"/>
    <cellStyle name="Обычный 5 12 5 6" xfId="17389"/>
    <cellStyle name="Обычный 5 12 5 6 2" xfId="47263"/>
    <cellStyle name="Обычный 5 12 5 7" xfId="17390"/>
    <cellStyle name="Обычный 5 12 5 7 2" xfId="47264"/>
    <cellStyle name="Обычный 5 12 5 8" xfId="47265"/>
    <cellStyle name="Обычный 5 12 6" xfId="17391"/>
    <cellStyle name="Обычный 5 12 6 2" xfId="17392"/>
    <cellStyle name="Обычный 5 12 6 2 2" xfId="17393"/>
    <cellStyle name="Обычный 5 12 6 2 2 2" xfId="17394"/>
    <cellStyle name="Обычный 5 12 6 2 2 2 2" xfId="47266"/>
    <cellStyle name="Обычный 5 12 6 2 2 3" xfId="47267"/>
    <cellStyle name="Обычный 5 12 6 2 3" xfId="17395"/>
    <cellStyle name="Обычный 5 12 6 2 3 2" xfId="47268"/>
    <cellStyle name="Обычный 5 12 6 2 4" xfId="47269"/>
    <cellStyle name="Обычный 5 12 6 3" xfId="17396"/>
    <cellStyle name="Обычный 5 12 6 3 2" xfId="17397"/>
    <cellStyle name="Обычный 5 12 6 3 2 2" xfId="17398"/>
    <cellStyle name="Обычный 5 12 6 3 2 2 2" xfId="47270"/>
    <cellStyle name="Обычный 5 12 6 3 2 3" xfId="47271"/>
    <cellStyle name="Обычный 5 12 6 3 3" xfId="17399"/>
    <cellStyle name="Обычный 5 12 6 3 3 2" xfId="47272"/>
    <cellStyle name="Обычный 5 12 6 3 4" xfId="47273"/>
    <cellStyle name="Обычный 5 12 6 4" xfId="17400"/>
    <cellStyle name="Обычный 5 12 6 4 2" xfId="17401"/>
    <cellStyle name="Обычный 5 12 6 4 2 2" xfId="17402"/>
    <cellStyle name="Обычный 5 12 6 4 2 2 2" xfId="47274"/>
    <cellStyle name="Обычный 5 12 6 4 2 3" xfId="47275"/>
    <cellStyle name="Обычный 5 12 6 4 3" xfId="17403"/>
    <cellStyle name="Обычный 5 12 6 4 3 2" xfId="47276"/>
    <cellStyle name="Обычный 5 12 6 4 4" xfId="47277"/>
    <cellStyle name="Обычный 5 12 6 5" xfId="17404"/>
    <cellStyle name="Обычный 5 12 6 5 2" xfId="17405"/>
    <cellStyle name="Обычный 5 12 6 5 2 2" xfId="47278"/>
    <cellStyle name="Обычный 5 12 6 5 3" xfId="47279"/>
    <cellStyle name="Обычный 5 12 6 6" xfId="17406"/>
    <cellStyle name="Обычный 5 12 6 6 2" xfId="47280"/>
    <cellStyle name="Обычный 5 12 6 7" xfId="17407"/>
    <cellStyle name="Обычный 5 12 6 7 2" xfId="47281"/>
    <cellStyle name="Обычный 5 12 6 8" xfId="47282"/>
    <cellStyle name="Обычный 5 12 7" xfId="17408"/>
    <cellStyle name="Обычный 5 12 7 2" xfId="17409"/>
    <cellStyle name="Обычный 5 12 7 2 2" xfId="17410"/>
    <cellStyle name="Обычный 5 12 7 2 2 2" xfId="17411"/>
    <cellStyle name="Обычный 5 12 7 2 2 2 2" xfId="47283"/>
    <cellStyle name="Обычный 5 12 7 2 2 3" xfId="47284"/>
    <cellStyle name="Обычный 5 12 7 2 3" xfId="17412"/>
    <cellStyle name="Обычный 5 12 7 2 3 2" xfId="47285"/>
    <cellStyle name="Обычный 5 12 7 2 4" xfId="47286"/>
    <cellStyle name="Обычный 5 12 7 3" xfId="17413"/>
    <cellStyle name="Обычный 5 12 7 3 2" xfId="17414"/>
    <cellStyle name="Обычный 5 12 7 3 2 2" xfId="17415"/>
    <cellStyle name="Обычный 5 12 7 3 2 2 2" xfId="47287"/>
    <cellStyle name="Обычный 5 12 7 3 2 3" xfId="47288"/>
    <cellStyle name="Обычный 5 12 7 3 3" xfId="17416"/>
    <cellStyle name="Обычный 5 12 7 3 3 2" xfId="47289"/>
    <cellStyle name="Обычный 5 12 7 3 4" xfId="47290"/>
    <cellStyle name="Обычный 5 12 7 4" xfId="17417"/>
    <cellStyle name="Обычный 5 12 7 4 2" xfId="17418"/>
    <cellStyle name="Обычный 5 12 7 4 2 2" xfId="17419"/>
    <cellStyle name="Обычный 5 12 7 4 2 2 2" xfId="47291"/>
    <cellStyle name="Обычный 5 12 7 4 2 3" xfId="47292"/>
    <cellStyle name="Обычный 5 12 7 4 3" xfId="17420"/>
    <cellStyle name="Обычный 5 12 7 4 3 2" xfId="47293"/>
    <cellStyle name="Обычный 5 12 7 4 4" xfId="47294"/>
    <cellStyle name="Обычный 5 12 7 5" xfId="17421"/>
    <cellStyle name="Обычный 5 12 7 5 2" xfId="17422"/>
    <cellStyle name="Обычный 5 12 7 5 2 2" xfId="47295"/>
    <cellStyle name="Обычный 5 12 7 5 3" xfId="47296"/>
    <cellStyle name="Обычный 5 12 7 6" xfId="17423"/>
    <cellStyle name="Обычный 5 12 7 6 2" xfId="47297"/>
    <cellStyle name="Обычный 5 12 7 7" xfId="17424"/>
    <cellStyle name="Обычный 5 12 7 7 2" xfId="47298"/>
    <cellStyle name="Обычный 5 12 7 8" xfId="47299"/>
    <cellStyle name="Обычный 5 12 8" xfId="17425"/>
    <cellStyle name="Обычный 5 12 8 2" xfId="17426"/>
    <cellStyle name="Обычный 5 12 8 2 2" xfId="17427"/>
    <cellStyle name="Обычный 5 12 8 2 2 2" xfId="17428"/>
    <cellStyle name="Обычный 5 12 8 2 2 2 2" xfId="47300"/>
    <cellStyle name="Обычный 5 12 8 2 2 3" xfId="47301"/>
    <cellStyle name="Обычный 5 12 8 2 3" xfId="17429"/>
    <cellStyle name="Обычный 5 12 8 2 3 2" xfId="47302"/>
    <cellStyle name="Обычный 5 12 8 2 4" xfId="47303"/>
    <cellStyle name="Обычный 5 12 8 3" xfId="17430"/>
    <cellStyle name="Обычный 5 12 8 3 2" xfId="17431"/>
    <cellStyle name="Обычный 5 12 8 3 2 2" xfId="17432"/>
    <cellStyle name="Обычный 5 12 8 3 2 2 2" xfId="47304"/>
    <cellStyle name="Обычный 5 12 8 3 2 3" xfId="47305"/>
    <cellStyle name="Обычный 5 12 8 3 3" xfId="17433"/>
    <cellStyle name="Обычный 5 12 8 3 3 2" xfId="47306"/>
    <cellStyle name="Обычный 5 12 8 3 4" xfId="47307"/>
    <cellStyle name="Обычный 5 12 8 4" xfId="17434"/>
    <cellStyle name="Обычный 5 12 8 4 2" xfId="17435"/>
    <cellStyle name="Обычный 5 12 8 4 2 2" xfId="17436"/>
    <cellStyle name="Обычный 5 12 8 4 2 2 2" xfId="47308"/>
    <cellStyle name="Обычный 5 12 8 4 2 3" xfId="47309"/>
    <cellStyle name="Обычный 5 12 8 4 3" xfId="17437"/>
    <cellStyle name="Обычный 5 12 8 4 3 2" xfId="47310"/>
    <cellStyle name="Обычный 5 12 8 4 4" xfId="47311"/>
    <cellStyle name="Обычный 5 12 8 5" xfId="17438"/>
    <cellStyle name="Обычный 5 12 8 5 2" xfId="17439"/>
    <cellStyle name="Обычный 5 12 8 5 2 2" xfId="47312"/>
    <cellStyle name="Обычный 5 12 8 5 3" xfId="47313"/>
    <cellStyle name="Обычный 5 12 8 6" xfId="17440"/>
    <cellStyle name="Обычный 5 12 8 6 2" xfId="47314"/>
    <cellStyle name="Обычный 5 12 8 7" xfId="17441"/>
    <cellStyle name="Обычный 5 12 8 7 2" xfId="47315"/>
    <cellStyle name="Обычный 5 12 8 8" xfId="47316"/>
    <cellStyle name="Обычный 5 12 9" xfId="17442"/>
    <cellStyle name="Обычный 5 12 9 2" xfId="17443"/>
    <cellStyle name="Обычный 5 12 9 2 2" xfId="17444"/>
    <cellStyle name="Обычный 5 12 9 2 2 2" xfId="17445"/>
    <cellStyle name="Обычный 5 12 9 2 2 2 2" xfId="47317"/>
    <cellStyle name="Обычный 5 12 9 2 2 3" xfId="47318"/>
    <cellStyle name="Обычный 5 12 9 2 3" xfId="17446"/>
    <cellStyle name="Обычный 5 12 9 2 3 2" xfId="47319"/>
    <cellStyle name="Обычный 5 12 9 2 4" xfId="47320"/>
    <cellStyle name="Обычный 5 12 9 3" xfId="17447"/>
    <cellStyle name="Обычный 5 12 9 3 2" xfId="17448"/>
    <cellStyle name="Обычный 5 12 9 3 2 2" xfId="17449"/>
    <cellStyle name="Обычный 5 12 9 3 2 2 2" xfId="47321"/>
    <cellStyle name="Обычный 5 12 9 3 2 3" xfId="47322"/>
    <cellStyle name="Обычный 5 12 9 3 3" xfId="17450"/>
    <cellStyle name="Обычный 5 12 9 3 3 2" xfId="47323"/>
    <cellStyle name="Обычный 5 12 9 3 4" xfId="47324"/>
    <cellStyle name="Обычный 5 12 9 4" xfId="17451"/>
    <cellStyle name="Обычный 5 12 9 4 2" xfId="17452"/>
    <cellStyle name="Обычный 5 12 9 4 2 2" xfId="17453"/>
    <cellStyle name="Обычный 5 12 9 4 2 2 2" xfId="47325"/>
    <cellStyle name="Обычный 5 12 9 4 2 3" xfId="47326"/>
    <cellStyle name="Обычный 5 12 9 4 3" xfId="17454"/>
    <cellStyle name="Обычный 5 12 9 4 3 2" xfId="47327"/>
    <cellStyle name="Обычный 5 12 9 4 4" xfId="47328"/>
    <cellStyle name="Обычный 5 12 9 5" xfId="17455"/>
    <cellStyle name="Обычный 5 12 9 5 2" xfId="17456"/>
    <cellStyle name="Обычный 5 12 9 5 2 2" xfId="47329"/>
    <cellStyle name="Обычный 5 12 9 5 3" xfId="47330"/>
    <cellStyle name="Обычный 5 12 9 6" xfId="17457"/>
    <cellStyle name="Обычный 5 12 9 6 2" xfId="47331"/>
    <cellStyle name="Обычный 5 12 9 7" xfId="17458"/>
    <cellStyle name="Обычный 5 12 9 7 2" xfId="47332"/>
    <cellStyle name="Обычный 5 12 9 8" xfId="47333"/>
    <cellStyle name="Обычный 5 120" xfId="17459"/>
    <cellStyle name="Обычный 5 120 2" xfId="17460"/>
    <cellStyle name="Обычный 5 120 2 2" xfId="17461"/>
    <cellStyle name="Обычный 5 120 2 2 2" xfId="47334"/>
    <cellStyle name="Обычный 5 120 2 3" xfId="47335"/>
    <cellStyle name="Обычный 5 120 3" xfId="17462"/>
    <cellStyle name="Обычный 5 120 3 2" xfId="47336"/>
    <cellStyle name="Обычный 5 120 4" xfId="47337"/>
    <cellStyle name="Обычный 5 121" xfId="17463"/>
    <cellStyle name="Обычный 5 121 2" xfId="17464"/>
    <cellStyle name="Обычный 5 121 2 2" xfId="17465"/>
    <cellStyle name="Обычный 5 121 2 2 2" xfId="47338"/>
    <cellStyle name="Обычный 5 121 2 3" xfId="47339"/>
    <cellStyle name="Обычный 5 121 3" xfId="17466"/>
    <cellStyle name="Обычный 5 121 3 2" xfId="47340"/>
    <cellStyle name="Обычный 5 121 4" xfId="47341"/>
    <cellStyle name="Обычный 5 122" xfId="17467"/>
    <cellStyle name="Обычный 5 122 2" xfId="17468"/>
    <cellStyle name="Обычный 5 122 2 2" xfId="17469"/>
    <cellStyle name="Обычный 5 122 2 2 2" xfId="47342"/>
    <cellStyle name="Обычный 5 122 2 3" xfId="47343"/>
    <cellStyle name="Обычный 5 122 3" xfId="17470"/>
    <cellStyle name="Обычный 5 122 3 2" xfId="47344"/>
    <cellStyle name="Обычный 5 122 4" xfId="47345"/>
    <cellStyle name="Обычный 5 123" xfId="17471"/>
    <cellStyle name="Обычный 5 123 2" xfId="17472"/>
    <cellStyle name="Обычный 5 123 2 2" xfId="17473"/>
    <cellStyle name="Обычный 5 123 2 2 2" xfId="47346"/>
    <cellStyle name="Обычный 5 123 2 3" xfId="47347"/>
    <cellStyle name="Обычный 5 123 3" xfId="17474"/>
    <cellStyle name="Обычный 5 123 3 2" xfId="47348"/>
    <cellStyle name="Обычный 5 123 4" xfId="47349"/>
    <cellStyle name="Обычный 5 124" xfId="17475"/>
    <cellStyle name="Обычный 5 124 2" xfId="17476"/>
    <cellStyle name="Обычный 5 124 2 2" xfId="17477"/>
    <cellStyle name="Обычный 5 124 2 2 2" xfId="47350"/>
    <cellStyle name="Обычный 5 124 2 3" xfId="47351"/>
    <cellStyle name="Обычный 5 124 3" xfId="17478"/>
    <cellStyle name="Обычный 5 124 3 2" xfId="47352"/>
    <cellStyle name="Обычный 5 124 4" xfId="47353"/>
    <cellStyle name="Обычный 5 125" xfId="17479"/>
    <cellStyle name="Обычный 5 125 2" xfId="17480"/>
    <cellStyle name="Обычный 5 125 2 2" xfId="47354"/>
    <cellStyle name="Обычный 5 125 3" xfId="47355"/>
    <cellStyle name="Обычный 5 126" xfId="17481"/>
    <cellStyle name="Обычный 5 126 2" xfId="47356"/>
    <cellStyle name="Обычный 5 127" xfId="17482"/>
    <cellStyle name="Обычный 5 127 2" xfId="47357"/>
    <cellStyle name="Обычный 5 128" xfId="17483"/>
    <cellStyle name="Обычный 5 128 2" xfId="47358"/>
    <cellStyle name="Обычный 5 129" xfId="17484"/>
    <cellStyle name="Обычный 5 129 2" xfId="47359"/>
    <cellStyle name="Обычный 5 13" xfId="17485"/>
    <cellStyle name="Обычный 5 13 10" xfId="17486"/>
    <cellStyle name="Обычный 5 13 10 2" xfId="17487"/>
    <cellStyle name="Обычный 5 13 10 2 2" xfId="17488"/>
    <cellStyle name="Обычный 5 13 10 2 2 2" xfId="17489"/>
    <cellStyle name="Обычный 5 13 10 2 2 2 2" xfId="47360"/>
    <cellStyle name="Обычный 5 13 10 2 2 3" xfId="47361"/>
    <cellStyle name="Обычный 5 13 10 2 3" xfId="17490"/>
    <cellStyle name="Обычный 5 13 10 2 3 2" xfId="47362"/>
    <cellStyle name="Обычный 5 13 10 2 4" xfId="47363"/>
    <cellStyle name="Обычный 5 13 10 3" xfId="17491"/>
    <cellStyle name="Обычный 5 13 10 3 2" xfId="17492"/>
    <cellStyle name="Обычный 5 13 10 3 2 2" xfId="17493"/>
    <cellStyle name="Обычный 5 13 10 3 2 2 2" xfId="47364"/>
    <cellStyle name="Обычный 5 13 10 3 2 3" xfId="47365"/>
    <cellStyle name="Обычный 5 13 10 3 3" xfId="17494"/>
    <cellStyle name="Обычный 5 13 10 3 3 2" xfId="47366"/>
    <cellStyle name="Обычный 5 13 10 3 4" xfId="47367"/>
    <cellStyle name="Обычный 5 13 10 4" xfId="17495"/>
    <cellStyle name="Обычный 5 13 10 4 2" xfId="17496"/>
    <cellStyle name="Обычный 5 13 10 4 2 2" xfId="17497"/>
    <cellStyle name="Обычный 5 13 10 4 2 2 2" xfId="47368"/>
    <cellStyle name="Обычный 5 13 10 4 2 3" xfId="47369"/>
    <cellStyle name="Обычный 5 13 10 4 3" xfId="17498"/>
    <cellStyle name="Обычный 5 13 10 4 3 2" xfId="47370"/>
    <cellStyle name="Обычный 5 13 10 4 4" xfId="47371"/>
    <cellStyle name="Обычный 5 13 10 5" xfId="17499"/>
    <cellStyle name="Обычный 5 13 10 5 2" xfId="17500"/>
    <cellStyle name="Обычный 5 13 10 5 2 2" xfId="47372"/>
    <cellStyle name="Обычный 5 13 10 5 3" xfId="47373"/>
    <cellStyle name="Обычный 5 13 10 6" xfId="17501"/>
    <cellStyle name="Обычный 5 13 10 6 2" xfId="47374"/>
    <cellStyle name="Обычный 5 13 10 7" xfId="17502"/>
    <cellStyle name="Обычный 5 13 10 7 2" xfId="47375"/>
    <cellStyle name="Обычный 5 13 10 8" xfId="47376"/>
    <cellStyle name="Обычный 5 13 11" xfId="17503"/>
    <cellStyle name="Обычный 5 13 11 2" xfId="17504"/>
    <cellStyle name="Обычный 5 13 11 2 2" xfId="17505"/>
    <cellStyle name="Обычный 5 13 11 2 2 2" xfId="17506"/>
    <cellStyle name="Обычный 5 13 11 2 2 2 2" xfId="47377"/>
    <cellStyle name="Обычный 5 13 11 2 2 3" xfId="47378"/>
    <cellStyle name="Обычный 5 13 11 2 3" xfId="17507"/>
    <cellStyle name="Обычный 5 13 11 2 3 2" xfId="47379"/>
    <cellStyle name="Обычный 5 13 11 2 4" xfId="47380"/>
    <cellStyle name="Обычный 5 13 11 3" xfId="17508"/>
    <cellStyle name="Обычный 5 13 11 3 2" xfId="17509"/>
    <cellStyle name="Обычный 5 13 11 3 2 2" xfId="17510"/>
    <cellStyle name="Обычный 5 13 11 3 2 2 2" xfId="47381"/>
    <cellStyle name="Обычный 5 13 11 3 2 3" xfId="47382"/>
    <cellStyle name="Обычный 5 13 11 3 3" xfId="17511"/>
    <cellStyle name="Обычный 5 13 11 3 3 2" xfId="47383"/>
    <cellStyle name="Обычный 5 13 11 3 4" xfId="47384"/>
    <cellStyle name="Обычный 5 13 11 4" xfId="17512"/>
    <cellStyle name="Обычный 5 13 11 4 2" xfId="17513"/>
    <cellStyle name="Обычный 5 13 11 4 2 2" xfId="17514"/>
    <cellStyle name="Обычный 5 13 11 4 2 2 2" xfId="47385"/>
    <cellStyle name="Обычный 5 13 11 4 2 3" xfId="47386"/>
    <cellStyle name="Обычный 5 13 11 4 3" xfId="17515"/>
    <cellStyle name="Обычный 5 13 11 4 3 2" xfId="47387"/>
    <cellStyle name="Обычный 5 13 11 4 4" xfId="47388"/>
    <cellStyle name="Обычный 5 13 11 5" xfId="17516"/>
    <cellStyle name="Обычный 5 13 11 5 2" xfId="17517"/>
    <cellStyle name="Обычный 5 13 11 5 2 2" xfId="47389"/>
    <cellStyle name="Обычный 5 13 11 5 3" xfId="47390"/>
    <cellStyle name="Обычный 5 13 11 6" xfId="17518"/>
    <cellStyle name="Обычный 5 13 11 6 2" xfId="47391"/>
    <cellStyle name="Обычный 5 13 11 7" xfId="17519"/>
    <cellStyle name="Обычный 5 13 11 7 2" xfId="47392"/>
    <cellStyle name="Обычный 5 13 11 8" xfId="47393"/>
    <cellStyle name="Обычный 5 13 12" xfId="17520"/>
    <cellStyle name="Обычный 5 13 12 2" xfId="17521"/>
    <cellStyle name="Обычный 5 13 12 2 2" xfId="17522"/>
    <cellStyle name="Обычный 5 13 12 2 2 2" xfId="17523"/>
    <cellStyle name="Обычный 5 13 12 2 2 2 2" xfId="47394"/>
    <cellStyle name="Обычный 5 13 12 2 2 3" xfId="47395"/>
    <cellStyle name="Обычный 5 13 12 2 3" xfId="17524"/>
    <cellStyle name="Обычный 5 13 12 2 3 2" xfId="47396"/>
    <cellStyle name="Обычный 5 13 12 2 4" xfId="47397"/>
    <cellStyle name="Обычный 5 13 12 3" xfId="17525"/>
    <cellStyle name="Обычный 5 13 12 3 2" xfId="17526"/>
    <cellStyle name="Обычный 5 13 12 3 2 2" xfId="17527"/>
    <cellStyle name="Обычный 5 13 12 3 2 2 2" xfId="47398"/>
    <cellStyle name="Обычный 5 13 12 3 2 3" xfId="47399"/>
    <cellStyle name="Обычный 5 13 12 3 3" xfId="17528"/>
    <cellStyle name="Обычный 5 13 12 3 3 2" xfId="47400"/>
    <cellStyle name="Обычный 5 13 12 3 4" xfId="47401"/>
    <cellStyle name="Обычный 5 13 12 4" xfId="17529"/>
    <cellStyle name="Обычный 5 13 12 4 2" xfId="17530"/>
    <cellStyle name="Обычный 5 13 12 4 2 2" xfId="17531"/>
    <cellStyle name="Обычный 5 13 12 4 2 2 2" xfId="47402"/>
    <cellStyle name="Обычный 5 13 12 4 2 3" xfId="47403"/>
    <cellStyle name="Обычный 5 13 12 4 3" xfId="17532"/>
    <cellStyle name="Обычный 5 13 12 4 3 2" xfId="47404"/>
    <cellStyle name="Обычный 5 13 12 4 4" xfId="47405"/>
    <cellStyle name="Обычный 5 13 12 5" xfId="17533"/>
    <cellStyle name="Обычный 5 13 12 5 2" xfId="17534"/>
    <cellStyle name="Обычный 5 13 12 5 2 2" xfId="47406"/>
    <cellStyle name="Обычный 5 13 12 5 3" xfId="47407"/>
    <cellStyle name="Обычный 5 13 12 6" xfId="17535"/>
    <cellStyle name="Обычный 5 13 12 6 2" xfId="47408"/>
    <cellStyle name="Обычный 5 13 12 7" xfId="17536"/>
    <cellStyle name="Обычный 5 13 12 7 2" xfId="47409"/>
    <cellStyle name="Обычный 5 13 12 8" xfId="47410"/>
    <cellStyle name="Обычный 5 13 13" xfId="17537"/>
    <cellStyle name="Обычный 5 13 13 2" xfId="17538"/>
    <cellStyle name="Обычный 5 13 13 2 2" xfId="17539"/>
    <cellStyle name="Обычный 5 13 13 2 2 2" xfId="17540"/>
    <cellStyle name="Обычный 5 13 13 2 2 2 2" xfId="47411"/>
    <cellStyle name="Обычный 5 13 13 2 2 3" xfId="47412"/>
    <cellStyle name="Обычный 5 13 13 2 3" xfId="17541"/>
    <cellStyle name="Обычный 5 13 13 2 3 2" xfId="47413"/>
    <cellStyle name="Обычный 5 13 13 2 4" xfId="47414"/>
    <cellStyle name="Обычный 5 13 13 3" xfId="17542"/>
    <cellStyle name="Обычный 5 13 13 3 2" xfId="17543"/>
    <cellStyle name="Обычный 5 13 13 3 2 2" xfId="17544"/>
    <cellStyle name="Обычный 5 13 13 3 2 2 2" xfId="47415"/>
    <cellStyle name="Обычный 5 13 13 3 2 3" xfId="47416"/>
    <cellStyle name="Обычный 5 13 13 3 3" xfId="17545"/>
    <cellStyle name="Обычный 5 13 13 3 3 2" xfId="47417"/>
    <cellStyle name="Обычный 5 13 13 3 4" xfId="47418"/>
    <cellStyle name="Обычный 5 13 13 4" xfId="17546"/>
    <cellStyle name="Обычный 5 13 13 4 2" xfId="17547"/>
    <cellStyle name="Обычный 5 13 13 4 2 2" xfId="17548"/>
    <cellStyle name="Обычный 5 13 13 4 2 2 2" xfId="47419"/>
    <cellStyle name="Обычный 5 13 13 4 2 3" xfId="47420"/>
    <cellStyle name="Обычный 5 13 13 4 3" xfId="17549"/>
    <cellStyle name="Обычный 5 13 13 4 3 2" xfId="47421"/>
    <cellStyle name="Обычный 5 13 13 4 4" xfId="47422"/>
    <cellStyle name="Обычный 5 13 13 5" xfId="17550"/>
    <cellStyle name="Обычный 5 13 13 5 2" xfId="17551"/>
    <cellStyle name="Обычный 5 13 13 5 2 2" xfId="47423"/>
    <cellStyle name="Обычный 5 13 13 5 3" xfId="47424"/>
    <cellStyle name="Обычный 5 13 13 6" xfId="17552"/>
    <cellStyle name="Обычный 5 13 13 6 2" xfId="47425"/>
    <cellStyle name="Обычный 5 13 13 7" xfId="17553"/>
    <cellStyle name="Обычный 5 13 13 7 2" xfId="47426"/>
    <cellStyle name="Обычный 5 13 13 8" xfId="47427"/>
    <cellStyle name="Обычный 5 13 14" xfId="17554"/>
    <cellStyle name="Обычный 5 13 14 2" xfId="17555"/>
    <cellStyle name="Обычный 5 13 14 2 2" xfId="17556"/>
    <cellStyle name="Обычный 5 13 14 2 2 2" xfId="17557"/>
    <cellStyle name="Обычный 5 13 14 2 2 2 2" xfId="47428"/>
    <cellStyle name="Обычный 5 13 14 2 2 3" xfId="47429"/>
    <cellStyle name="Обычный 5 13 14 2 3" xfId="17558"/>
    <cellStyle name="Обычный 5 13 14 2 3 2" xfId="47430"/>
    <cellStyle name="Обычный 5 13 14 2 4" xfId="47431"/>
    <cellStyle name="Обычный 5 13 14 3" xfId="17559"/>
    <cellStyle name="Обычный 5 13 14 3 2" xfId="17560"/>
    <cellStyle name="Обычный 5 13 14 3 2 2" xfId="17561"/>
    <cellStyle name="Обычный 5 13 14 3 2 2 2" xfId="47432"/>
    <cellStyle name="Обычный 5 13 14 3 2 3" xfId="47433"/>
    <cellStyle name="Обычный 5 13 14 3 3" xfId="17562"/>
    <cellStyle name="Обычный 5 13 14 3 3 2" xfId="47434"/>
    <cellStyle name="Обычный 5 13 14 3 4" xfId="47435"/>
    <cellStyle name="Обычный 5 13 14 4" xfId="17563"/>
    <cellStyle name="Обычный 5 13 14 4 2" xfId="17564"/>
    <cellStyle name="Обычный 5 13 14 4 2 2" xfId="17565"/>
    <cellStyle name="Обычный 5 13 14 4 2 2 2" xfId="47436"/>
    <cellStyle name="Обычный 5 13 14 4 2 3" xfId="47437"/>
    <cellStyle name="Обычный 5 13 14 4 3" xfId="17566"/>
    <cellStyle name="Обычный 5 13 14 4 3 2" xfId="47438"/>
    <cellStyle name="Обычный 5 13 14 4 4" xfId="47439"/>
    <cellStyle name="Обычный 5 13 14 5" xfId="17567"/>
    <cellStyle name="Обычный 5 13 14 5 2" xfId="17568"/>
    <cellStyle name="Обычный 5 13 14 5 2 2" xfId="47440"/>
    <cellStyle name="Обычный 5 13 14 5 3" xfId="47441"/>
    <cellStyle name="Обычный 5 13 14 6" xfId="17569"/>
    <cellStyle name="Обычный 5 13 14 6 2" xfId="47442"/>
    <cellStyle name="Обычный 5 13 14 7" xfId="17570"/>
    <cellStyle name="Обычный 5 13 14 7 2" xfId="47443"/>
    <cellStyle name="Обычный 5 13 14 8" xfId="47444"/>
    <cellStyle name="Обычный 5 13 15" xfId="17571"/>
    <cellStyle name="Обычный 5 13 15 2" xfId="17572"/>
    <cellStyle name="Обычный 5 13 15 2 2" xfId="17573"/>
    <cellStyle name="Обычный 5 13 15 2 2 2" xfId="17574"/>
    <cellStyle name="Обычный 5 13 15 2 2 2 2" xfId="47445"/>
    <cellStyle name="Обычный 5 13 15 2 2 3" xfId="47446"/>
    <cellStyle name="Обычный 5 13 15 2 3" xfId="17575"/>
    <cellStyle name="Обычный 5 13 15 2 3 2" xfId="47447"/>
    <cellStyle name="Обычный 5 13 15 2 4" xfId="47448"/>
    <cellStyle name="Обычный 5 13 15 3" xfId="17576"/>
    <cellStyle name="Обычный 5 13 15 3 2" xfId="17577"/>
    <cellStyle name="Обычный 5 13 15 3 2 2" xfId="17578"/>
    <cellStyle name="Обычный 5 13 15 3 2 2 2" xfId="47449"/>
    <cellStyle name="Обычный 5 13 15 3 2 3" xfId="47450"/>
    <cellStyle name="Обычный 5 13 15 3 3" xfId="17579"/>
    <cellStyle name="Обычный 5 13 15 3 3 2" xfId="47451"/>
    <cellStyle name="Обычный 5 13 15 3 4" xfId="47452"/>
    <cellStyle name="Обычный 5 13 15 4" xfId="17580"/>
    <cellStyle name="Обычный 5 13 15 4 2" xfId="17581"/>
    <cellStyle name="Обычный 5 13 15 4 2 2" xfId="17582"/>
    <cellStyle name="Обычный 5 13 15 4 2 2 2" xfId="47453"/>
    <cellStyle name="Обычный 5 13 15 4 2 3" xfId="47454"/>
    <cellStyle name="Обычный 5 13 15 4 3" xfId="17583"/>
    <cellStyle name="Обычный 5 13 15 4 3 2" xfId="47455"/>
    <cellStyle name="Обычный 5 13 15 4 4" xfId="47456"/>
    <cellStyle name="Обычный 5 13 15 5" xfId="17584"/>
    <cellStyle name="Обычный 5 13 15 5 2" xfId="17585"/>
    <cellStyle name="Обычный 5 13 15 5 2 2" xfId="47457"/>
    <cellStyle name="Обычный 5 13 15 5 3" xfId="47458"/>
    <cellStyle name="Обычный 5 13 15 6" xfId="17586"/>
    <cellStyle name="Обычный 5 13 15 6 2" xfId="47459"/>
    <cellStyle name="Обычный 5 13 15 7" xfId="17587"/>
    <cellStyle name="Обычный 5 13 15 7 2" xfId="47460"/>
    <cellStyle name="Обычный 5 13 15 8" xfId="47461"/>
    <cellStyle name="Обычный 5 13 16" xfId="17588"/>
    <cellStyle name="Обычный 5 13 16 2" xfId="17589"/>
    <cellStyle name="Обычный 5 13 16 2 2" xfId="17590"/>
    <cellStyle name="Обычный 5 13 16 2 2 2" xfId="17591"/>
    <cellStyle name="Обычный 5 13 16 2 2 2 2" xfId="47462"/>
    <cellStyle name="Обычный 5 13 16 2 2 3" xfId="47463"/>
    <cellStyle name="Обычный 5 13 16 2 3" xfId="17592"/>
    <cellStyle name="Обычный 5 13 16 2 3 2" xfId="47464"/>
    <cellStyle name="Обычный 5 13 16 2 4" xfId="47465"/>
    <cellStyle name="Обычный 5 13 16 3" xfId="17593"/>
    <cellStyle name="Обычный 5 13 16 3 2" xfId="17594"/>
    <cellStyle name="Обычный 5 13 16 3 2 2" xfId="17595"/>
    <cellStyle name="Обычный 5 13 16 3 2 2 2" xfId="47466"/>
    <cellStyle name="Обычный 5 13 16 3 2 3" xfId="47467"/>
    <cellStyle name="Обычный 5 13 16 3 3" xfId="17596"/>
    <cellStyle name="Обычный 5 13 16 3 3 2" xfId="47468"/>
    <cellStyle name="Обычный 5 13 16 3 4" xfId="47469"/>
    <cellStyle name="Обычный 5 13 16 4" xfId="17597"/>
    <cellStyle name="Обычный 5 13 16 4 2" xfId="17598"/>
    <cellStyle name="Обычный 5 13 16 4 2 2" xfId="17599"/>
    <cellStyle name="Обычный 5 13 16 4 2 2 2" xfId="47470"/>
    <cellStyle name="Обычный 5 13 16 4 2 3" xfId="47471"/>
    <cellStyle name="Обычный 5 13 16 4 3" xfId="17600"/>
    <cellStyle name="Обычный 5 13 16 4 3 2" xfId="47472"/>
    <cellStyle name="Обычный 5 13 16 4 4" xfId="47473"/>
    <cellStyle name="Обычный 5 13 16 5" xfId="17601"/>
    <cellStyle name="Обычный 5 13 16 5 2" xfId="17602"/>
    <cellStyle name="Обычный 5 13 16 5 2 2" xfId="47474"/>
    <cellStyle name="Обычный 5 13 16 5 3" xfId="47475"/>
    <cellStyle name="Обычный 5 13 16 6" xfId="17603"/>
    <cellStyle name="Обычный 5 13 16 6 2" xfId="47476"/>
    <cellStyle name="Обычный 5 13 16 7" xfId="17604"/>
    <cellStyle name="Обычный 5 13 16 7 2" xfId="47477"/>
    <cellStyle name="Обычный 5 13 16 8" xfId="47478"/>
    <cellStyle name="Обычный 5 13 17" xfId="17605"/>
    <cellStyle name="Обычный 5 13 17 2" xfId="17606"/>
    <cellStyle name="Обычный 5 13 17 2 2" xfId="17607"/>
    <cellStyle name="Обычный 5 13 17 2 2 2" xfId="17608"/>
    <cellStyle name="Обычный 5 13 17 2 2 2 2" xfId="47479"/>
    <cellStyle name="Обычный 5 13 17 2 2 3" xfId="47480"/>
    <cellStyle name="Обычный 5 13 17 2 3" xfId="17609"/>
    <cellStyle name="Обычный 5 13 17 2 3 2" xfId="47481"/>
    <cellStyle name="Обычный 5 13 17 2 4" xfId="47482"/>
    <cellStyle name="Обычный 5 13 17 3" xfId="17610"/>
    <cellStyle name="Обычный 5 13 17 3 2" xfId="17611"/>
    <cellStyle name="Обычный 5 13 17 3 2 2" xfId="17612"/>
    <cellStyle name="Обычный 5 13 17 3 2 2 2" xfId="47483"/>
    <cellStyle name="Обычный 5 13 17 3 2 3" xfId="47484"/>
    <cellStyle name="Обычный 5 13 17 3 3" xfId="17613"/>
    <cellStyle name="Обычный 5 13 17 3 3 2" xfId="47485"/>
    <cellStyle name="Обычный 5 13 17 3 4" xfId="47486"/>
    <cellStyle name="Обычный 5 13 17 4" xfId="17614"/>
    <cellStyle name="Обычный 5 13 17 4 2" xfId="17615"/>
    <cellStyle name="Обычный 5 13 17 4 2 2" xfId="17616"/>
    <cellStyle name="Обычный 5 13 17 4 2 2 2" xfId="47487"/>
    <cellStyle name="Обычный 5 13 17 4 2 3" xfId="47488"/>
    <cellStyle name="Обычный 5 13 17 4 3" xfId="17617"/>
    <cellStyle name="Обычный 5 13 17 4 3 2" xfId="47489"/>
    <cellStyle name="Обычный 5 13 17 4 4" xfId="47490"/>
    <cellStyle name="Обычный 5 13 17 5" xfId="17618"/>
    <cellStyle name="Обычный 5 13 17 5 2" xfId="17619"/>
    <cellStyle name="Обычный 5 13 17 5 2 2" xfId="47491"/>
    <cellStyle name="Обычный 5 13 17 5 3" xfId="47492"/>
    <cellStyle name="Обычный 5 13 17 6" xfId="17620"/>
    <cellStyle name="Обычный 5 13 17 6 2" xfId="47493"/>
    <cellStyle name="Обычный 5 13 17 7" xfId="17621"/>
    <cellStyle name="Обычный 5 13 17 7 2" xfId="47494"/>
    <cellStyle name="Обычный 5 13 17 8" xfId="47495"/>
    <cellStyle name="Обычный 5 13 18" xfId="17622"/>
    <cellStyle name="Обычный 5 13 18 2" xfId="17623"/>
    <cellStyle name="Обычный 5 13 18 2 2" xfId="17624"/>
    <cellStyle name="Обычный 5 13 18 2 2 2" xfId="17625"/>
    <cellStyle name="Обычный 5 13 18 2 2 2 2" xfId="47496"/>
    <cellStyle name="Обычный 5 13 18 2 2 3" xfId="47497"/>
    <cellStyle name="Обычный 5 13 18 2 3" xfId="17626"/>
    <cellStyle name="Обычный 5 13 18 2 3 2" xfId="47498"/>
    <cellStyle name="Обычный 5 13 18 2 4" xfId="47499"/>
    <cellStyle name="Обычный 5 13 18 3" xfId="17627"/>
    <cellStyle name="Обычный 5 13 18 3 2" xfId="17628"/>
    <cellStyle name="Обычный 5 13 18 3 2 2" xfId="17629"/>
    <cellStyle name="Обычный 5 13 18 3 2 2 2" xfId="47500"/>
    <cellStyle name="Обычный 5 13 18 3 2 3" xfId="47501"/>
    <cellStyle name="Обычный 5 13 18 3 3" xfId="17630"/>
    <cellStyle name="Обычный 5 13 18 3 3 2" xfId="47502"/>
    <cellStyle name="Обычный 5 13 18 3 4" xfId="47503"/>
    <cellStyle name="Обычный 5 13 18 4" xfId="17631"/>
    <cellStyle name="Обычный 5 13 18 4 2" xfId="17632"/>
    <cellStyle name="Обычный 5 13 18 4 2 2" xfId="17633"/>
    <cellStyle name="Обычный 5 13 18 4 2 2 2" xfId="47504"/>
    <cellStyle name="Обычный 5 13 18 4 2 3" xfId="47505"/>
    <cellStyle name="Обычный 5 13 18 4 3" xfId="17634"/>
    <cellStyle name="Обычный 5 13 18 4 3 2" xfId="47506"/>
    <cellStyle name="Обычный 5 13 18 4 4" xfId="47507"/>
    <cellStyle name="Обычный 5 13 18 5" xfId="17635"/>
    <cellStyle name="Обычный 5 13 18 5 2" xfId="17636"/>
    <cellStyle name="Обычный 5 13 18 5 2 2" xfId="47508"/>
    <cellStyle name="Обычный 5 13 18 5 3" xfId="47509"/>
    <cellStyle name="Обычный 5 13 18 6" xfId="17637"/>
    <cellStyle name="Обычный 5 13 18 6 2" xfId="47510"/>
    <cellStyle name="Обычный 5 13 18 7" xfId="17638"/>
    <cellStyle name="Обычный 5 13 18 7 2" xfId="47511"/>
    <cellStyle name="Обычный 5 13 18 8" xfId="47512"/>
    <cellStyle name="Обычный 5 13 19" xfId="17639"/>
    <cellStyle name="Обычный 5 13 19 2" xfId="17640"/>
    <cellStyle name="Обычный 5 13 19 2 2" xfId="17641"/>
    <cellStyle name="Обычный 5 13 19 2 2 2" xfId="17642"/>
    <cellStyle name="Обычный 5 13 19 2 2 2 2" xfId="47513"/>
    <cellStyle name="Обычный 5 13 19 2 2 3" xfId="47514"/>
    <cellStyle name="Обычный 5 13 19 2 3" xfId="17643"/>
    <cellStyle name="Обычный 5 13 19 2 3 2" xfId="47515"/>
    <cellStyle name="Обычный 5 13 19 2 4" xfId="47516"/>
    <cellStyle name="Обычный 5 13 19 3" xfId="17644"/>
    <cellStyle name="Обычный 5 13 19 3 2" xfId="17645"/>
    <cellStyle name="Обычный 5 13 19 3 2 2" xfId="17646"/>
    <cellStyle name="Обычный 5 13 19 3 2 2 2" xfId="47517"/>
    <cellStyle name="Обычный 5 13 19 3 2 3" xfId="47518"/>
    <cellStyle name="Обычный 5 13 19 3 3" xfId="17647"/>
    <cellStyle name="Обычный 5 13 19 3 3 2" xfId="47519"/>
    <cellStyle name="Обычный 5 13 19 3 4" xfId="47520"/>
    <cellStyle name="Обычный 5 13 19 4" xfId="17648"/>
    <cellStyle name="Обычный 5 13 19 4 2" xfId="17649"/>
    <cellStyle name="Обычный 5 13 19 4 2 2" xfId="17650"/>
    <cellStyle name="Обычный 5 13 19 4 2 2 2" xfId="47521"/>
    <cellStyle name="Обычный 5 13 19 4 2 3" xfId="47522"/>
    <cellStyle name="Обычный 5 13 19 4 3" xfId="17651"/>
    <cellStyle name="Обычный 5 13 19 4 3 2" xfId="47523"/>
    <cellStyle name="Обычный 5 13 19 4 4" xfId="47524"/>
    <cellStyle name="Обычный 5 13 19 5" xfId="17652"/>
    <cellStyle name="Обычный 5 13 19 5 2" xfId="17653"/>
    <cellStyle name="Обычный 5 13 19 5 2 2" xfId="47525"/>
    <cellStyle name="Обычный 5 13 19 5 3" xfId="47526"/>
    <cellStyle name="Обычный 5 13 19 6" xfId="17654"/>
    <cellStyle name="Обычный 5 13 19 6 2" xfId="47527"/>
    <cellStyle name="Обычный 5 13 19 7" xfId="17655"/>
    <cellStyle name="Обычный 5 13 19 7 2" xfId="47528"/>
    <cellStyle name="Обычный 5 13 19 8" xfId="47529"/>
    <cellStyle name="Обычный 5 13 2" xfId="17656"/>
    <cellStyle name="Обычный 5 13 2 2" xfId="17657"/>
    <cellStyle name="Обычный 5 13 2 2 2" xfId="17658"/>
    <cellStyle name="Обычный 5 13 2 2 2 2" xfId="17659"/>
    <cellStyle name="Обычный 5 13 2 2 2 2 2" xfId="47530"/>
    <cellStyle name="Обычный 5 13 2 2 2 3" xfId="47531"/>
    <cellStyle name="Обычный 5 13 2 2 3" xfId="17660"/>
    <cellStyle name="Обычный 5 13 2 2 3 2" xfId="47532"/>
    <cellStyle name="Обычный 5 13 2 2 4" xfId="47533"/>
    <cellStyle name="Обычный 5 13 2 3" xfId="17661"/>
    <cellStyle name="Обычный 5 13 2 3 2" xfId="17662"/>
    <cellStyle name="Обычный 5 13 2 3 2 2" xfId="17663"/>
    <cellStyle name="Обычный 5 13 2 3 2 2 2" xfId="47534"/>
    <cellStyle name="Обычный 5 13 2 3 2 3" xfId="47535"/>
    <cellStyle name="Обычный 5 13 2 3 3" xfId="17664"/>
    <cellStyle name="Обычный 5 13 2 3 3 2" xfId="47536"/>
    <cellStyle name="Обычный 5 13 2 3 4" xfId="47537"/>
    <cellStyle name="Обычный 5 13 2 4" xfId="17665"/>
    <cellStyle name="Обычный 5 13 2 4 2" xfId="17666"/>
    <cellStyle name="Обычный 5 13 2 4 2 2" xfId="17667"/>
    <cellStyle name="Обычный 5 13 2 4 2 2 2" xfId="47538"/>
    <cellStyle name="Обычный 5 13 2 4 2 3" xfId="47539"/>
    <cellStyle name="Обычный 5 13 2 4 3" xfId="17668"/>
    <cellStyle name="Обычный 5 13 2 4 3 2" xfId="47540"/>
    <cellStyle name="Обычный 5 13 2 4 4" xfId="47541"/>
    <cellStyle name="Обычный 5 13 2 5" xfId="17669"/>
    <cellStyle name="Обычный 5 13 2 5 2" xfId="17670"/>
    <cellStyle name="Обычный 5 13 2 5 2 2" xfId="47542"/>
    <cellStyle name="Обычный 5 13 2 5 3" xfId="47543"/>
    <cellStyle name="Обычный 5 13 2 6" xfId="17671"/>
    <cellStyle name="Обычный 5 13 2 6 2" xfId="47544"/>
    <cellStyle name="Обычный 5 13 2 7" xfId="17672"/>
    <cellStyle name="Обычный 5 13 2 7 2" xfId="47545"/>
    <cellStyle name="Обычный 5 13 2 8" xfId="47546"/>
    <cellStyle name="Обычный 5 13 20" xfId="17673"/>
    <cellStyle name="Обычный 5 13 20 2" xfId="17674"/>
    <cellStyle name="Обычный 5 13 20 2 2" xfId="17675"/>
    <cellStyle name="Обычный 5 13 20 2 2 2" xfId="17676"/>
    <cellStyle name="Обычный 5 13 20 2 2 2 2" xfId="47547"/>
    <cellStyle name="Обычный 5 13 20 2 2 3" xfId="47548"/>
    <cellStyle name="Обычный 5 13 20 2 3" xfId="17677"/>
    <cellStyle name="Обычный 5 13 20 2 3 2" xfId="47549"/>
    <cellStyle name="Обычный 5 13 20 2 4" xfId="47550"/>
    <cellStyle name="Обычный 5 13 20 3" xfId="17678"/>
    <cellStyle name="Обычный 5 13 20 3 2" xfId="17679"/>
    <cellStyle name="Обычный 5 13 20 3 2 2" xfId="17680"/>
    <cellStyle name="Обычный 5 13 20 3 2 2 2" xfId="47551"/>
    <cellStyle name="Обычный 5 13 20 3 2 3" xfId="47552"/>
    <cellStyle name="Обычный 5 13 20 3 3" xfId="17681"/>
    <cellStyle name="Обычный 5 13 20 3 3 2" xfId="47553"/>
    <cellStyle name="Обычный 5 13 20 3 4" xfId="47554"/>
    <cellStyle name="Обычный 5 13 20 4" xfId="17682"/>
    <cellStyle name="Обычный 5 13 20 4 2" xfId="17683"/>
    <cellStyle name="Обычный 5 13 20 4 2 2" xfId="17684"/>
    <cellStyle name="Обычный 5 13 20 4 2 2 2" xfId="47555"/>
    <cellStyle name="Обычный 5 13 20 4 2 3" xfId="47556"/>
    <cellStyle name="Обычный 5 13 20 4 3" xfId="17685"/>
    <cellStyle name="Обычный 5 13 20 4 3 2" xfId="47557"/>
    <cellStyle name="Обычный 5 13 20 4 4" xfId="47558"/>
    <cellStyle name="Обычный 5 13 20 5" xfId="17686"/>
    <cellStyle name="Обычный 5 13 20 5 2" xfId="17687"/>
    <cellStyle name="Обычный 5 13 20 5 2 2" xfId="47559"/>
    <cellStyle name="Обычный 5 13 20 5 3" xfId="47560"/>
    <cellStyle name="Обычный 5 13 20 6" xfId="17688"/>
    <cellStyle name="Обычный 5 13 20 6 2" xfId="47561"/>
    <cellStyle name="Обычный 5 13 20 7" xfId="17689"/>
    <cellStyle name="Обычный 5 13 20 7 2" xfId="47562"/>
    <cellStyle name="Обычный 5 13 20 8" xfId="47563"/>
    <cellStyle name="Обычный 5 13 21" xfId="17690"/>
    <cellStyle name="Обычный 5 13 21 2" xfId="17691"/>
    <cellStyle name="Обычный 5 13 21 2 2" xfId="17692"/>
    <cellStyle name="Обычный 5 13 21 2 2 2" xfId="17693"/>
    <cellStyle name="Обычный 5 13 21 2 2 2 2" xfId="47564"/>
    <cellStyle name="Обычный 5 13 21 2 2 3" xfId="47565"/>
    <cellStyle name="Обычный 5 13 21 2 3" xfId="17694"/>
    <cellStyle name="Обычный 5 13 21 2 3 2" xfId="47566"/>
    <cellStyle name="Обычный 5 13 21 2 4" xfId="47567"/>
    <cellStyle name="Обычный 5 13 21 3" xfId="17695"/>
    <cellStyle name="Обычный 5 13 21 3 2" xfId="17696"/>
    <cellStyle name="Обычный 5 13 21 3 2 2" xfId="17697"/>
    <cellStyle name="Обычный 5 13 21 3 2 2 2" xfId="47568"/>
    <cellStyle name="Обычный 5 13 21 3 2 3" xfId="47569"/>
    <cellStyle name="Обычный 5 13 21 3 3" xfId="17698"/>
    <cellStyle name="Обычный 5 13 21 3 3 2" xfId="47570"/>
    <cellStyle name="Обычный 5 13 21 3 4" xfId="47571"/>
    <cellStyle name="Обычный 5 13 21 4" xfId="17699"/>
    <cellStyle name="Обычный 5 13 21 4 2" xfId="17700"/>
    <cellStyle name="Обычный 5 13 21 4 2 2" xfId="17701"/>
    <cellStyle name="Обычный 5 13 21 4 2 2 2" xfId="47572"/>
    <cellStyle name="Обычный 5 13 21 4 2 3" xfId="47573"/>
    <cellStyle name="Обычный 5 13 21 4 3" xfId="17702"/>
    <cellStyle name="Обычный 5 13 21 4 3 2" xfId="47574"/>
    <cellStyle name="Обычный 5 13 21 4 4" xfId="47575"/>
    <cellStyle name="Обычный 5 13 21 5" xfId="17703"/>
    <cellStyle name="Обычный 5 13 21 5 2" xfId="17704"/>
    <cellStyle name="Обычный 5 13 21 5 2 2" xfId="47576"/>
    <cellStyle name="Обычный 5 13 21 5 3" xfId="47577"/>
    <cellStyle name="Обычный 5 13 21 6" xfId="17705"/>
    <cellStyle name="Обычный 5 13 21 6 2" xfId="47578"/>
    <cellStyle name="Обычный 5 13 21 7" xfId="17706"/>
    <cellStyle name="Обычный 5 13 21 7 2" xfId="47579"/>
    <cellStyle name="Обычный 5 13 21 8" xfId="47580"/>
    <cellStyle name="Обычный 5 13 22" xfId="17707"/>
    <cellStyle name="Обычный 5 13 22 2" xfId="17708"/>
    <cellStyle name="Обычный 5 13 22 2 2" xfId="17709"/>
    <cellStyle name="Обычный 5 13 22 2 2 2" xfId="17710"/>
    <cellStyle name="Обычный 5 13 22 2 2 2 2" xfId="47581"/>
    <cellStyle name="Обычный 5 13 22 2 2 3" xfId="47582"/>
    <cellStyle name="Обычный 5 13 22 2 3" xfId="17711"/>
    <cellStyle name="Обычный 5 13 22 2 3 2" xfId="47583"/>
    <cellStyle name="Обычный 5 13 22 2 4" xfId="47584"/>
    <cellStyle name="Обычный 5 13 22 3" xfId="17712"/>
    <cellStyle name="Обычный 5 13 22 3 2" xfId="17713"/>
    <cellStyle name="Обычный 5 13 22 3 2 2" xfId="17714"/>
    <cellStyle name="Обычный 5 13 22 3 2 2 2" xfId="47585"/>
    <cellStyle name="Обычный 5 13 22 3 2 3" xfId="47586"/>
    <cellStyle name="Обычный 5 13 22 3 3" xfId="17715"/>
    <cellStyle name="Обычный 5 13 22 3 3 2" xfId="47587"/>
    <cellStyle name="Обычный 5 13 22 3 4" xfId="47588"/>
    <cellStyle name="Обычный 5 13 22 4" xfId="17716"/>
    <cellStyle name="Обычный 5 13 22 4 2" xfId="17717"/>
    <cellStyle name="Обычный 5 13 22 4 2 2" xfId="17718"/>
    <cellStyle name="Обычный 5 13 22 4 2 2 2" xfId="47589"/>
    <cellStyle name="Обычный 5 13 22 4 2 3" xfId="47590"/>
    <cellStyle name="Обычный 5 13 22 4 3" xfId="17719"/>
    <cellStyle name="Обычный 5 13 22 4 3 2" xfId="47591"/>
    <cellStyle name="Обычный 5 13 22 4 4" xfId="47592"/>
    <cellStyle name="Обычный 5 13 22 5" xfId="17720"/>
    <cellStyle name="Обычный 5 13 22 5 2" xfId="17721"/>
    <cellStyle name="Обычный 5 13 22 5 2 2" xfId="47593"/>
    <cellStyle name="Обычный 5 13 22 5 3" xfId="47594"/>
    <cellStyle name="Обычный 5 13 22 6" xfId="17722"/>
    <cellStyle name="Обычный 5 13 22 6 2" xfId="47595"/>
    <cellStyle name="Обычный 5 13 22 7" xfId="17723"/>
    <cellStyle name="Обычный 5 13 22 7 2" xfId="47596"/>
    <cellStyle name="Обычный 5 13 22 8" xfId="47597"/>
    <cellStyle name="Обычный 5 13 23" xfId="17724"/>
    <cellStyle name="Обычный 5 13 23 2" xfId="17725"/>
    <cellStyle name="Обычный 5 13 23 2 2" xfId="17726"/>
    <cellStyle name="Обычный 5 13 23 2 2 2" xfId="17727"/>
    <cellStyle name="Обычный 5 13 23 2 2 2 2" xfId="47598"/>
    <cellStyle name="Обычный 5 13 23 2 2 3" xfId="47599"/>
    <cellStyle name="Обычный 5 13 23 2 3" xfId="17728"/>
    <cellStyle name="Обычный 5 13 23 2 3 2" xfId="47600"/>
    <cellStyle name="Обычный 5 13 23 2 4" xfId="47601"/>
    <cellStyle name="Обычный 5 13 23 3" xfId="17729"/>
    <cellStyle name="Обычный 5 13 23 3 2" xfId="17730"/>
    <cellStyle name="Обычный 5 13 23 3 2 2" xfId="17731"/>
    <cellStyle name="Обычный 5 13 23 3 2 2 2" xfId="47602"/>
    <cellStyle name="Обычный 5 13 23 3 2 3" xfId="47603"/>
    <cellStyle name="Обычный 5 13 23 3 3" xfId="17732"/>
    <cellStyle name="Обычный 5 13 23 3 3 2" xfId="47604"/>
    <cellStyle name="Обычный 5 13 23 3 4" xfId="47605"/>
    <cellStyle name="Обычный 5 13 23 4" xfId="17733"/>
    <cellStyle name="Обычный 5 13 23 4 2" xfId="17734"/>
    <cellStyle name="Обычный 5 13 23 4 2 2" xfId="17735"/>
    <cellStyle name="Обычный 5 13 23 4 2 2 2" xfId="47606"/>
    <cellStyle name="Обычный 5 13 23 4 2 3" xfId="47607"/>
    <cellStyle name="Обычный 5 13 23 4 3" xfId="17736"/>
    <cellStyle name="Обычный 5 13 23 4 3 2" xfId="47608"/>
    <cellStyle name="Обычный 5 13 23 4 4" xfId="47609"/>
    <cellStyle name="Обычный 5 13 23 5" xfId="17737"/>
    <cellStyle name="Обычный 5 13 23 5 2" xfId="17738"/>
    <cellStyle name="Обычный 5 13 23 5 2 2" xfId="47610"/>
    <cellStyle name="Обычный 5 13 23 5 3" xfId="47611"/>
    <cellStyle name="Обычный 5 13 23 6" xfId="17739"/>
    <cellStyle name="Обычный 5 13 23 6 2" xfId="47612"/>
    <cellStyle name="Обычный 5 13 23 7" xfId="17740"/>
    <cellStyle name="Обычный 5 13 23 7 2" xfId="47613"/>
    <cellStyle name="Обычный 5 13 23 8" xfId="47614"/>
    <cellStyle name="Обычный 5 13 24" xfId="17741"/>
    <cellStyle name="Обычный 5 13 24 2" xfId="17742"/>
    <cellStyle name="Обычный 5 13 24 2 2" xfId="17743"/>
    <cellStyle name="Обычный 5 13 24 2 2 2" xfId="17744"/>
    <cellStyle name="Обычный 5 13 24 2 2 2 2" xfId="47615"/>
    <cellStyle name="Обычный 5 13 24 2 2 3" xfId="47616"/>
    <cellStyle name="Обычный 5 13 24 2 3" xfId="17745"/>
    <cellStyle name="Обычный 5 13 24 2 3 2" xfId="47617"/>
    <cellStyle name="Обычный 5 13 24 2 4" xfId="47618"/>
    <cellStyle name="Обычный 5 13 24 3" xfId="17746"/>
    <cellStyle name="Обычный 5 13 24 3 2" xfId="17747"/>
    <cellStyle name="Обычный 5 13 24 3 2 2" xfId="17748"/>
    <cellStyle name="Обычный 5 13 24 3 2 2 2" xfId="47619"/>
    <cellStyle name="Обычный 5 13 24 3 2 3" xfId="47620"/>
    <cellStyle name="Обычный 5 13 24 3 3" xfId="17749"/>
    <cellStyle name="Обычный 5 13 24 3 3 2" xfId="47621"/>
    <cellStyle name="Обычный 5 13 24 3 4" xfId="47622"/>
    <cellStyle name="Обычный 5 13 24 4" xfId="17750"/>
    <cellStyle name="Обычный 5 13 24 4 2" xfId="17751"/>
    <cellStyle name="Обычный 5 13 24 4 2 2" xfId="17752"/>
    <cellStyle name="Обычный 5 13 24 4 2 2 2" xfId="47623"/>
    <cellStyle name="Обычный 5 13 24 4 2 3" xfId="47624"/>
    <cellStyle name="Обычный 5 13 24 4 3" xfId="17753"/>
    <cellStyle name="Обычный 5 13 24 4 3 2" xfId="47625"/>
    <cellStyle name="Обычный 5 13 24 4 4" xfId="47626"/>
    <cellStyle name="Обычный 5 13 24 5" xfId="17754"/>
    <cellStyle name="Обычный 5 13 24 5 2" xfId="17755"/>
    <cellStyle name="Обычный 5 13 24 5 2 2" xfId="47627"/>
    <cellStyle name="Обычный 5 13 24 5 3" xfId="47628"/>
    <cellStyle name="Обычный 5 13 24 6" xfId="17756"/>
    <cellStyle name="Обычный 5 13 24 6 2" xfId="47629"/>
    <cellStyle name="Обычный 5 13 24 7" xfId="17757"/>
    <cellStyle name="Обычный 5 13 24 7 2" xfId="47630"/>
    <cellStyle name="Обычный 5 13 24 8" xfId="47631"/>
    <cellStyle name="Обычный 5 13 25" xfId="17758"/>
    <cellStyle name="Обычный 5 13 25 2" xfId="17759"/>
    <cellStyle name="Обычный 5 13 25 2 2" xfId="17760"/>
    <cellStyle name="Обычный 5 13 25 2 2 2" xfId="17761"/>
    <cellStyle name="Обычный 5 13 25 2 2 2 2" xfId="47632"/>
    <cellStyle name="Обычный 5 13 25 2 2 3" xfId="47633"/>
    <cellStyle name="Обычный 5 13 25 2 3" xfId="17762"/>
    <cellStyle name="Обычный 5 13 25 2 3 2" xfId="47634"/>
    <cellStyle name="Обычный 5 13 25 2 4" xfId="47635"/>
    <cellStyle name="Обычный 5 13 25 3" xfId="17763"/>
    <cellStyle name="Обычный 5 13 25 3 2" xfId="17764"/>
    <cellStyle name="Обычный 5 13 25 3 2 2" xfId="17765"/>
    <cellStyle name="Обычный 5 13 25 3 2 2 2" xfId="47636"/>
    <cellStyle name="Обычный 5 13 25 3 2 3" xfId="47637"/>
    <cellStyle name="Обычный 5 13 25 3 3" xfId="17766"/>
    <cellStyle name="Обычный 5 13 25 3 3 2" xfId="47638"/>
    <cellStyle name="Обычный 5 13 25 3 4" xfId="47639"/>
    <cellStyle name="Обычный 5 13 25 4" xfId="17767"/>
    <cellStyle name="Обычный 5 13 25 4 2" xfId="17768"/>
    <cellStyle name="Обычный 5 13 25 4 2 2" xfId="17769"/>
    <cellStyle name="Обычный 5 13 25 4 2 2 2" xfId="47640"/>
    <cellStyle name="Обычный 5 13 25 4 2 3" xfId="47641"/>
    <cellStyle name="Обычный 5 13 25 4 3" xfId="17770"/>
    <cellStyle name="Обычный 5 13 25 4 3 2" xfId="47642"/>
    <cellStyle name="Обычный 5 13 25 4 4" xfId="47643"/>
    <cellStyle name="Обычный 5 13 25 5" xfId="17771"/>
    <cellStyle name="Обычный 5 13 25 5 2" xfId="17772"/>
    <cellStyle name="Обычный 5 13 25 5 2 2" xfId="47644"/>
    <cellStyle name="Обычный 5 13 25 5 3" xfId="47645"/>
    <cellStyle name="Обычный 5 13 25 6" xfId="17773"/>
    <cellStyle name="Обычный 5 13 25 6 2" xfId="47646"/>
    <cellStyle name="Обычный 5 13 25 7" xfId="17774"/>
    <cellStyle name="Обычный 5 13 25 7 2" xfId="47647"/>
    <cellStyle name="Обычный 5 13 25 8" xfId="47648"/>
    <cellStyle name="Обычный 5 13 26" xfId="17775"/>
    <cellStyle name="Обычный 5 13 26 2" xfId="17776"/>
    <cellStyle name="Обычный 5 13 26 2 2" xfId="17777"/>
    <cellStyle name="Обычный 5 13 26 2 2 2" xfId="17778"/>
    <cellStyle name="Обычный 5 13 26 2 2 2 2" xfId="47649"/>
    <cellStyle name="Обычный 5 13 26 2 2 3" xfId="47650"/>
    <cellStyle name="Обычный 5 13 26 2 3" xfId="17779"/>
    <cellStyle name="Обычный 5 13 26 2 3 2" xfId="47651"/>
    <cellStyle name="Обычный 5 13 26 2 4" xfId="47652"/>
    <cellStyle name="Обычный 5 13 26 3" xfId="17780"/>
    <cellStyle name="Обычный 5 13 26 3 2" xfId="17781"/>
    <cellStyle name="Обычный 5 13 26 3 2 2" xfId="17782"/>
    <cellStyle name="Обычный 5 13 26 3 2 2 2" xfId="47653"/>
    <cellStyle name="Обычный 5 13 26 3 2 3" xfId="47654"/>
    <cellStyle name="Обычный 5 13 26 3 3" xfId="17783"/>
    <cellStyle name="Обычный 5 13 26 3 3 2" xfId="47655"/>
    <cellStyle name="Обычный 5 13 26 3 4" xfId="47656"/>
    <cellStyle name="Обычный 5 13 26 4" xfId="17784"/>
    <cellStyle name="Обычный 5 13 26 4 2" xfId="17785"/>
    <cellStyle name="Обычный 5 13 26 4 2 2" xfId="17786"/>
    <cellStyle name="Обычный 5 13 26 4 2 2 2" xfId="47657"/>
    <cellStyle name="Обычный 5 13 26 4 2 3" xfId="47658"/>
    <cellStyle name="Обычный 5 13 26 4 3" xfId="17787"/>
    <cellStyle name="Обычный 5 13 26 4 3 2" xfId="47659"/>
    <cellStyle name="Обычный 5 13 26 4 4" xfId="47660"/>
    <cellStyle name="Обычный 5 13 26 5" xfId="17788"/>
    <cellStyle name="Обычный 5 13 26 5 2" xfId="17789"/>
    <cellStyle name="Обычный 5 13 26 5 2 2" xfId="47661"/>
    <cellStyle name="Обычный 5 13 26 5 3" xfId="47662"/>
    <cellStyle name="Обычный 5 13 26 6" xfId="17790"/>
    <cellStyle name="Обычный 5 13 26 6 2" xfId="47663"/>
    <cellStyle name="Обычный 5 13 26 7" xfId="17791"/>
    <cellStyle name="Обычный 5 13 26 7 2" xfId="47664"/>
    <cellStyle name="Обычный 5 13 26 8" xfId="47665"/>
    <cellStyle name="Обычный 5 13 27" xfId="17792"/>
    <cellStyle name="Обычный 5 13 27 2" xfId="17793"/>
    <cellStyle name="Обычный 5 13 27 2 2" xfId="17794"/>
    <cellStyle name="Обычный 5 13 27 2 2 2" xfId="17795"/>
    <cellStyle name="Обычный 5 13 27 2 2 2 2" xfId="47666"/>
    <cellStyle name="Обычный 5 13 27 2 2 3" xfId="47667"/>
    <cellStyle name="Обычный 5 13 27 2 3" xfId="17796"/>
    <cellStyle name="Обычный 5 13 27 2 3 2" xfId="47668"/>
    <cellStyle name="Обычный 5 13 27 2 4" xfId="47669"/>
    <cellStyle name="Обычный 5 13 27 3" xfId="17797"/>
    <cellStyle name="Обычный 5 13 27 3 2" xfId="17798"/>
    <cellStyle name="Обычный 5 13 27 3 2 2" xfId="17799"/>
    <cellStyle name="Обычный 5 13 27 3 2 2 2" xfId="47670"/>
    <cellStyle name="Обычный 5 13 27 3 2 3" xfId="47671"/>
    <cellStyle name="Обычный 5 13 27 3 3" xfId="17800"/>
    <cellStyle name="Обычный 5 13 27 3 3 2" xfId="47672"/>
    <cellStyle name="Обычный 5 13 27 3 4" xfId="47673"/>
    <cellStyle name="Обычный 5 13 27 4" xfId="17801"/>
    <cellStyle name="Обычный 5 13 27 4 2" xfId="17802"/>
    <cellStyle name="Обычный 5 13 27 4 2 2" xfId="17803"/>
    <cellStyle name="Обычный 5 13 27 4 2 2 2" xfId="47674"/>
    <cellStyle name="Обычный 5 13 27 4 2 3" xfId="47675"/>
    <cellStyle name="Обычный 5 13 27 4 3" xfId="17804"/>
    <cellStyle name="Обычный 5 13 27 4 3 2" xfId="47676"/>
    <cellStyle name="Обычный 5 13 27 4 4" xfId="47677"/>
    <cellStyle name="Обычный 5 13 27 5" xfId="17805"/>
    <cellStyle name="Обычный 5 13 27 5 2" xfId="17806"/>
    <cellStyle name="Обычный 5 13 27 5 2 2" xfId="47678"/>
    <cellStyle name="Обычный 5 13 27 5 3" xfId="47679"/>
    <cellStyle name="Обычный 5 13 27 6" xfId="17807"/>
    <cellStyle name="Обычный 5 13 27 6 2" xfId="47680"/>
    <cellStyle name="Обычный 5 13 27 7" xfId="17808"/>
    <cellStyle name="Обычный 5 13 27 7 2" xfId="47681"/>
    <cellStyle name="Обычный 5 13 27 8" xfId="47682"/>
    <cellStyle name="Обычный 5 13 28" xfId="17809"/>
    <cellStyle name="Обычный 5 13 28 2" xfId="17810"/>
    <cellStyle name="Обычный 5 13 28 2 2" xfId="17811"/>
    <cellStyle name="Обычный 5 13 28 2 2 2" xfId="17812"/>
    <cellStyle name="Обычный 5 13 28 2 2 2 2" xfId="47683"/>
    <cellStyle name="Обычный 5 13 28 2 2 3" xfId="47684"/>
    <cellStyle name="Обычный 5 13 28 2 3" xfId="17813"/>
    <cellStyle name="Обычный 5 13 28 2 3 2" xfId="47685"/>
    <cellStyle name="Обычный 5 13 28 2 4" xfId="47686"/>
    <cellStyle name="Обычный 5 13 28 3" xfId="17814"/>
    <cellStyle name="Обычный 5 13 28 3 2" xfId="17815"/>
    <cellStyle name="Обычный 5 13 28 3 2 2" xfId="17816"/>
    <cellStyle name="Обычный 5 13 28 3 2 2 2" xfId="47687"/>
    <cellStyle name="Обычный 5 13 28 3 2 3" xfId="47688"/>
    <cellStyle name="Обычный 5 13 28 3 3" xfId="17817"/>
    <cellStyle name="Обычный 5 13 28 3 3 2" xfId="47689"/>
    <cellStyle name="Обычный 5 13 28 3 4" xfId="47690"/>
    <cellStyle name="Обычный 5 13 28 4" xfId="17818"/>
    <cellStyle name="Обычный 5 13 28 4 2" xfId="17819"/>
    <cellStyle name="Обычный 5 13 28 4 2 2" xfId="17820"/>
    <cellStyle name="Обычный 5 13 28 4 2 2 2" xfId="47691"/>
    <cellStyle name="Обычный 5 13 28 4 2 3" xfId="47692"/>
    <cellStyle name="Обычный 5 13 28 4 3" xfId="17821"/>
    <cellStyle name="Обычный 5 13 28 4 3 2" xfId="47693"/>
    <cellStyle name="Обычный 5 13 28 4 4" xfId="47694"/>
    <cellStyle name="Обычный 5 13 28 5" xfId="17822"/>
    <cellStyle name="Обычный 5 13 28 5 2" xfId="17823"/>
    <cellStyle name="Обычный 5 13 28 5 2 2" xfId="47695"/>
    <cellStyle name="Обычный 5 13 28 5 3" xfId="47696"/>
    <cellStyle name="Обычный 5 13 28 6" xfId="17824"/>
    <cellStyle name="Обычный 5 13 28 6 2" xfId="47697"/>
    <cellStyle name="Обычный 5 13 28 7" xfId="17825"/>
    <cellStyle name="Обычный 5 13 28 7 2" xfId="47698"/>
    <cellStyle name="Обычный 5 13 28 8" xfId="47699"/>
    <cellStyle name="Обычный 5 13 29" xfId="17826"/>
    <cellStyle name="Обычный 5 13 29 2" xfId="17827"/>
    <cellStyle name="Обычный 5 13 29 2 2" xfId="17828"/>
    <cellStyle name="Обычный 5 13 29 2 2 2" xfId="17829"/>
    <cellStyle name="Обычный 5 13 29 2 2 2 2" xfId="47700"/>
    <cellStyle name="Обычный 5 13 29 2 2 3" xfId="47701"/>
    <cellStyle name="Обычный 5 13 29 2 3" xfId="17830"/>
    <cellStyle name="Обычный 5 13 29 2 3 2" xfId="47702"/>
    <cellStyle name="Обычный 5 13 29 2 4" xfId="47703"/>
    <cellStyle name="Обычный 5 13 29 3" xfId="17831"/>
    <cellStyle name="Обычный 5 13 29 3 2" xfId="17832"/>
    <cellStyle name="Обычный 5 13 29 3 2 2" xfId="17833"/>
    <cellStyle name="Обычный 5 13 29 3 2 2 2" xfId="47704"/>
    <cellStyle name="Обычный 5 13 29 3 2 3" xfId="47705"/>
    <cellStyle name="Обычный 5 13 29 3 3" xfId="17834"/>
    <cellStyle name="Обычный 5 13 29 3 3 2" xfId="47706"/>
    <cellStyle name="Обычный 5 13 29 3 4" xfId="47707"/>
    <cellStyle name="Обычный 5 13 29 4" xfId="17835"/>
    <cellStyle name="Обычный 5 13 29 4 2" xfId="17836"/>
    <cellStyle name="Обычный 5 13 29 4 2 2" xfId="17837"/>
    <cellStyle name="Обычный 5 13 29 4 2 2 2" xfId="47708"/>
    <cellStyle name="Обычный 5 13 29 4 2 3" xfId="47709"/>
    <cellStyle name="Обычный 5 13 29 4 3" xfId="17838"/>
    <cellStyle name="Обычный 5 13 29 4 3 2" xfId="47710"/>
    <cellStyle name="Обычный 5 13 29 4 4" xfId="47711"/>
    <cellStyle name="Обычный 5 13 29 5" xfId="17839"/>
    <cellStyle name="Обычный 5 13 29 5 2" xfId="17840"/>
    <cellStyle name="Обычный 5 13 29 5 2 2" xfId="47712"/>
    <cellStyle name="Обычный 5 13 29 5 3" xfId="47713"/>
    <cellStyle name="Обычный 5 13 29 6" xfId="17841"/>
    <cellStyle name="Обычный 5 13 29 6 2" xfId="47714"/>
    <cellStyle name="Обычный 5 13 29 7" xfId="17842"/>
    <cellStyle name="Обычный 5 13 29 7 2" xfId="47715"/>
    <cellStyle name="Обычный 5 13 29 8" xfId="47716"/>
    <cellStyle name="Обычный 5 13 3" xfId="17843"/>
    <cellStyle name="Обычный 5 13 3 2" xfId="17844"/>
    <cellStyle name="Обычный 5 13 3 2 2" xfId="17845"/>
    <cellStyle name="Обычный 5 13 3 2 2 2" xfId="17846"/>
    <cellStyle name="Обычный 5 13 3 2 2 2 2" xfId="47717"/>
    <cellStyle name="Обычный 5 13 3 2 2 3" xfId="47718"/>
    <cellStyle name="Обычный 5 13 3 2 3" xfId="17847"/>
    <cellStyle name="Обычный 5 13 3 2 3 2" xfId="47719"/>
    <cellStyle name="Обычный 5 13 3 2 4" xfId="47720"/>
    <cellStyle name="Обычный 5 13 3 3" xfId="17848"/>
    <cellStyle name="Обычный 5 13 3 3 2" xfId="17849"/>
    <cellStyle name="Обычный 5 13 3 3 2 2" xfId="17850"/>
    <cellStyle name="Обычный 5 13 3 3 2 2 2" xfId="47721"/>
    <cellStyle name="Обычный 5 13 3 3 2 3" xfId="47722"/>
    <cellStyle name="Обычный 5 13 3 3 3" xfId="17851"/>
    <cellStyle name="Обычный 5 13 3 3 3 2" xfId="47723"/>
    <cellStyle name="Обычный 5 13 3 3 4" xfId="47724"/>
    <cellStyle name="Обычный 5 13 3 4" xfId="17852"/>
    <cellStyle name="Обычный 5 13 3 4 2" xfId="17853"/>
    <cellStyle name="Обычный 5 13 3 4 2 2" xfId="17854"/>
    <cellStyle name="Обычный 5 13 3 4 2 2 2" xfId="47725"/>
    <cellStyle name="Обычный 5 13 3 4 2 3" xfId="47726"/>
    <cellStyle name="Обычный 5 13 3 4 3" xfId="17855"/>
    <cellStyle name="Обычный 5 13 3 4 3 2" xfId="47727"/>
    <cellStyle name="Обычный 5 13 3 4 4" xfId="47728"/>
    <cellStyle name="Обычный 5 13 3 5" xfId="17856"/>
    <cellStyle name="Обычный 5 13 3 5 2" xfId="17857"/>
    <cellStyle name="Обычный 5 13 3 5 2 2" xfId="47729"/>
    <cellStyle name="Обычный 5 13 3 5 3" xfId="47730"/>
    <cellStyle name="Обычный 5 13 3 6" xfId="17858"/>
    <cellStyle name="Обычный 5 13 3 6 2" xfId="47731"/>
    <cellStyle name="Обычный 5 13 3 7" xfId="17859"/>
    <cellStyle name="Обычный 5 13 3 7 2" xfId="47732"/>
    <cellStyle name="Обычный 5 13 3 8" xfId="47733"/>
    <cellStyle name="Обычный 5 13 30" xfId="17860"/>
    <cellStyle name="Обычный 5 13 30 2" xfId="17861"/>
    <cellStyle name="Обычный 5 13 30 2 2" xfId="17862"/>
    <cellStyle name="Обычный 5 13 30 2 2 2" xfId="47734"/>
    <cellStyle name="Обычный 5 13 30 2 3" xfId="47735"/>
    <cellStyle name="Обычный 5 13 30 3" xfId="17863"/>
    <cellStyle name="Обычный 5 13 30 3 2" xfId="47736"/>
    <cellStyle name="Обычный 5 13 30 4" xfId="47737"/>
    <cellStyle name="Обычный 5 13 31" xfId="17864"/>
    <cellStyle name="Обычный 5 13 31 2" xfId="17865"/>
    <cellStyle name="Обычный 5 13 31 2 2" xfId="17866"/>
    <cellStyle name="Обычный 5 13 31 2 2 2" xfId="47738"/>
    <cellStyle name="Обычный 5 13 31 2 3" xfId="47739"/>
    <cellStyle name="Обычный 5 13 31 3" xfId="17867"/>
    <cellStyle name="Обычный 5 13 31 3 2" xfId="47740"/>
    <cellStyle name="Обычный 5 13 31 4" xfId="47741"/>
    <cellStyle name="Обычный 5 13 32" xfId="17868"/>
    <cellStyle name="Обычный 5 13 32 2" xfId="17869"/>
    <cellStyle name="Обычный 5 13 32 2 2" xfId="17870"/>
    <cellStyle name="Обычный 5 13 32 2 2 2" xfId="47742"/>
    <cellStyle name="Обычный 5 13 32 2 3" xfId="47743"/>
    <cellStyle name="Обычный 5 13 32 3" xfId="17871"/>
    <cellStyle name="Обычный 5 13 32 3 2" xfId="47744"/>
    <cellStyle name="Обычный 5 13 32 4" xfId="47745"/>
    <cellStyle name="Обычный 5 13 33" xfId="17872"/>
    <cellStyle name="Обычный 5 13 33 2" xfId="17873"/>
    <cellStyle name="Обычный 5 13 33 2 2" xfId="47746"/>
    <cellStyle name="Обычный 5 13 33 3" xfId="47747"/>
    <cellStyle name="Обычный 5 13 34" xfId="17874"/>
    <cellStyle name="Обычный 5 13 34 2" xfId="47748"/>
    <cellStyle name="Обычный 5 13 35" xfId="17875"/>
    <cellStyle name="Обычный 5 13 35 2" xfId="47749"/>
    <cellStyle name="Обычный 5 13 36" xfId="47750"/>
    <cellStyle name="Обычный 5 13 4" xfId="17876"/>
    <cellStyle name="Обычный 5 13 4 2" xfId="17877"/>
    <cellStyle name="Обычный 5 13 4 2 2" xfId="17878"/>
    <cellStyle name="Обычный 5 13 4 2 2 2" xfId="17879"/>
    <cellStyle name="Обычный 5 13 4 2 2 2 2" xfId="47751"/>
    <cellStyle name="Обычный 5 13 4 2 2 3" xfId="47752"/>
    <cellStyle name="Обычный 5 13 4 2 3" xfId="17880"/>
    <cellStyle name="Обычный 5 13 4 2 3 2" xfId="47753"/>
    <cellStyle name="Обычный 5 13 4 2 4" xfId="47754"/>
    <cellStyle name="Обычный 5 13 4 3" xfId="17881"/>
    <cellStyle name="Обычный 5 13 4 3 2" xfId="17882"/>
    <cellStyle name="Обычный 5 13 4 3 2 2" xfId="17883"/>
    <cellStyle name="Обычный 5 13 4 3 2 2 2" xfId="47755"/>
    <cellStyle name="Обычный 5 13 4 3 2 3" xfId="47756"/>
    <cellStyle name="Обычный 5 13 4 3 3" xfId="17884"/>
    <cellStyle name="Обычный 5 13 4 3 3 2" xfId="47757"/>
    <cellStyle name="Обычный 5 13 4 3 4" xfId="47758"/>
    <cellStyle name="Обычный 5 13 4 4" xfId="17885"/>
    <cellStyle name="Обычный 5 13 4 4 2" xfId="17886"/>
    <cellStyle name="Обычный 5 13 4 4 2 2" xfId="17887"/>
    <cellStyle name="Обычный 5 13 4 4 2 2 2" xfId="47759"/>
    <cellStyle name="Обычный 5 13 4 4 2 3" xfId="47760"/>
    <cellStyle name="Обычный 5 13 4 4 3" xfId="17888"/>
    <cellStyle name="Обычный 5 13 4 4 3 2" xfId="47761"/>
    <cellStyle name="Обычный 5 13 4 4 4" xfId="47762"/>
    <cellStyle name="Обычный 5 13 4 5" xfId="17889"/>
    <cellStyle name="Обычный 5 13 4 5 2" xfId="17890"/>
    <cellStyle name="Обычный 5 13 4 5 2 2" xfId="47763"/>
    <cellStyle name="Обычный 5 13 4 5 3" xfId="47764"/>
    <cellStyle name="Обычный 5 13 4 6" xfId="17891"/>
    <cellStyle name="Обычный 5 13 4 6 2" xfId="47765"/>
    <cellStyle name="Обычный 5 13 4 7" xfId="17892"/>
    <cellStyle name="Обычный 5 13 4 7 2" xfId="47766"/>
    <cellStyle name="Обычный 5 13 4 8" xfId="47767"/>
    <cellStyle name="Обычный 5 13 5" xfId="17893"/>
    <cellStyle name="Обычный 5 13 5 2" xfId="17894"/>
    <cellStyle name="Обычный 5 13 5 2 2" xfId="17895"/>
    <cellStyle name="Обычный 5 13 5 2 2 2" xfId="17896"/>
    <cellStyle name="Обычный 5 13 5 2 2 2 2" xfId="47768"/>
    <cellStyle name="Обычный 5 13 5 2 2 3" xfId="47769"/>
    <cellStyle name="Обычный 5 13 5 2 3" xfId="17897"/>
    <cellStyle name="Обычный 5 13 5 2 3 2" xfId="47770"/>
    <cellStyle name="Обычный 5 13 5 2 4" xfId="47771"/>
    <cellStyle name="Обычный 5 13 5 3" xfId="17898"/>
    <cellStyle name="Обычный 5 13 5 3 2" xfId="17899"/>
    <cellStyle name="Обычный 5 13 5 3 2 2" xfId="17900"/>
    <cellStyle name="Обычный 5 13 5 3 2 2 2" xfId="47772"/>
    <cellStyle name="Обычный 5 13 5 3 2 3" xfId="47773"/>
    <cellStyle name="Обычный 5 13 5 3 3" xfId="17901"/>
    <cellStyle name="Обычный 5 13 5 3 3 2" xfId="47774"/>
    <cellStyle name="Обычный 5 13 5 3 4" xfId="47775"/>
    <cellStyle name="Обычный 5 13 5 4" xfId="17902"/>
    <cellStyle name="Обычный 5 13 5 4 2" xfId="17903"/>
    <cellStyle name="Обычный 5 13 5 4 2 2" xfId="17904"/>
    <cellStyle name="Обычный 5 13 5 4 2 2 2" xfId="47776"/>
    <cellStyle name="Обычный 5 13 5 4 2 3" xfId="47777"/>
    <cellStyle name="Обычный 5 13 5 4 3" xfId="17905"/>
    <cellStyle name="Обычный 5 13 5 4 3 2" xfId="47778"/>
    <cellStyle name="Обычный 5 13 5 4 4" xfId="47779"/>
    <cellStyle name="Обычный 5 13 5 5" xfId="17906"/>
    <cellStyle name="Обычный 5 13 5 5 2" xfId="17907"/>
    <cellStyle name="Обычный 5 13 5 5 2 2" xfId="47780"/>
    <cellStyle name="Обычный 5 13 5 5 3" xfId="47781"/>
    <cellStyle name="Обычный 5 13 5 6" xfId="17908"/>
    <cellStyle name="Обычный 5 13 5 6 2" xfId="47782"/>
    <cellStyle name="Обычный 5 13 5 7" xfId="17909"/>
    <cellStyle name="Обычный 5 13 5 7 2" xfId="47783"/>
    <cellStyle name="Обычный 5 13 5 8" xfId="47784"/>
    <cellStyle name="Обычный 5 13 6" xfId="17910"/>
    <cellStyle name="Обычный 5 13 6 2" xfId="17911"/>
    <cellStyle name="Обычный 5 13 6 2 2" xfId="17912"/>
    <cellStyle name="Обычный 5 13 6 2 2 2" xfId="17913"/>
    <cellStyle name="Обычный 5 13 6 2 2 2 2" xfId="47785"/>
    <cellStyle name="Обычный 5 13 6 2 2 3" xfId="47786"/>
    <cellStyle name="Обычный 5 13 6 2 3" xfId="17914"/>
    <cellStyle name="Обычный 5 13 6 2 3 2" xfId="47787"/>
    <cellStyle name="Обычный 5 13 6 2 4" xfId="47788"/>
    <cellStyle name="Обычный 5 13 6 3" xfId="17915"/>
    <cellStyle name="Обычный 5 13 6 3 2" xfId="17916"/>
    <cellStyle name="Обычный 5 13 6 3 2 2" xfId="17917"/>
    <cellStyle name="Обычный 5 13 6 3 2 2 2" xfId="47789"/>
    <cellStyle name="Обычный 5 13 6 3 2 3" xfId="47790"/>
    <cellStyle name="Обычный 5 13 6 3 3" xfId="17918"/>
    <cellStyle name="Обычный 5 13 6 3 3 2" xfId="47791"/>
    <cellStyle name="Обычный 5 13 6 3 4" xfId="47792"/>
    <cellStyle name="Обычный 5 13 6 4" xfId="17919"/>
    <cellStyle name="Обычный 5 13 6 4 2" xfId="17920"/>
    <cellStyle name="Обычный 5 13 6 4 2 2" xfId="17921"/>
    <cellStyle name="Обычный 5 13 6 4 2 2 2" xfId="47793"/>
    <cellStyle name="Обычный 5 13 6 4 2 3" xfId="47794"/>
    <cellStyle name="Обычный 5 13 6 4 3" xfId="17922"/>
    <cellStyle name="Обычный 5 13 6 4 3 2" xfId="47795"/>
    <cellStyle name="Обычный 5 13 6 4 4" xfId="47796"/>
    <cellStyle name="Обычный 5 13 6 5" xfId="17923"/>
    <cellStyle name="Обычный 5 13 6 5 2" xfId="17924"/>
    <cellStyle name="Обычный 5 13 6 5 2 2" xfId="47797"/>
    <cellStyle name="Обычный 5 13 6 5 3" xfId="47798"/>
    <cellStyle name="Обычный 5 13 6 6" xfId="17925"/>
    <cellStyle name="Обычный 5 13 6 6 2" xfId="47799"/>
    <cellStyle name="Обычный 5 13 6 7" xfId="17926"/>
    <cellStyle name="Обычный 5 13 6 7 2" xfId="47800"/>
    <cellStyle name="Обычный 5 13 6 8" xfId="47801"/>
    <cellStyle name="Обычный 5 13 7" xfId="17927"/>
    <cellStyle name="Обычный 5 13 7 2" xfId="17928"/>
    <cellStyle name="Обычный 5 13 7 2 2" xfId="17929"/>
    <cellStyle name="Обычный 5 13 7 2 2 2" xfId="17930"/>
    <cellStyle name="Обычный 5 13 7 2 2 2 2" xfId="47802"/>
    <cellStyle name="Обычный 5 13 7 2 2 3" xfId="47803"/>
    <cellStyle name="Обычный 5 13 7 2 3" xfId="17931"/>
    <cellStyle name="Обычный 5 13 7 2 3 2" xfId="47804"/>
    <cellStyle name="Обычный 5 13 7 2 4" xfId="47805"/>
    <cellStyle name="Обычный 5 13 7 3" xfId="17932"/>
    <cellStyle name="Обычный 5 13 7 3 2" xfId="17933"/>
    <cellStyle name="Обычный 5 13 7 3 2 2" xfId="17934"/>
    <cellStyle name="Обычный 5 13 7 3 2 2 2" xfId="47806"/>
    <cellStyle name="Обычный 5 13 7 3 2 3" xfId="47807"/>
    <cellStyle name="Обычный 5 13 7 3 3" xfId="17935"/>
    <cellStyle name="Обычный 5 13 7 3 3 2" xfId="47808"/>
    <cellStyle name="Обычный 5 13 7 3 4" xfId="47809"/>
    <cellStyle name="Обычный 5 13 7 4" xfId="17936"/>
    <cellStyle name="Обычный 5 13 7 4 2" xfId="17937"/>
    <cellStyle name="Обычный 5 13 7 4 2 2" xfId="17938"/>
    <cellStyle name="Обычный 5 13 7 4 2 2 2" xfId="47810"/>
    <cellStyle name="Обычный 5 13 7 4 2 3" xfId="47811"/>
    <cellStyle name="Обычный 5 13 7 4 3" xfId="17939"/>
    <cellStyle name="Обычный 5 13 7 4 3 2" xfId="47812"/>
    <cellStyle name="Обычный 5 13 7 4 4" xfId="47813"/>
    <cellStyle name="Обычный 5 13 7 5" xfId="17940"/>
    <cellStyle name="Обычный 5 13 7 5 2" xfId="17941"/>
    <cellStyle name="Обычный 5 13 7 5 2 2" xfId="47814"/>
    <cellStyle name="Обычный 5 13 7 5 3" xfId="47815"/>
    <cellStyle name="Обычный 5 13 7 6" xfId="17942"/>
    <cellStyle name="Обычный 5 13 7 6 2" xfId="47816"/>
    <cellStyle name="Обычный 5 13 7 7" xfId="17943"/>
    <cellStyle name="Обычный 5 13 7 7 2" xfId="47817"/>
    <cellStyle name="Обычный 5 13 7 8" xfId="47818"/>
    <cellStyle name="Обычный 5 13 8" xfId="17944"/>
    <cellStyle name="Обычный 5 13 8 2" xfId="17945"/>
    <cellStyle name="Обычный 5 13 8 2 2" xfId="17946"/>
    <cellStyle name="Обычный 5 13 8 2 2 2" xfId="17947"/>
    <cellStyle name="Обычный 5 13 8 2 2 2 2" xfId="47819"/>
    <cellStyle name="Обычный 5 13 8 2 2 3" xfId="47820"/>
    <cellStyle name="Обычный 5 13 8 2 3" xfId="17948"/>
    <cellStyle name="Обычный 5 13 8 2 3 2" xfId="47821"/>
    <cellStyle name="Обычный 5 13 8 2 4" xfId="47822"/>
    <cellStyle name="Обычный 5 13 8 3" xfId="17949"/>
    <cellStyle name="Обычный 5 13 8 3 2" xfId="17950"/>
    <cellStyle name="Обычный 5 13 8 3 2 2" xfId="17951"/>
    <cellStyle name="Обычный 5 13 8 3 2 2 2" xfId="47823"/>
    <cellStyle name="Обычный 5 13 8 3 2 3" xfId="47824"/>
    <cellStyle name="Обычный 5 13 8 3 3" xfId="17952"/>
    <cellStyle name="Обычный 5 13 8 3 3 2" xfId="47825"/>
    <cellStyle name="Обычный 5 13 8 3 4" xfId="47826"/>
    <cellStyle name="Обычный 5 13 8 4" xfId="17953"/>
    <cellStyle name="Обычный 5 13 8 4 2" xfId="17954"/>
    <cellStyle name="Обычный 5 13 8 4 2 2" xfId="17955"/>
    <cellStyle name="Обычный 5 13 8 4 2 2 2" xfId="47827"/>
    <cellStyle name="Обычный 5 13 8 4 2 3" xfId="47828"/>
    <cellStyle name="Обычный 5 13 8 4 3" xfId="17956"/>
    <cellStyle name="Обычный 5 13 8 4 3 2" xfId="47829"/>
    <cellStyle name="Обычный 5 13 8 4 4" xfId="47830"/>
    <cellStyle name="Обычный 5 13 8 5" xfId="17957"/>
    <cellStyle name="Обычный 5 13 8 5 2" xfId="17958"/>
    <cellStyle name="Обычный 5 13 8 5 2 2" xfId="47831"/>
    <cellStyle name="Обычный 5 13 8 5 3" xfId="47832"/>
    <cellStyle name="Обычный 5 13 8 6" xfId="17959"/>
    <cellStyle name="Обычный 5 13 8 6 2" xfId="47833"/>
    <cellStyle name="Обычный 5 13 8 7" xfId="17960"/>
    <cellStyle name="Обычный 5 13 8 7 2" xfId="47834"/>
    <cellStyle name="Обычный 5 13 8 8" xfId="47835"/>
    <cellStyle name="Обычный 5 13 9" xfId="17961"/>
    <cellStyle name="Обычный 5 13 9 2" xfId="17962"/>
    <cellStyle name="Обычный 5 13 9 2 2" xfId="17963"/>
    <cellStyle name="Обычный 5 13 9 2 2 2" xfId="17964"/>
    <cellStyle name="Обычный 5 13 9 2 2 2 2" xfId="47836"/>
    <cellStyle name="Обычный 5 13 9 2 2 3" xfId="47837"/>
    <cellStyle name="Обычный 5 13 9 2 3" xfId="17965"/>
    <cellStyle name="Обычный 5 13 9 2 3 2" xfId="47838"/>
    <cellStyle name="Обычный 5 13 9 2 4" xfId="47839"/>
    <cellStyle name="Обычный 5 13 9 3" xfId="17966"/>
    <cellStyle name="Обычный 5 13 9 3 2" xfId="17967"/>
    <cellStyle name="Обычный 5 13 9 3 2 2" xfId="17968"/>
    <cellStyle name="Обычный 5 13 9 3 2 2 2" xfId="47840"/>
    <cellStyle name="Обычный 5 13 9 3 2 3" xfId="47841"/>
    <cellStyle name="Обычный 5 13 9 3 3" xfId="17969"/>
    <cellStyle name="Обычный 5 13 9 3 3 2" xfId="47842"/>
    <cellStyle name="Обычный 5 13 9 3 4" xfId="47843"/>
    <cellStyle name="Обычный 5 13 9 4" xfId="17970"/>
    <cellStyle name="Обычный 5 13 9 4 2" xfId="17971"/>
    <cellStyle name="Обычный 5 13 9 4 2 2" xfId="17972"/>
    <cellStyle name="Обычный 5 13 9 4 2 2 2" xfId="47844"/>
    <cellStyle name="Обычный 5 13 9 4 2 3" xfId="47845"/>
    <cellStyle name="Обычный 5 13 9 4 3" xfId="17973"/>
    <cellStyle name="Обычный 5 13 9 4 3 2" xfId="47846"/>
    <cellStyle name="Обычный 5 13 9 4 4" xfId="47847"/>
    <cellStyle name="Обычный 5 13 9 5" xfId="17974"/>
    <cellStyle name="Обычный 5 13 9 5 2" xfId="17975"/>
    <cellStyle name="Обычный 5 13 9 5 2 2" xfId="47848"/>
    <cellStyle name="Обычный 5 13 9 5 3" xfId="47849"/>
    <cellStyle name="Обычный 5 13 9 6" xfId="17976"/>
    <cellStyle name="Обычный 5 13 9 6 2" xfId="47850"/>
    <cellStyle name="Обычный 5 13 9 7" xfId="17977"/>
    <cellStyle name="Обычный 5 13 9 7 2" xfId="47851"/>
    <cellStyle name="Обычный 5 13 9 8" xfId="47852"/>
    <cellStyle name="Обычный 5 130" xfId="47853"/>
    <cellStyle name="Обычный 5 14" xfId="17978"/>
    <cellStyle name="Обычный 5 14 10" xfId="17979"/>
    <cellStyle name="Обычный 5 14 10 2" xfId="17980"/>
    <cellStyle name="Обычный 5 14 10 2 2" xfId="17981"/>
    <cellStyle name="Обычный 5 14 10 2 2 2" xfId="17982"/>
    <cellStyle name="Обычный 5 14 10 2 2 2 2" xfId="47854"/>
    <cellStyle name="Обычный 5 14 10 2 2 3" xfId="47855"/>
    <cellStyle name="Обычный 5 14 10 2 3" xfId="17983"/>
    <cellStyle name="Обычный 5 14 10 2 3 2" xfId="47856"/>
    <cellStyle name="Обычный 5 14 10 2 4" xfId="47857"/>
    <cellStyle name="Обычный 5 14 10 3" xfId="17984"/>
    <cellStyle name="Обычный 5 14 10 3 2" xfId="17985"/>
    <cellStyle name="Обычный 5 14 10 3 2 2" xfId="17986"/>
    <cellStyle name="Обычный 5 14 10 3 2 2 2" xfId="47858"/>
    <cellStyle name="Обычный 5 14 10 3 2 3" xfId="47859"/>
    <cellStyle name="Обычный 5 14 10 3 3" xfId="17987"/>
    <cellStyle name="Обычный 5 14 10 3 3 2" xfId="47860"/>
    <cellStyle name="Обычный 5 14 10 3 4" xfId="47861"/>
    <cellStyle name="Обычный 5 14 10 4" xfId="17988"/>
    <cellStyle name="Обычный 5 14 10 4 2" xfId="17989"/>
    <cellStyle name="Обычный 5 14 10 4 2 2" xfId="17990"/>
    <cellStyle name="Обычный 5 14 10 4 2 2 2" xfId="47862"/>
    <cellStyle name="Обычный 5 14 10 4 2 3" xfId="47863"/>
    <cellStyle name="Обычный 5 14 10 4 3" xfId="17991"/>
    <cellStyle name="Обычный 5 14 10 4 3 2" xfId="47864"/>
    <cellStyle name="Обычный 5 14 10 4 4" xfId="47865"/>
    <cellStyle name="Обычный 5 14 10 5" xfId="17992"/>
    <cellStyle name="Обычный 5 14 10 5 2" xfId="17993"/>
    <cellStyle name="Обычный 5 14 10 5 2 2" xfId="47866"/>
    <cellStyle name="Обычный 5 14 10 5 3" xfId="47867"/>
    <cellStyle name="Обычный 5 14 10 6" xfId="17994"/>
    <cellStyle name="Обычный 5 14 10 6 2" xfId="47868"/>
    <cellStyle name="Обычный 5 14 10 7" xfId="17995"/>
    <cellStyle name="Обычный 5 14 10 7 2" xfId="47869"/>
    <cellStyle name="Обычный 5 14 10 8" xfId="47870"/>
    <cellStyle name="Обычный 5 14 11" xfId="17996"/>
    <cellStyle name="Обычный 5 14 11 2" xfId="17997"/>
    <cellStyle name="Обычный 5 14 11 2 2" xfId="17998"/>
    <cellStyle name="Обычный 5 14 11 2 2 2" xfId="17999"/>
    <cellStyle name="Обычный 5 14 11 2 2 2 2" xfId="47871"/>
    <cellStyle name="Обычный 5 14 11 2 2 3" xfId="47872"/>
    <cellStyle name="Обычный 5 14 11 2 3" xfId="18000"/>
    <cellStyle name="Обычный 5 14 11 2 3 2" xfId="47873"/>
    <cellStyle name="Обычный 5 14 11 2 4" xfId="47874"/>
    <cellStyle name="Обычный 5 14 11 3" xfId="18001"/>
    <cellStyle name="Обычный 5 14 11 3 2" xfId="18002"/>
    <cellStyle name="Обычный 5 14 11 3 2 2" xfId="18003"/>
    <cellStyle name="Обычный 5 14 11 3 2 2 2" xfId="47875"/>
    <cellStyle name="Обычный 5 14 11 3 2 3" xfId="47876"/>
    <cellStyle name="Обычный 5 14 11 3 3" xfId="18004"/>
    <cellStyle name="Обычный 5 14 11 3 3 2" xfId="47877"/>
    <cellStyle name="Обычный 5 14 11 3 4" xfId="47878"/>
    <cellStyle name="Обычный 5 14 11 4" xfId="18005"/>
    <cellStyle name="Обычный 5 14 11 4 2" xfId="18006"/>
    <cellStyle name="Обычный 5 14 11 4 2 2" xfId="18007"/>
    <cellStyle name="Обычный 5 14 11 4 2 2 2" xfId="47879"/>
    <cellStyle name="Обычный 5 14 11 4 2 3" xfId="47880"/>
    <cellStyle name="Обычный 5 14 11 4 3" xfId="18008"/>
    <cellStyle name="Обычный 5 14 11 4 3 2" xfId="47881"/>
    <cellStyle name="Обычный 5 14 11 4 4" xfId="47882"/>
    <cellStyle name="Обычный 5 14 11 5" xfId="18009"/>
    <cellStyle name="Обычный 5 14 11 5 2" xfId="18010"/>
    <cellStyle name="Обычный 5 14 11 5 2 2" xfId="47883"/>
    <cellStyle name="Обычный 5 14 11 5 3" xfId="47884"/>
    <cellStyle name="Обычный 5 14 11 6" xfId="18011"/>
    <cellStyle name="Обычный 5 14 11 6 2" xfId="47885"/>
    <cellStyle name="Обычный 5 14 11 7" xfId="18012"/>
    <cellStyle name="Обычный 5 14 11 7 2" xfId="47886"/>
    <cellStyle name="Обычный 5 14 11 8" xfId="47887"/>
    <cellStyle name="Обычный 5 14 12" xfId="18013"/>
    <cellStyle name="Обычный 5 14 12 2" xfId="18014"/>
    <cellStyle name="Обычный 5 14 12 2 2" xfId="18015"/>
    <cellStyle name="Обычный 5 14 12 2 2 2" xfId="18016"/>
    <cellStyle name="Обычный 5 14 12 2 2 2 2" xfId="47888"/>
    <cellStyle name="Обычный 5 14 12 2 2 3" xfId="47889"/>
    <cellStyle name="Обычный 5 14 12 2 3" xfId="18017"/>
    <cellStyle name="Обычный 5 14 12 2 3 2" xfId="47890"/>
    <cellStyle name="Обычный 5 14 12 2 4" xfId="47891"/>
    <cellStyle name="Обычный 5 14 12 3" xfId="18018"/>
    <cellStyle name="Обычный 5 14 12 3 2" xfId="18019"/>
    <cellStyle name="Обычный 5 14 12 3 2 2" xfId="18020"/>
    <cellStyle name="Обычный 5 14 12 3 2 2 2" xfId="47892"/>
    <cellStyle name="Обычный 5 14 12 3 2 3" xfId="47893"/>
    <cellStyle name="Обычный 5 14 12 3 3" xfId="18021"/>
    <cellStyle name="Обычный 5 14 12 3 3 2" xfId="47894"/>
    <cellStyle name="Обычный 5 14 12 3 4" xfId="47895"/>
    <cellStyle name="Обычный 5 14 12 4" xfId="18022"/>
    <cellStyle name="Обычный 5 14 12 4 2" xfId="18023"/>
    <cellStyle name="Обычный 5 14 12 4 2 2" xfId="18024"/>
    <cellStyle name="Обычный 5 14 12 4 2 2 2" xfId="47896"/>
    <cellStyle name="Обычный 5 14 12 4 2 3" xfId="47897"/>
    <cellStyle name="Обычный 5 14 12 4 3" xfId="18025"/>
    <cellStyle name="Обычный 5 14 12 4 3 2" xfId="47898"/>
    <cellStyle name="Обычный 5 14 12 4 4" xfId="47899"/>
    <cellStyle name="Обычный 5 14 12 5" xfId="18026"/>
    <cellStyle name="Обычный 5 14 12 5 2" xfId="18027"/>
    <cellStyle name="Обычный 5 14 12 5 2 2" xfId="47900"/>
    <cellStyle name="Обычный 5 14 12 5 3" xfId="47901"/>
    <cellStyle name="Обычный 5 14 12 6" xfId="18028"/>
    <cellStyle name="Обычный 5 14 12 6 2" xfId="47902"/>
    <cellStyle name="Обычный 5 14 12 7" xfId="18029"/>
    <cellStyle name="Обычный 5 14 12 7 2" xfId="47903"/>
    <cellStyle name="Обычный 5 14 12 8" xfId="47904"/>
    <cellStyle name="Обычный 5 14 13" xfId="18030"/>
    <cellStyle name="Обычный 5 14 13 2" xfId="18031"/>
    <cellStyle name="Обычный 5 14 13 2 2" xfId="18032"/>
    <cellStyle name="Обычный 5 14 13 2 2 2" xfId="18033"/>
    <cellStyle name="Обычный 5 14 13 2 2 2 2" xfId="47905"/>
    <cellStyle name="Обычный 5 14 13 2 2 3" xfId="47906"/>
    <cellStyle name="Обычный 5 14 13 2 3" xfId="18034"/>
    <cellStyle name="Обычный 5 14 13 2 3 2" xfId="47907"/>
    <cellStyle name="Обычный 5 14 13 2 4" xfId="47908"/>
    <cellStyle name="Обычный 5 14 13 3" xfId="18035"/>
    <cellStyle name="Обычный 5 14 13 3 2" xfId="18036"/>
    <cellStyle name="Обычный 5 14 13 3 2 2" xfId="18037"/>
    <cellStyle name="Обычный 5 14 13 3 2 2 2" xfId="47909"/>
    <cellStyle name="Обычный 5 14 13 3 2 3" xfId="47910"/>
    <cellStyle name="Обычный 5 14 13 3 3" xfId="18038"/>
    <cellStyle name="Обычный 5 14 13 3 3 2" xfId="47911"/>
    <cellStyle name="Обычный 5 14 13 3 4" xfId="47912"/>
    <cellStyle name="Обычный 5 14 13 4" xfId="18039"/>
    <cellStyle name="Обычный 5 14 13 4 2" xfId="18040"/>
    <cellStyle name="Обычный 5 14 13 4 2 2" xfId="18041"/>
    <cellStyle name="Обычный 5 14 13 4 2 2 2" xfId="47913"/>
    <cellStyle name="Обычный 5 14 13 4 2 3" xfId="47914"/>
    <cellStyle name="Обычный 5 14 13 4 3" xfId="18042"/>
    <cellStyle name="Обычный 5 14 13 4 3 2" xfId="47915"/>
    <cellStyle name="Обычный 5 14 13 4 4" xfId="47916"/>
    <cellStyle name="Обычный 5 14 13 5" xfId="18043"/>
    <cellStyle name="Обычный 5 14 13 5 2" xfId="18044"/>
    <cellStyle name="Обычный 5 14 13 5 2 2" xfId="47917"/>
    <cellStyle name="Обычный 5 14 13 5 3" xfId="47918"/>
    <cellStyle name="Обычный 5 14 13 6" xfId="18045"/>
    <cellStyle name="Обычный 5 14 13 6 2" xfId="47919"/>
    <cellStyle name="Обычный 5 14 13 7" xfId="18046"/>
    <cellStyle name="Обычный 5 14 13 7 2" xfId="47920"/>
    <cellStyle name="Обычный 5 14 13 8" xfId="47921"/>
    <cellStyle name="Обычный 5 14 14" xfId="18047"/>
    <cellStyle name="Обычный 5 14 14 2" xfId="18048"/>
    <cellStyle name="Обычный 5 14 14 2 2" xfId="18049"/>
    <cellStyle name="Обычный 5 14 14 2 2 2" xfId="18050"/>
    <cellStyle name="Обычный 5 14 14 2 2 2 2" xfId="47922"/>
    <cellStyle name="Обычный 5 14 14 2 2 3" xfId="47923"/>
    <cellStyle name="Обычный 5 14 14 2 3" xfId="18051"/>
    <cellStyle name="Обычный 5 14 14 2 3 2" xfId="47924"/>
    <cellStyle name="Обычный 5 14 14 2 4" xfId="47925"/>
    <cellStyle name="Обычный 5 14 14 3" xfId="18052"/>
    <cellStyle name="Обычный 5 14 14 3 2" xfId="18053"/>
    <cellStyle name="Обычный 5 14 14 3 2 2" xfId="18054"/>
    <cellStyle name="Обычный 5 14 14 3 2 2 2" xfId="47926"/>
    <cellStyle name="Обычный 5 14 14 3 2 3" xfId="47927"/>
    <cellStyle name="Обычный 5 14 14 3 3" xfId="18055"/>
    <cellStyle name="Обычный 5 14 14 3 3 2" xfId="47928"/>
    <cellStyle name="Обычный 5 14 14 3 4" xfId="47929"/>
    <cellStyle name="Обычный 5 14 14 4" xfId="18056"/>
    <cellStyle name="Обычный 5 14 14 4 2" xfId="18057"/>
    <cellStyle name="Обычный 5 14 14 4 2 2" xfId="18058"/>
    <cellStyle name="Обычный 5 14 14 4 2 2 2" xfId="47930"/>
    <cellStyle name="Обычный 5 14 14 4 2 3" xfId="47931"/>
    <cellStyle name="Обычный 5 14 14 4 3" xfId="18059"/>
    <cellStyle name="Обычный 5 14 14 4 3 2" xfId="47932"/>
    <cellStyle name="Обычный 5 14 14 4 4" xfId="47933"/>
    <cellStyle name="Обычный 5 14 14 5" xfId="18060"/>
    <cellStyle name="Обычный 5 14 14 5 2" xfId="18061"/>
    <cellStyle name="Обычный 5 14 14 5 2 2" xfId="47934"/>
    <cellStyle name="Обычный 5 14 14 5 3" xfId="47935"/>
    <cellStyle name="Обычный 5 14 14 6" xfId="18062"/>
    <cellStyle name="Обычный 5 14 14 6 2" xfId="47936"/>
    <cellStyle name="Обычный 5 14 14 7" xfId="18063"/>
    <cellStyle name="Обычный 5 14 14 7 2" xfId="47937"/>
    <cellStyle name="Обычный 5 14 14 8" xfId="47938"/>
    <cellStyle name="Обычный 5 14 15" xfId="18064"/>
    <cellStyle name="Обычный 5 14 15 2" xfId="18065"/>
    <cellStyle name="Обычный 5 14 15 2 2" xfId="18066"/>
    <cellStyle name="Обычный 5 14 15 2 2 2" xfId="18067"/>
    <cellStyle name="Обычный 5 14 15 2 2 2 2" xfId="47939"/>
    <cellStyle name="Обычный 5 14 15 2 2 3" xfId="47940"/>
    <cellStyle name="Обычный 5 14 15 2 3" xfId="18068"/>
    <cellStyle name="Обычный 5 14 15 2 3 2" xfId="47941"/>
    <cellStyle name="Обычный 5 14 15 2 4" xfId="47942"/>
    <cellStyle name="Обычный 5 14 15 3" xfId="18069"/>
    <cellStyle name="Обычный 5 14 15 3 2" xfId="18070"/>
    <cellStyle name="Обычный 5 14 15 3 2 2" xfId="18071"/>
    <cellStyle name="Обычный 5 14 15 3 2 2 2" xfId="47943"/>
    <cellStyle name="Обычный 5 14 15 3 2 3" xfId="47944"/>
    <cellStyle name="Обычный 5 14 15 3 3" xfId="18072"/>
    <cellStyle name="Обычный 5 14 15 3 3 2" xfId="47945"/>
    <cellStyle name="Обычный 5 14 15 3 4" xfId="47946"/>
    <cellStyle name="Обычный 5 14 15 4" xfId="18073"/>
    <cellStyle name="Обычный 5 14 15 4 2" xfId="18074"/>
    <cellStyle name="Обычный 5 14 15 4 2 2" xfId="18075"/>
    <cellStyle name="Обычный 5 14 15 4 2 2 2" xfId="47947"/>
    <cellStyle name="Обычный 5 14 15 4 2 3" xfId="47948"/>
    <cellStyle name="Обычный 5 14 15 4 3" xfId="18076"/>
    <cellStyle name="Обычный 5 14 15 4 3 2" xfId="47949"/>
    <cellStyle name="Обычный 5 14 15 4 4" xfId="47950"/>
    <cellStyle name="Обычный 5 14 15 5" xfId="18077"/>
    <cellStyle name="Обычный 5 14 15 5 2" xfId="18078"/>
    <cellStyle name="Обычный 5 14 15 5 2 2" xfId="47951"/>
    <cellStyle name="Обычный 5 14 15 5 3" xfId="47952"/>
    <cellStyle name="Обычный 5 14 15 6" xfId="18079"/>
    <cellStyle name="Обычный 5 14 15 6 2" xfId="47953"/>
    <cellStyle name="Обычный 5 14 15 7" xfId="18080"/>
    <cellStyle name="Обычный 5 14 15 7 2" xfId="47954"/>
    <cellStyle name="Обычный 5 14 15 8" xfId="47955"/>
    <cellStyle name="Обычный 5 14 16" xfId="18081"/>
    <cellStyle name="Обычный 5 14 16 2" xfId="18082"/>
    <cellStyle name="Обычный 5 14 16 2 2" xfId="18083"/>
    <cellStyle name="Обычный 5 14 16 2 2 2" xfId="18084"/>
    <cellStyle name="Обычный 5 14 16 2 2 2 2" xfId="47956"/>
    <cellStyle name="Обычный 5 14 16 2 2 3" xfId="47957"/>
    <cellStyle name="Обычный 5 14 16 2 3" xfId="18085"/>
    <cellStyle name="Обычный 5 14 16 2 3 2" xfId="47958"/>
    <cellStyle name="Обычный 5 14 16 2 4" xfId="47959"/>
    <cellStyle name="Обычный 5 14 16 3" xfId="18086"/>
    <cellStyle name="Обычный 5 14 16 3 2" xfId="18087"/>
    <cellStyle name="Обычный 5 14 16 3 2 2" xfId="18088"/>
    <cellStyle name="Обычный 5 14 16 3 2 2 2" xfId="47960"/>
    <cellStyle name="Обычный 5 14 16 3 2 3" xfId="47961"/>
    <cellStyle name="Обычный 5 14 16 3 3" xfId="18089"/>
    <cellStyle name="Обычный 5 14 16 3 3 2" xfId="47962"/>
    <cellStyle name="Обычный 5 14 16 3 4" xfId="47963"/>
    <cellStyle name="Обычный 5 14 16 4" xfId="18090"/>
    <cellStyle name="Обычный 5 14 16 4 2" xfId="18091"/>
    <cellStyle name="Обычный 5 14 16 4 2 2" xfId="18092"/>
    <cellStyle name="Обычный 5 14 16 4 2 2 2" xfId="47964"/>
    <cellStyle name="Обычный 5 14 16 4 2 3" xfId="47965"/>
    <cellStyle name="Обычный 5 14 16 4 3" xfId="18093"/>
    <cellStyle name="Обычный 5 14 16 4 3 2" xfId="47966"/>
    <cellStyle name="Обычный 5 14 16 4 4" xfId="47967"/>
    <cellStyle name="Обычный 5 14 16 5" xfId="18094"/>
    <cellStyle name="Обычный 5 14 16 5 2" xfId="18095"/>
    <cellStyle name="Обычный 5 14 16 5 2 2" xfId="47968"/>
    <cellStyle name="Обычный 5 14 16 5 3" xfId="47969"/>
    <cellStyle name="Обычный 5 14 16 6" xfId="18096"/>
    <cellStyle name="Обычный 5 14 16 6 2" xfId="47970"/>
    <cellStyle name="Обычный 5 14 16 7" xfId="18097"/>
    <cellStyle name="Обычный 5 14 16 7 2" xfId="47971"/>
    <cellStyle name="Обычный 5 14 16 8" xfId="47972"/>
    <cellStyle name="Обычный 5 14 17" xfId="18098"/>
    <cellStyle name="Обычный 5 14 17 2" xfId="18099"/>
    <cellStyle name="Обычный 5 14 17 2 2" xfId="18100"/>
    <cellStyle name="Обычный 5 14 17 2 2 2" xfId="18101"/>
    <cellStyle name="Обычный 5 14 17 2 2 2 2" xfId="47973"/>
    <cellStyle name="Обычный 5 14 17 2 2 3" xfId="47974"/>
    <cellStyle name="Обычный 5 14 17 2 3" xfId="18102"/>
    <cellStyle name="Обычный 5 14 17 2 3 2" xfId="47975"/>
    <cellStyle name="Обычный 5 14 17 2 4" xfId="47976"/>
    <cellStyle name="Обычный 5 14 17 3" xfId="18103"/>
    <cellStyle name="Обычный 5 14 17 3 2" xfId="18104"/>
    <cellStyle name="Обычный 5 14 17 3 2 2" xfId="18105"/>
    <cellStyle name="Обычный 5 14 17 3 2 2 2" xfId="47977"/>
    <cellStyle name="Обычный 5 14 17 3 2 3" xfId="47978"/>
    <cellStyle name="Обычный 5 14 17 3 3" xfId="18106"/>
    <cellStyle name="Обычный 5 14 17 3 3 2" xfId="47979"/>
    <cellStyle name="Обычный 5 14 17 3 4" xfId="47980"/>
    <cellStyle name="Обычный 5 14 17 4" xfId="18107"/>
    <cellStyle name="Обычный 5 14 17 4 2" xfId="18108"/>
    <cellStyle name="Обычный 5 14 17 4 2 2" xfId="18109"/>
    <cellStyle name="Обычный 5 14 17 4 2 2 2" xfId="47981"/>
    <cellStyle name="Обычный 5 14 17 4 2 3" xfId="47982"/>
    <cellStyle name="Обычный 5 14 17 4 3" xfId="18110"/>
    <cellStyle name="Обычный 5 14 17 4 3 2" xfId="47983"/>
    <cellStyle name="Обычный 5 14 17 4 4" xfId="47984"/>
    <cellStyle name="Обычный 5 14 17 5" xfId="18111"/>
    <cellStyle name="Обычный 5 14 17 5 2" xfId="18112"/>
    <cellStyle name="Обычный 5 14 17 5 2 2" xfId="47985"/>
    <cellStyle name="Обычный 5 14 17 5 3" xfId="47986"/>
    <cellStyle name="Обычный 5 14 17 6" xfId="18113"/>
    <cellStyle name="Обычный 5 14 17 6 2" xfId="47987"/>
    <cellStyle name="Обычный 5 14 17 7" xfId="18114"/>
    <cellStyle name="Обычный 5 14 17 7 2" xfId="47988"/>
    <cellStyle name="Обычный 5 14 17 8" xfId="47989"/>
    <cellStyle name="Обычный 5 14 18" xfId="18115"/>
    <cellStyle name="Обычный 5 14 18 2" xfId="18116"/>
    <cellStyle name="Обычный 5 14 18 2 2" xfId="18117"/>
    <cellStyle name="Обычный 5 14 18 2 2 2" xfId="18118"/>
    <cellStyle name="Обычный 5 14 18 2 2 2 2" xfId="47990"/>
    <cellStyle name="Обычный 5 14 18 2 2 3" xfId="47991"/>
    <cellStyle name="Обычный 5 14 18 2 3" xfId="18119"/>
    <cellStyle name="Обычный 5 14 18 2 3 2" xfId="47992"/>
    <cellStyle name="Обычный 5 14 18 2 4" xfId="47993"/>
    <cellStyle name="Обычный 5 14 18 3" xfId="18120"/>
    <cellStyle name="Обычный 5 14 18 3 2" xfId="18121"/>
    <cellStyle name="Обычный 5 14 18 3 2 2" xfId="18122"/>
    <cellStyle name="Обычный 5 14 18 3 2 2 2" xfId="47994"/>
    <cellStyle name="Обычный 5 14 18 3 2 3" xfId="47995"/>
    <cellStyle name="Обычный 5 14 18 3 3" xfId="18123"/>
    <cellStyle name="Обычный 5 14 18 3 3 2" xfId="47996"/>
    <cellStyle name="Обычный 5 14 18 3 4" xfId="47997"/>
    <cellStyle name="Обычный 5 14 18 4" xfId="18124"/>
    <cellStyle name="Обычный 5 14 18 4 2" xfId="18125"/>
    <cellStyle name="Обычный 5 14 18 4 2 2" xfId="18126"/>
    <cellStyle name="Обычный 5 14 18 4 2 2 2" xfId="47998"/>
    <cellStyle name="Обычный 5 14 18 4 2 3" xfId="47999"/>
    <cellStyle name="Обычный 5 14 18 4 3" xfId="18127"/>
    <cellStyle name="Обычный 5 14 18 4 3 2" xfId="48000"/>
    <cellStyle name="Обычный 5 14 18 4 4" xfId="48001"/>
    <cellStyle name="Обычный 5 14 18 5" xfId="18128"/>
    <cellStyle name="Обычный 5 14 18 5 2" xfId="18129"/>
    <cellStyle name="Обычный 5 14 18 5 2 2" xfId="48002"/>
    <cellStyle name="Обычный 5 14 18 5 3" xfId="48003"/>
    <cellStyle name="Обычный 5 14 18 6" xfId="18130"/>
    <cellStyle name="Обычный 5 14 18 6 2" xfId="48004"/>
    <cellStyle name="Обычный 5 14 18 7" xfId="18131"/>
    <cellStyle name="Обычный 5 14 18 7 2" xfId="48005"/>
    <cellStyle name="Обычный 5 14 18 8" xfId="48006"/>
    <cellStyle name="Обычный 5 14 19" xfId="18132"/>
    <cellStyle name="Обычный 5 14 19 2" xfId="18133"/>
    <cellStyle name="Обычный 5 14 19 2 2" xfId="18134"/>
    <cellStyle name="Обычный 5 14 19 2 2 2" xfId="18135"/>
    <cellStyle name="Обычный 5 14 19 2 2 2 2" xfId="48007"/>
    <cellStyle name="Обычный 5 14 19 2 2 3" xfId="48008"/>
    <cellStyle name="Обычный 5 14 19 2 3" xfId="18136"/>
    <cellStyle name="Обычный 5 14 19 2 3 2" xfId="48009"/>
    <cellStyle name="Обычный 5 14 19 2 4" xfId="48010"/>
    <cellStyle name="Обычный 5 14 19 3" xfId="18137"/>
    <cellStyle name="Обычный 5 14 19 3 2" xfId="18138"/>
    <cellStyle name="Обычный 5 14 19 3 2 2" xfId="18139"/>
    <cellStyle name="Обычный 5 14 19 3 2 2 2" xfId="48011"/>
    <cellStyle name="Обычный 5 14 19 3 2 3" xfId="48012"/>
    <cellStyle name="Обычный 5 14 19 3 3" xfId="18140"/>
    <cellStyle name="Обычный 5 14 19 3 3 2" xfId="48013"/>
    <cellStyle name="Обычный 5 14 19 3 4" xfId="48014"/>
    <cellStyle name="Обычный 5 14 19 4" xfId="18141"/>
    <cellStyle name="Обычный 5 14 19 4 2" xfId="18142"/>
    <cellStyle name="Обычный 5 14 19 4 2 2" xfId="18143"/>
    <cellStyle name="Обычный 5 14 19 4 2 2 2" xfId="48015"/>
    <cellStyle name="Обычный 5 14 19 4 2 3" xfId="48016"/>
    <cellStyle name="Обычный 5 14 19 4 3" xfId="18144"/>
    <cellStyle name="Обычный 5 14 19 4 3 2" xfId="48017"/>
    <cellStyle name="Обычный 5 14 19 4 4" xfId="48018"/>
    <cellStyle name="Обычный 5 14 19 5" xfId="18145"/>
    <cellStyle name="Обычный 5 14 19 5 2" xfId="18146"/>
    <cellStyle name="Обычный 5 14 19 5 2 2" xfId="48019"/>
    <cellStyle name="Обычный 5 14 19 5 3" xfId="48020"/>
    <cellStyle name="Обычный 5 14 19 6" xfId="18147"/>
    <cellStyle name="Обычный 5 14 19 6 2" xfId="48021"/>
    <cellStyle name="Обычный 5 14 19 7" xfId="18148"/>
    <cellStyle name="Обычный 5 14 19 7 2" xfId="48022"/>
    <cellStyle name="Обычный 5 14 19 8" xfId="48023"/>
    <cellStyle name="Обычный 5 14 2" xfId="18149"/>
    <cellStyle name="Обычный 5 14 2 2" xfId="18150"/>
    <cellStyle name="Обычный 5 14 2 2 2" xfId="18151"/>
    <cellStyle name="Обычный 5 14 2 2 2 2" xfId="18152"/>
    <cellStyle name="Обычный 5 14 2 2 2 2 2" xfId="48024"/>
    <cellStyle name="Обычный 5 14 2 2 2 3" xfId="48025"/>
    <cellStyle name="Обычный 5 14 2 2 3" xfId="18153"/>
    <cellStyle name="Обычный 5 14 2 2 3 2" xfId="48026"/>
    <cellStyle name="Обычный 5 14 2 2 4" xfId="48027"/>
    <cellStyle name="Обычный 5 14 2 3" xfId="18154"/>
    <cellStyle name="Обычный 5 14 2 3 2" xfId="18155"/>
    <cellStyle name="Обычный 5 14 2 3 2 2" xfId="18156"/>
    <cellStyle name="Обычный 5 14 2 3 2 2 2" xfId="48028"/>
    <cellStyle name="Обычный 5 14 2 3 2 3" xfId="48029"/>
    <cellStyle name="Обычный 5 14 2 3 3" xfId="18157"/>
    <cellStyle name="Обычный 5 14 2 3 3 2" xfId="48030"/>
    <cellStyle name="Обычный 5 14 2 3 4" xfId="48031"/>
    <cellStyle name="Обычный 5 14 2 4" xfId="18158"/>
    <cellStyle name="Обычный 5 14 2 4 2" xfId="18159"/>
    <cellStyle name="Обычный 5 14 2 4 2 2" xfId="18160"/>
    <cellStyle name="Обычный 5 14 2 4 2 2 2" xfId="48032"/>
    <cellStyle name="Обычный 5 14 2 4 2 3" xfId="48033"/>
    <cellStyle name="Обычный 5 14 2 4 3" xfId="18161"/>
    <cellStyle name="Обычный 5 14 2 4 3 2" xfId="48034"/>
    <cellStyle name="Обычный 5 14 2 4 4" xfId="48035"/>
    <cellStyle name="Обычный 5 14 2 5" xfId="18162"/>
    <cellStyle name="Обычный 5 14 2 5 2" xfId="18163"/>
    <cellStyle name="Обычный 5 14 2 5 2 2" xfId="48036"/>
    <cellStyle name="Обычный 5 14 2 5 3" xfId="48037"/>
    <cellStyle name="Обычный 5 14 2 6" xfId="18164"/>
    <cellStyle name="Обычный 5 14 2 6 2" xfId="48038"/>
    <cellStyle name="Обычный 5 14 2 7" xfId="18165"/>
    <cellStyle name="Обычный 5 14 2 7 2" xfId="48039"/>
    <cellStyle name="Обычный 5 14 2 8" xfId="48040"/>
    <cellStyle name="Обычный 5 14 20" xfId="18166"/>
    <cellStyle name="Обычный 5 14 20 2" xfId="18167"/>
    <cellStyle name="Обычный 5 14 20 2 2" xfId="18168"/>
    <cellStyle name="Обычный 5 14 20 2 2 2" xfId="18169"/>
    <cellStyle name="Обычный 5 14 20 2 2 2 2" xfId="48041"/>
    <cellStyle name="Обычный 5 14 20 2 2 3" xfId="48042"/>
    <cellStyle name="Обычный 5 14 20 2 3" xfId="18170"/>
    <cellStyle name="Обычный 5 14 20 2 3 2" xfId="48043"/>
    <cellStyle name="Обычный 5 14 20 2 4" xfId="48044"/>
    <cellStyle name="Обычный 5 14 20 3" xfId="18171"/>
    <cellStyle name="Обычный 5 14 20 3 2" xfId="18172"/>
    <cellStyle name="Обычный 5 14 20 3 2 2" xfId="18173"/>
    <cellStyle name="Обычный 5 14 20 3 2 2 2" xfId="48045"/>
    <cellStyle name="Обычный 5 14 20 3 2 3" xfId="48046"/>
    <cellStyle name="Обычный 5 14 20 3 3" xfId="18174"/>
    <cellStyle name="Обычный 5 14 20 3 3 2" xfId="48047"/>
    <cellStyle name="Обычный 5 14 20 3 4" xfId="48048"/>
    <cellStyle name="Обычный 5 14 20 4" xfId="18175"/>
    <cellStyle name="Обычный 5 14 20 4 2" xfId="18176"/>
    <cellStyle name="Обычный 5 14 20 4 2 2" xfId="18177"/>
    <cellStyle name="Обычный 5 14 20 4 2 2 2" xfId="48049"/>
    <cellStyle name="Обычный 5 14 20 4 2 3" xfId="48050"/>
    <cellStyle name="Обычный 5 14 20 4 3" xfId="18178"/>
    <cellStyle name="Обычный 5 14 20 4 3 2" xfId="48051"/>
    <cellStyle name="Обычный 5 14 20 4 4" xfId="48052"/>
    <cellStyle name="Обычный 5 14 20 5" xfId="18179"/>
    <cellStyle name="Обычный 5 14 20 5 2" xfId="18180"/>
    <cellStyle name="Обычный 5 14 20 5 2 2" xfId="48053"/>
    <cellStyle name="Обычный 5 14 20 5 3" xfId="48054"/>
    <cellStyle name="Обычный 5 14 20 6" xfId="18181"/>
    <cellStyle name="Обычный 5 14 20 6 2" xfId="48055"/>
    <cellStyle name="Обычный 5 14 20 7" xfId="18182"/>
    <cellStyle name="Обычный 5 14 20 7 2" xfId="48056"/>
    <cellStyle name="Обычный 5 14 20 8" xfId="48057"/>
    <cellStyle name="Обычный 5 14 21" xfId="18183"/>
    <cellStyle name="Обычный 5 14 21 2" xfId="18184"/>
    <cellStyle name="Обычный 5 14 21 2 2" xfId="18185"/>
    <cellStyle name="Обычный 5 14 21 2 2 2" xfId="18186"/>
    <cellStyle name="Обычный 5 14 21 2 2 2 2" xfId="48058"/>
    <cellStyle name="Обычный 5 14 21 2 2 3" xfId="48059"/>
    <cellStyle name="Обычный 5 14 21 2 3" xfId="18187"/>
    <cellStyle name="Обычный 5 14 21 2 3 2" xfId="48060"/>
    <cellStyle name="Обычный 5 14 21 2 4" xfId="48061"/>
    <cellStyle name="Обычный 5 14 21 3" xfId="18188"/>
    <cellStyle name="Обычный 5 14 21 3 2" xfId="18189"/>
    <cellStyle name="Обычный 5 14 21 3 2 2" xfId="18190"/>
    <cellStyle name="Обычный 5 14 21 3 2 2 2" xfId="48062"/>
    <cellStyle name="Обычный 5 14 21 3 2 3" xfId="48063"/>
    <cellStyle name="Обычный 5 14 21 3 3" xfId="18191"/>
    <cellStyle name="Обычный 5 14 21 3 3 2" xfId="48064"/>
    <cellStyle name="Обычный 5 14 21 3 4" xfId="48065"/>
    <cellStyle name="Обычный 5 14 21 4" xfId="18192"/>
    <cellStyle name="Обычный 5 14 21 4 2" xfId="18193"/>
    <cellStyle name="Обычный 5 14 21 4 2 2" xfId="18194"/>
    <cellStyle name="Обычный 5 14 21 4 2 2 2" xfId="48066"/>
    <cellStyle name="Обычный 5 14 21 4 2 3" xfId="48067"/>
    <cellStyle name="Обычный 5 14 21 4 3" xfId="18195"/>
    <cellStyle name="Обычный 5 14 21 4 3 2" xfId="48068"/>
    <cellStyle name="Обычный 5 14 21 4 4" xfId="48069"/>
    <cellStyle name="Обычный 5 14 21 5" xfId="18196"/>
    <cellStyle name="Обычный 5 14 21 5 2" xfId="18197"/>
    <cellStyle name="Обычный 5 14 21 5 2 2" xfId="48070"/>
    <cellStyle name="Обычный 5 14 21 5 3" xfId="48071"/>
    <cellStyle name="Обычный 5 14 21 6" xfId="18198"/>
    <cellStyle name="Обычный 5 14 21 6 2" xfId="48072"/>
    <cellStyle name="Обычный 5 14 21 7" xfId="18199"/>
    <cellStyle name="Обычный 5 14 21 7 2" xfId="48073"/>
    <cellStyle name="Обычный 5 14 21 8" xfId="48074"/>
    <cellStyle name="Обычный 5 14 22" xfId="18200"/>
    <cellStyle name="Обычный 5 14 22 2" xfId="18201"/>
    <cellStyle name="Обычный 5 14 22 2 2" xfId="18202"/>
    <cellStyle name="Обычный 5 14 22 2 2 2" xfId="18203"/>
    <cellStyle name="Обычный 5 14 22 2 2 2 2" xfId="48075"/>
    <cellStyle name="Обычный 5 14 22 2 2 3" xfId="48076"/>
    <cellStyle name="Обычный 5 14 22 2 3" xfId="18204"/>
    <cellStyle name="Обычный 5 14 22 2 3 2" xfId="48077"/>
    <cellStyle name="Обычный 5 14 22 2 4" xfId="48078"/>
    <cellStyle name="Обычный 5 14 22 3" xfId="18205"/>
    <cellStyle name="Обычный 5 14 22 3 2" xfId="18206"/>
    <cellStyle name="Обычный 5 14 22 3 2 2" xfId="18207"/>
    <cellStyle name="Обычный 5 14 22 3 2 2 2" xfId="48079"/>
    <cellStyle name="Обычный 5 14 22 3 2 3" xfId="48080"/>
    <cellStyle name="Обычный 5 14 22 3 3" xfId="18208"/>
    <cellStyle name="Обычный 5 14 22 3 3 2" xfId="48081"/>
    <cellStyle name="Обычный 5 14 22 3 4" xfId="48082"/>
    <cellStyle name="Обычный 5 14 22 4" xfId="18209"/>
    <cellStyle name="Обычный 5 14 22 4 2" xfId="18210"/>
    <cellStyle name="Обычный 5 14 22 4 2 2" xfId="18211"/>
    <cellStyle name="Обычный 5 14 22 4 2 2 2" xfId="48083"/>
    <cellStyle name="Обычный 5 14 22 4 2 3" xfId="48084"/>
    <cellStyle name="Обычный 5 14 22 4 3" xfId="18212"/>
    <cellStyle name="Обычный 5 14 22 4 3 2" xfId="48085"/>
    <cellStyle name="Обычный 5 14 22 4 4" xfId="48086"/>
    <cellStyle name="Обычный 5 14 22 5" xfId="18213"/>
    <cellStyle name="Обычный 5 14 22 5 2" xfId="18214"/>
    <cellStyle name="Обычный 5 14 22 5 2 2" xfId="48087"/>
    <cellStyle name="Обычный 5 14 22 5 3" xfId="48088"/>
    <cellStyle name="Обычный 5 14 22 6" xfId="18215"/>
    <cellStyle name="Обычный 5 14 22 6 2" xfId="48089"/>
    <cellStyle name="Обычный 5 14 22 7" xfId="18216"/>
    <cellStyle name="Обычный 5 14 22 7 2" xfId="48090"/>
    <cellStyle name="Обычный 5 14 22 8" xfId="48091"/>
    <cellStyle name="Обычный 5 14 23" xfId="18217"/>
    <cellStyle name="Обычный 5 14 23 2" xfId="18218"/>
    <cellStyle name="Обычный 5 14 23 2 2" xfId="18219"/>
    <cellStyle name="Обычный 5 14 23 2 2 2" xfId="18220"/>
    <cellStyle name="Обычный 5 14 23 2 2 2 2" xfId="48092"/>
    <cellStyle name="Обычный 5 14 23 2 2 3" xfId="48093"/>
    <cellStyle name="Обычный 5 14 23 2 3" xfId="18221"/>
    <cellStyle name="Обычный 5 14 23 2 3 2" xfId="48094"/>
    <cellStyle name="Обычный 5 14 23 2 4" xfId="48095"/>
    <cellStyle name="Обычный 5 14 23 3" xfId="18222"/>
    <cellStyle name="Обычный 5 14 23 3 2" xfId="18223"/>
    <cellStyle name="Обычный 5 14 23 3 2 2" xfId="18224"/>
    <cellStyle name="Обычный 5 14 23 3 2 2 2" xfId="48096"/>
    <cellStyle name="Обычный 5 14 23 3 2 3" xfId="48097"/>
    <cellStyle name="Обычный 5 14 23 3 3" xfId="18225"/>
    <cellStyle name="Обычный 5 14 23 3 3 2" xfId="48098"/>
    <cellStyle name="Обычный 5 14 23 3 4" xfId="48099"/>
    <cellStyle name="Обычный 5 14 23 4" xfId="18226"/>
    <cellStyle name="Обычный 5 14 23 4 2" xfId="18227"/>
    <cellStyle name="Обычный 5 14 23 4 2 2" xfId="18228"/>
    <cellStyle name="Обычный 5 14 23 4 2 2 2" xfId="48100"/>
    <cellStyle name="Обычный 5 14 23 4 2 3" xfId="48101"/>
    <cellStyle name="Обычный 5 14 23 4 3" xfId="18229"/>
    <cellStyle name="Обычный 5 14 23 4 3 2" xfId="48102"/>
    <cellStyle name="Обычный 5 14 23 4 4" xfId="48103"/>
    <cellStyle name="Обычный 5 14 23 5" xfId="18230"/>
    <cellStyle name="Обычный 5 14 23 5 2" xfId="18231"/>
    <cellStyle name="Обычный 5 14 23 5 2 2" xfId="48104"/>
    <cellStyle name="Обычный 5 14 23 5 3" xfId="48105"/>
    <cellStyle name="Обычный 5 14 23 6" xfId="18232"/>
    <cellStyle name="Обычный 5 14 23 6 2" xfId="48106"/>
    <cellStyle name="Обычный 5 14 23 7" xfId="18233"/>
    <cellStyle name="Обычный 5 14 23 7 2" xfId="48107"/>
    <cellStyle name="Обычный 5 14 23 8" xfId="48108"/>
    <cellStyle name="Обычный 5 14 24" xfId="18234"/>
    <cellStyle name="Обычный 5 14 24 2" xfId="18235"/>
    <cellStyle name="Обычный 5 14 24 2 2" xfId="18236"/>
    <cellStyle name="Обычный 5 14 24 2 2 2" xfId="18237"/>
    <cellStyle name="Обычный 5 14 24 2 2 2 2" xfId="48109"/>
    <cellStyle name="Обычный 5 14 24 2 2 3" xfId="48110"/>
    <cellStyle name="Обычный 5 14 24 2 3" xfId="18238"/>
    <cellStyle name="Обычный 5 14 24 2 3 2" xfId="48111"/>
    <cellStyle name="Обычный 5 14 24 2 4" xfId="48112"/>
    <cellStyle name="Обычный 5 14 24 3" xfId="18239"/>
    <cellStyle name="Обычный 5 14 24 3 2" xfId="18240"/>
    <cellStyle name="Обычный 5 14 24 3 2 2" xfId="18241"/>
    <cellStyle name="Обычный 5 14 24 3 2 2 2" xfId="48113"/>
    <cellStyle name="Обычный 5 14 24 3 2 3" xfId="48114"/>
    <cellStyle name="Обычный 5 14 24 3 3" xfId="18242"/>
    <cellStyle name="Обычный 5 14 24 3 3 2" xfId="48115"/>
    <cellStyle name="Обычный 5 14 24 3 4" xfId="48116"/>
    <cellStyle name="Обычный 5 14 24 4" xfId="18243"/>
    <cellStyle name="Обычный 5 14 24 4 2" xfId="18244"/>
    <cellStyle name="Обычный 5 14 24 4 2 2" xfId="18245"/>
    <cellStyle name="Обычный 5 14 24 4 2 2 2" xfId="48117"/>
    <cellStyle name="Обычный 5 14 24 4 2 3" xfId="48118"/>
    <cellStyle name="Обычный 5 14 24 4 3" xfId="18246"/>
    <cellStyle name="Обычный 5 14 24 4 3 2" xfId="48119"/>
    <cellStyle name="Обычный 5 14 24 4 4" xfId="48120"/>
    <cellStyle name="Обычный 5 14 24 5" xfId="18247"/>
    <cellStyle name="Обычный 5 14 24 5 2" xfId="18248"/>
    <cellStyle name="Обычный 5 14 24 5 2 2" xfId="48121"/>
    <cellStyle name="Обычный 5 14 24 5 3" xfId="48122"/>
    <cellStyle name="Обычный 5 14 24 6" xfId="18249"/>
    <cellStyle name="Обычный 5 14 24 6 2" xfId="48123"/>
    <cellStyle name="Обычный 5 14 24 7" xfId="18250"/>
    <cellStyle name="Обычный 5 14 24 7 2" xfId="48124"/>
    <cellStyle name="Обычный 5 14 24 8" xfId="48125"/>
    <cellStyle name="Обычный 5 14 25" xfId="18251"/>
    <cellStyle name="Обычный 5 14 25 2" xfId="18252"/>
    <cellStyle name="Обычный 5 14 25 2 2" xfId="18253"/>
    <cellStyle name="Обычный 5 14 25 2 2 2" xfId="18254"/>
    <cellStyle name="Обычный 5 14 25 2 2 2 2" xfId="48126"/>
    <cellStyle name="Обычный 5 14 25 2 2 3" xfId="48127"/>
    <cellStyle name="Обычный 5 14 25 2 3" xfId="18255"/>
    <cellStyle name="Обычный 5 14 25 2 3 2" xfId="48128"/>
    <cellStyle name="Обычный 5 14 25 2 4" xfId="48129"/>
    <cellStyle name="Обычный 5 14 25 3" xfId="18256"/>
    <cellStyle name="Обычный 5 14 25 3 2" xfId="18257"/>
    <cellStyle name="Обычный 5 14 25 3 2 2" xfId="18258"/>
    <cellStyle name="Обычный 5 14 25 3 2 2 2" xfId="48130"/>
    <cellStyle name="Обычный 5 14 25 3 2 3" xfId="48131"/>
    <cellStyle name="Обычный 5 14 25 3 3" xfId="18259"/>
    <cellStyle name="Обычный 5 14 25 3 3 2" xfId="48132"/>
    <cellStyle name="Обычный 5 14 25 3 4" xfId="48133"/>
    <cellStyle name="Обычный 5 14 25 4" xfId="18260"/>
    <cellStyle name="Обычный 5 14 25 4 2" xfId="18261"/>
    <cellStyle name="Обычный 5 14 25 4 2 2" xfId="18262"/>
    <cellStyle name="Обычный 5 14 25 4 2 2 2" xfId="48134"/>
    <cellStyle name="Обычный 5 14 25 4 2 3" xfId="48135"/>
    <cellStyle name="Обычный 5 14 25 4 3" xfId="18263"/>
    <cellStyle name="Обычный 5 14 25 4 3 2" xfId="48136"/>
    <cellStyle name="Обычный 5 14 25 4 4" xfId="48137"/>
    <cellStyle name="Обычный 5 14 25 5" xfId="18264"/>
    <cellStyle name="Обычный 5 14 25 5 2" xfId="18265"/>
    <cellStyle name="Обычный 5 14 25 5 2 2" xfId="48138"/>
    <cellStyle name="Обычный 5 14 25 5 3" xfId="48139"/>
    <cellStyle name="Обычный 5 14 25 6" xfId="18266"/>
    <cellStyle name="Обычный 5 14 25 6 2" xfId="48140"/>
    <cellStyle name="Обычный 5 14 25 7" xfId="18267"/>
    <cellStyle name="Обычный 5 14 25 7 2" xfId="48141"/>
    <cellStyle name="Обычный 5 14 25 8" xfId="48142"/>
    <cellStyle name="Обычный 5 14 26" xfId="18268"/>
    <cellStyle name="Обычный 5 14 26 2" xfId="18269"/>
    <cellStyle name="Обычный 5 14 26 2 2" xfId="18270"/>
    <cellStyle name="Обычный 5 14 26 2 2 2" xfId="18271"/>
    <cellStyle name="Обычный 5 14 26 2 2 2 2" xfId="48143"/>
    <cellStyle name="Обычный 5 14 26 2 2 3" xfId="48144"/>
    <cellStyle name="Обычный 5 14 26 2 3" xfId="18272"/>
    <cellStyle name="Обычный 5 14 26 2 3 2" xfId="48145"/>
    <cellStyle name="Обычный 5 14 26 2 4" xfId="48146"/>
    <cellStyle name="Обычный 5 14 26 3" xfId="18273"/>
    <cellStyle name="Обычный 5 14 26 3 2" xfId="18274"/>
    <cellStyle name="Обычный 5 14 26 3 2 2" xfId="18275"/>
    <cellStyle name="Обычный 5 14 26 3 2 2 2" xfId="48147"/>
    <cellStyle name="Обычный 5 14 26 3 2 3" xfId="48148"/>
    <cellStyle name="Обычный 5 14 26 3 3" xfId="18276"/>
    <cellStyle name="Обычный 5 14 26 3 3 2" xfId="48149"/>
    <cellStyle name="Обычный 5 14 26 3 4" xfId="48150"/>
    <cellStyle name="Обычный 5 14 26 4" xfId="18277"/>
    <cellStyle name="Обычный 5 14 26 4 2" xfId="18278"/>
    <cellStyle name="Обычный 5 14 26 4 2 2" xfId="18279"/>
    <cellStyle name="Обычный 5 14 26 4 2 2 2" xfId="48151"/>
    <cellStyle name="Обычный 5 14 26 4 2 3" xfId="48152"/>
    <cellStyle name="Обычный 5 14 26 4 3" xfId="18280"/>
    <cellStyle name="Обычный 5 14 26 4 3 2" xfId="48153"/>
    <cellStyle name="Обычный 5 14 26 4 4" xfId="48154"/>
    <cellStyle name="Обычный 5 14 26 5" xfId="18281"/>
    <cellStyle name="Обычный 5 14 26 5 2" xfId="18282"/>
    <cellStyle name="Обычный 5 14 26 5 2 2" xfId="48155"/>
    <cellStyle name="Обычный 5 14 26 5 3" xfId="48156"/>
    <cellStyle name="Обычный 5 14 26 6" xfId="18283"/>
    <cellStyle name="Обычный 5 14 26 6 2" xfId="48157"/>
    <cellStyle name="Обычный 5 14 26 7" xfId="18284"/>
    <cellStyle name="Обычный 5 14 26 7 2" xfId="48158"/>
    <cellStyle name="Обычный 5 14 26 8" xfId="48159"/>
    <cellStyle name="Обычный 5 14 27" xfId="18285"/>
    <cellStyle name="Обычный 5 14 27 2" xfId="18286"/>
    <cellStyle name="Обычный 5 14 27 2 2" xfId="18287"/>
    <cellStyle name="Обычный 5 14 27 2 2 2" xfId="18288"/>
    <cellStyle name="Обычный 5 14 27 2 2 2 2" xfId="48160"/>
    <cellStyle name="Обычный 5 14 27 2 2 3" xfId="48161"/>
    <cellStyle name="Обычный 5 14 27 2 3" xfId="18289"/>
    <cellStyle name="Обычный 5 14 27 2 3 2" xfId="48162"/>
    <cellStyle name="Обычный 5 14 27 2 4" xfId="48163"/>
    <cellStyle name="Обычный 5 14 27 3" xfId="18290"/>
    <cellStyle name="Обычный 5 14 27 3 2" xfId="18291"/>
    <cellStyle name="Обычный 5 14 27 3 2 2" xfId="18292"/>
    <cellStyle name="Обычный 5 14 27 3 2 2 2" xfId="48164"/>
    <cellStyle name="Обычный 5 14 27 3 2 3" xfId="48165"/>
    <cellStyle name="Обычный 5 14 27 3 3" xfId="18293"/>
    <cellStyle name="Обычный 5 14 27 3 3 2" xfId="48166"/>
    <cellStyle name="Обычный 5 14 27 3 4" xfId="48167"/>
    <cellStyle name="Обычный 5 14 27 4" xfId="18294"/>
    <cellStyle name="Обычный 5 14 27 4 2" xfId="18295"/>
    <cellStyle name="Обычный 5 14 27 4 2 2" xfId="18296"/>
    <cellStyle name="Обычный 5 14 27 4 2 2 2" xfId="48168"/>
    <cellStyle name="Обычный 5 14 27 4 2 3" xfId="48169"/>
    <cellStyle name="Обычный 5 14 27 4 3" xfId="18297"/>
    <cellStyle name="Обычный 5 14 27 4 3 2" xfId="48170"/>
    <cellStyle name="Обычный 5 14 27 4 4" xfId="48171"/>
    <cellStyle name="Обычный 5 14 27 5" xfId="18298"/>
    <cellStyle name="Обычный 5 14 27 5 2" xfId="18299"/>
    <cellStyle name="Обычный 5 14 27 5 2 2" xfId="48172"/>
    <cellStyle name="Обычный 5 14 27 5 3" xfId="48173"/>
    <cellStyle name="Обычный 5 14 27 6" xfId="18300"/>
    <cellStyle name="Обычный 5 14 27 6 2" xfId="48174"/>
    <cellStyle name="Обычный 5 14 27 7" xfId="18301"/>
    <cellStyle name="Обычный 5 14 27 7 2" xfId="48175"/>
    <cellStyle name="Обычный 5 14 27 8" xfId="48176"/>
    <cellStyle name="Обычный 5 14 28" xfId="18302"/>
    <cellStyle name="Обычный 5 14 28 2" xfId="18303"/>
    <cellStyle name="Обычный 5 14 28 2 2" xfId="18304"/>
    <cellStyle name="Обычный 5 14 28 2 2 2" xfId="18305"/>
    <cellStyle name="Обычный 5 14 28 2 2 2 2" xfId="48177"/>
    <cellStyle name="Обычный 5 14 28 2 2 3" xfId="48178"/>
    <cellStyle name="Обычный 5 14 28 2 3" xfId="18306"/>
    <cellStyle name="Обычный 5 14 28 2 3 2" xfId="48179"/>
    <cellStyle name="Обычный 5 14 28 2 4" xfId="48180"/>
    <cellStyle name="Обычный 5 14 28 3" xfId="18307"/>
    <cellStyle name="Обычный 5 14 28 3 2" xfId="18308"/>
    <cellStyle name="Обычный 5 14 28 3 2 2" xfId="18309"/>
    <cellStyle name="Обычный 5 14 28 3 2 2 2" xfId="48181"/>
    <cellStyle name="Обычный 5 14 28 3 2 3" xfId="48182"/>
    <cellStyle name="Обычный 5 14 28 3 3" xfId="18310"/>
    <cellStyle name="Обычный 5 14 28 3 3 2" xfId="48183"/>
    <cellStyle name="Обычный 5 14 28 3 4" xfId="48184"/>
    <cellStyle name="Обычный 5 14 28 4" xfId="18311"/>
    <cellStyle name="Обычный 5 14 28 4 2" xfId="18312"/>
    <cellStyle name="Обычный 5 14 28 4 2 2" xfId="18313"/>
    <cellStyle name="Обычный 5 14 28 4 2 2 2" xfId="48185"/>
    <cellStyle name="Обычный 5 14 28 4 2 3" xfId="48186"/>
    <cellStyle name="Обычный 5 14 28 4 3" xfId="18314"/>
    <cellStyle name="Обычный 5 14 28 4 3 2" xfId="48187"/>
    <cellStyle name="Обычный 5 14 28 4 4" xfId="48188"/>
    <cellStyle name="Обычный 5 14 28 5" xfId="18315"/>
    <cellStyle name="Обычный 5 14 28 5 2" xfId="18316"/>
    <cellStyle name="Обычный 5 14 28 5 2 2" xfId="48189"/>
    <cellStyle name="Обычный 5 14 28 5 3" xfId="48190"/>
    <cellStyle name="Обычный 5 14 28 6" xfId="18317"/>
    <cellStyle name="Обычный 5 14 28 6 2" xfId="48191"/>
    <cellStyle name="Обычный 5 14 28 7" xfId="18318"/>
    <cellStyle name="Обычный 5 14 28 7 2" xfId="48192"/>
    <cellStyle name="Обычный 5 14 28 8" xfId="48193"/>
    <cellStyle name="Обычный 5 14 29" xfId="18319"/>
    <cellStyle name="Обычный 5 14 29 2" xfId="18320"/>
    <cellStyle name="Обычный 5 14 29 2 2" xfId="18321"/>
    <cellStyle name="Обычный 5 14 29 2 2 2" xfId="18322"/>
    <cellStyle name="Обычный 5 14 29 2 2 2 2" xfId="48194"/>
    <cellStyle name="Обычный 5 14 29 2 2 3" xfId="48195"/>
    <cellStyle name="Обычный 5 14 29 2 3" xfId="18323"/>
    <cellStyle name="Обычный 5 14 29 2 3 2" xfId="48196"/>
    <cellStyle name="Обычный 5 14 29 2 4" xfId="48197"/>
    <cellStyle name="Обычный 5 14 29 3" xfId="18324"/>
    <cellStyle name="Обычный 5 14 29 3 2" xfId="18325"/>
    <cellStyle name="Обычный 5 14 29 3 2 2" xfId="18326"/>
    <cellStyle name="Обычный 5 14 29 3 2 2 2" xfId="48198"/>
    <cellStyle name="Обычный 5 14 29 3 2 3" xfId="48199"/>
    <cellStyle name="Обычный 5 14 29 3 3" xfId="18327"/>
    <cellStyle name="Обычный 5 14 29 3 3 2" xfId="48200"/>
    <cellStyle name="Обычный 5 14 29 3 4" xfId="48201"/>
    <cellStyle name="Обычный 5 14 29 4" xfId="18328"/>
    <cellStyle name="Обычный 5 14 29 4 2" xfId="18329"/>
    <cellStyle name="Обычный 5 14 29 4 2 2" xfId="18330"/>
    <cellStyle name="Обычный 5 14 29 4 2 2 2" xfId="48202"/>
    <cellStyle name="Обычный 5 14 29 4 2 3" xfId="48203"/>
    <cellStyle name="Обычный 5 14 29 4 3" xfId="18331"/>
    <cellStyle name="Обычный 5 14 29 4 3 2" xfId="48204"/>
    <cellStyle name="Обычный 5 14 29 4 4" xfId="48205"/>
    <cellStyle name="Обычный 5 14 29 5" xfId="18332"/>
    <cellStyle name="Обычный 5 14 29 5 2" xfId="18333"/>
    <cellStyle name="Обычный 5 14 29 5 2 2" xfId="48206"/>
    <cellStyle name="Обычный 5 14 29 5 3" xfId="48207"/>
    <cellStyle name="Обычный 5 14 29 6" xfId="18334"/>
    <cellStyle name="Обычный 5 14 29 6 2" xfId="48208"/>
    <cellStyle name="Обычный 5 14 29 7" xfId="18335"/>
    <cellStyle name="Обычный 5 14 29 7 2" xfId="48209"/>
    <cellStyle name="Обычный 5 14 29 8" xfId="48210"/>
    <cellStyle name="Обычный 5 14 3" xfId="18336"/>
    <cellStyle name="Обычный 5 14 3 2" xfId="18337"/>
    <cellStyle name="Обычный 5 14 3 2 2" xfId="18338"/>
    <cellStyle name="Обычный 5 14 3 2 2 2" xfId="18339"/>
    <cellStyle name="Обычный 5 14 3 2 2 2 2" xfId="48211"/>
    <cellStyle name="Обычный 5 14 3 2 2 3" xfId="48212"/>
    <cellStyle name="Обычный 5 14 3 2 3" xfId="18340"/>
    <cellStyle name="Обычный 5 14 3 2 3 2" xfId="48213"/>
    <cellStyle name="Обычный 5 14 3 2 4" xfId="48214"/>
    <cellStyle name="Обычный 5 14 3 3" xfId="18341"/>
    <cellStyle name="Обычный 5 14 3 3 2" xfId="18342"/>
    <cellStyle name="Обычный 5 14 3 3 2 2" xfId="18343"/>
    <cellStyle name="Обычный 5 14 3 3 2 2 2" xfId="48215"/>
    <cellStyle name="Обычный 5 14 3 3 2 3" xfId="48216"/>
    <cellStyle name="Обычный 5 14 3 3 3" xfId="18344"/>
    <cellStyle name="Обычный 5 14 3 3 3 2" xfId="48217"/>
    <cellStyle name="Обычный 5 14 3 3 4" xfId="48218"/>
    <cellStyle name="Обычный 5 14 3 4" xfId="18345"/>
    <cellStyle name="Обычный 5 14 3 4 2" xfId="18346"/>
    <cellStyle name="Обычный 5 14 3 4 2 2" xfId="18347"/>
    <cellStyle name="Обычный 5 14 3 4 2 2 2" xfId="48219"/>
    <cellStyle name="Обычный 5 14 3 4 2 3" xfId="48220"/>
    <cellStyle name="Обычный 5 14 3 4 3" xfId="18348"/>
    <cellStyle name="Обычный 5 14 3 4 3 2" xfId="48221"/>
    <cellStyle name="Обычный 5 14 3 4 4" xfId="48222"/>
    <cellStyle name="Обычный 5 14 3 5" xfId="18349"/>
    <cellStyle name="Обычный 5 14 3 5 2" xfId="18350"/>
    <cellStyle name="Обычный 5 14 3 5 2 2" xfId="48223"/>
    <cellStyle name="Обычный 5 14 3 5 3" xfId="48224"/>
    <cellStyle name="Обычный 5 14 3 6" xfId="18351"/>
    <cellStyle name="Обычный 5 14 3 6 2" xfId="48225"/>
    <cellStyle name="Обычный 5 14 3 7" xfId="18352"/>
    <cellStyle name="Обычный 5 14 3 7 2" xfId="48226"/>
    <cellStyle name="Обычный 5 14 3 8" xfId="48227"/>
    <cellStyle name="Обычный 5 14 30" xfId="18353"/>
    <cellStyle name="Обычный 5 14 30 2" xfId="18354"/>
    <cellStyle name="Обычный 5 14 30 2 2" xfId="18355"/>
    <cellStyle name="Обычный 5 14 30 2 2 2" xfId="48228"/>
    <cellStyle name="Обычный 5 14 30 2 3" xfId="48229"/>
    <cellStyle name="Обычный 5 14 30 3" xfId="18356"/>
    <cellStyle name="Обычный 5 14 30 3 2" xfId="48230"/>
    <cellStyle name="Обычный 5 14 30 4" xfId="48231"/>
    <cellStyle name="Обычный 5 14 31" xfId="18357"/>
    <cellStyle name="Обычный 5 14 31 2" xfId="18358"/>
    <cellStyle name="Обычный 5 14 31 2 2" xfId="18359"/>
    <cellStyle name="Обычный 5 14 31 2 2 2" xfId="48232"/>
    <cellStyle name="Обычный 5 14 31 2 3" xfId="48233"/>
    <cellStyle name="Обычный 5 14 31 3" xfId="18360"/>
    <cellStyle name="Обычный 5 14 31 3 2" xfId="48234"/>
    <cellStyle name="Обычный 5 14 31 4" xfId="48235"/>
    <cellStyle name="Обычный 5 14 32" xfId="18361"/>
    <cellStyle name="Обычный 5 14 32 2" xfId="18362"/>
    <cellStyle name="Обычный 5 14 32 2 2" xfId="18363"/>
    <cellStyle name="Обычный 5 14 32 2 2 2" xfId="48236"/>
    <cellStyle name="Обычный 5 14 32 2 3" xfId="48237"/>
    <cellStyle name="Обычный 5 14 32 3" xfId="18364"/>
    <cellStyle name="Обычный 5 14 32 3 2" xfId="48238"/>
    <cellStyle name="Обычный 5 14 32 4" xfId="48239"/>
    <cellStyle name="Обычный 5 14 33" xfId="18365"/>
    <cellStyle name="Обычный 5 14 33 2" xfId="18366"/>
    <cellStyle name="Обычный 5 14 33 2 2" xfId="48240"/>
    <cellStyle name="Обычный 5 14 33 3" xfId="48241"/>
    <cellStyle name="Обычный 5 14 34" xfId="18367"/>
    <cellStyle name="Обычный 5 14 34 2" xfId="48242"/>
    <cellStyle name="Обычный 5 14 35" xfId="18368"/>
    <cellStyle name="Обычный 5 14 35 2" xfId="48243"/>
    <cellStyle name="Обычный 5 14 36" xfId="48244"/>
    <cellStyle name="Обычный 5 14 4" xfId="18369"/>
    <cellStyle name="Обычный 5 14 4 2" xfId="18370"/>
    <cellStyle name="Обычный 5 14 4 2 2" xfId="18371"/>
    <cellStyle name="Обычный 5 14 4 2 2 2" xfId="18372"/>
    <cellStyle name="Обычный 5 14 4 2 2 2 2" xfId="48245"/>
    <cellStyle name="Обычный 5 14 4 2 2 3" xfId="48246"/>
    <cellStyle name="Обычный 5 14 4 2 3" xfId="18373"/>
    <cellStyle name="Обычный 5 14 4 2 3 2" xfId="48247"/>
    <cellStyle name="Обычный 5 14 4 2 4" xfId="48248"/>
    <cellStyle name="Обычный 5 14 4 3" xfId="18374"/>
    <cellStyle name="Обычный 5 14 4 3 2" xfId="18375"/>
    <cellStyle name="Обычный 5 14 4 3 2 2" xfId="18376"/>
    <cellStyle name="Обычный 5 14 4 3 2 2 2" xfId="48249"/>
    <cellStyle name="Обычный 5 14 4 3 2 3" xfId="48250"/>
    <cellStyle name="Обычный 5 14 4 3 3" xfId="18377"/>
    <cellStyle name="Обычный 5 14 4 3 3 2" xfId="48251"/>
    <cellStyle name="Обычный 5 14 4 3 4" xfId="48252"/>
    <cellStyle name="Обычный 5 14 4 4" xfId="18378"/>
    <cellStyle name="Обычный 5 14 4 4 2" xfId="18379"/>
    <cellStyle name="Обычный 5 14 4 4 2 2" xfId="18380"/>
    <cellStyle name="Обычный 5 14 4 4 2 2 2" xfId="48253"/>
    <cellStyle name="Обычный 5 14 4 4 2 3" xfId="48254"/>
    <cellStyle name="Обычный 5 14 4 4 3" xfId="18381"/>
    <cellStyle name="Обычный 5 14 4 4 3 2" xfId="48255"/>
    <cellStyle name="Обычный 5 14 4 4 4" xfId="48256"/>
    <cellStyle name="Обычный 5 14 4 5" xfId="18382"/>
    <cellStyle name="Обычный 5 14 4 5 2" xfId="18383"/>
    <cellStyle name="Обычный 5 14 4 5 2 2" xfId="48257"/>
    <cellStyle name="Обычный 5 14 4 5 3" xfId="48258"/>
    <cellStyle name="Обычный 5 14 4 6" xfId="18384"/>
    <cellStyle name="Обычный 5 14 4 6 2" xfId="48259"/>
    <cellStyle name="Обычный 5 14 4 7" xfId="18385"/>
    <cellStyle name="Обычный 5 14 4 7 2" xfId="48260"/>
    <cellStyle name="Обычный 5 14 4 8" xfId="48261"/>
    <cellStyle name="Обычный 5 14 5" xfId="18386"/>
    <cellStyle name="Обычный 5 14 5 2" xfId="18387"/>
    <cellStyle name="Обычный 5 14 5 2 2" xfId="18388"/>
    <cellStyle name="Обычный 5 14 5 2 2 2" xfId="18389"/>
    <cellStyle name="Обычный 5 14 5 2 2 2 2" xfId="48262"/>
    <cellStyle name="Обычный 5 14 5 2 2 3" xfId="48263"/>
    <cellStyle name="Обычный 5 14 5 2 3" xfId="18390"/>
    <cellStyle name="Обычный 5 14 5 2 3 2" xfId="48264"/>
    <cellStyle name="Обычный 5 14 5 2 4" xfId="48265"/>
    <cellStyle name="Обычный 5 14 5 3" xfId="18391"/>
    <cellStyle name="Обычный 5 14 5 3 2" xfId="18392"/>
    <cellStyle name="Обычный 5 14 5 3 2 2" xfId="18393"/>
    <cellStyle name="Обычный 5 14 5 3 2 2 2" xfId="48266"/>
    <cellStyle name="Обычный 5 14 5 3 2 3" xfId="48267"/>
    <cellStyle name="Обычный 5 14 5 3 3" xfId="18394"/>
    <cellStyle name="Обычный 5 14 5 3 3 2" xfId="48268"/>
    <cellStyle name="Обычный 5 14 5 3 4" xfId="48269"/>
    <cellStyle name="Обычный 5 14 5 4" xfId="18395"/>
    <cellStyle name="Обычный 5 14 5 4 2" xfId="18396"/>
    <cellStyle name="Обычный 5 14 5 4 2 2" xfId="18397"/>
    <cellStyle name="Обычный 5 14 5 4 2 2 2" xfId="48270"/>
    <cellStyle name="Обычный 5 14 5 4 2 3" xfId="48271"/>
    <cellStyle name="Обычный 5 14 5 4 3" xfId="18398"/>
    <cellStyle name="Обычный 5 14 5 4 3 2" xfId="48272"/>
    <cellStyle name="Обычный 5 14 5 4 4" xfId="48273"/>
    <cellStyle name="Обычный 5 14 5 5" xfId="18399"/>
    <cellStyle name="Обычный 5 14 5 5 2" xfId="18400"/>
    <cellStyle name="Обычный 5 14 5 5 2 2" xfId="48274"/>
    <cellStyle name="Обычный 5 14 5 5 3" xfId="48275"/>
    <cellStyle name="Обычный 5 14 5 6" xfId="18401"/>
    <cellStyle name="Обычный 5 14 5 6 2" xfId="48276"/>
    <cellStyle name="Обычный 5 14 5 7" xfId="18402"/>
    <cellStyle name="Обычный 5 14 5 7 2" xfId="48277"/>
    <cellStyle name="Обычный 5 14 5 8" xfId="48278"/>
    <cellStyle name="Обычный 5 14 6" xfId="18403"/>
    <cellStyle name="Обычный 5 14 6 2" xfId="18404"/>
    <cellStyle name="Обычный 5 14 6 2 2" xfId="18405"/>
    <cellStyle name="Обычный 5 14 6 2 2 2" xfId="18406"/>
    <cellStyle name="Обычный 5 14 6 2 2 2 2" xfId="48279"/>
    <cellStyle name="Обычный 5 14 6 2 2 3" xfId="48280"/>
    <cellStyle name="Обычный 5 14 6 2 3" xfId="18407"/>
    <cellStyle name="Обычный 5 14 6 2 3 2" xfId="48281"/>
    <cellStyle name="Обычный 5 14 6 2 4" xfId="48282"/>
    <cellStyle name="Обычный 5 14 6 3" xfId="18408"/>
    <cellStyle name="Обычный 5 14 6 3 2" xfId="18409"/>
    <cellStyle name="Обычный 5 14 6 3 2 2" xfId="18410"/>
    <cellStyle name="Обычный 5 14 6 3 2 2 2" xfId="48283"/>
    <cellStyle name="Обычный 5 14 6 3 2 3" xfId="48284"/>
    <cellStyle name="Обычный 5 14 6 3 3" xfId="18411"/>
    <cellStyle name="Обычный 5 14 6 3 3 2" xfId="48285"/>
    <cellStyle name="Обычный 5 14 6 3 4" xfId="48286"/>
    <cellStyle name="Обычный 5 14 6 4" xfId="18412"/>
    <cellStyle name="Обычный 5 14 6 4 2" xfId="18413"/>
    <cellStyle name="Обычный 5 14 6 4 2 2" xfId="18414"/>
    <cellStyle name="Обычный 5 14 6 4 2 2 2" xfId="48287"/>
    <cellStyle name="Обычный 5 14 6 4 2 3" xfId="48288"/>
    <cellStyle name="Обычный 5 14 6 4 3" xfId="18415"/>
    <cellStyle name="Обычный 5 14 6 4 3 2" xfId="48289"/>
    <cellStyle name="Обычный 5 14 6 4 4" xfId="48290"/>
    <cellStyle name="Обычный 5 14 6 5" xfId="18416"/>
    <cellStyle name="Обычный 5 14 6 5 2" xfId="18417"/>
    <cellStyle name="Обычный 5 14 6 5 2 2" xfId="48291"/>
    <cellStyle name="Обычный 5 14 6 5 3" xfId="48292"/>
    <cellStyle name="Обычный 5 14 6 6" xfId="18418"/>
    <cellStyle name="Обычный 5 14 6 6 2" xfId="48293"/>
    <cellStyle name="Обычный 5 14 6 7" xfId="18419"/>
    <cellStyle name="Обычный 5 14 6 7 2" xfId="48294"/>
    <cellStyle name="Обычный 5 14 6 8" xfId="48295"/>
    <cellStyle name="Обычный 5 14 7" xfId="18420"/>
    <cellStyle name="Обычный 5 14 7 2" xfId="18421"/>
    <cellStyle name="Обычный 5 14 7 2 2" xfId="18422"/>
    <cellStyle name="Обычный 5 14 7 2 2 2" xfId="18423"/>
    <cellStyle name="Обычный 5 14 7 2 2 2 2" xfId="48296"/>
    <cellStyle name="Обычный 5 14 7 2 2 3" xfId="48297"/>
    <cellStyle name="Обычный 5 14 7 2 3" xfId="18424"/>
    <cellStyle name="Обычный 5 14 7 2 3 2" xfId="48298"/>
    <cellStyle name="Обычный 5 14 7 2 4" xfId="48299"/>
    <cellStyle name="Обычный 5 14 7 3" xfId="18425"/>
    <cellStyle name="Обычный 5 14 7 3 2" xfId="18426"/>
    <cellStyle name="Обычный 5 14 7 3 2 2" xfId="18427"/>
    <cellStyle name="Обычный 5 14 7 3 2 2 2" xfId="48300"/>
    <cellStyle name="Обычный 5 14 7 3 2 3" xfId="48301"/>
    <cellStyle name="Обычный 5 14 7 3 3" xfId="18428"/>
    <cellStyle name="Обычный 5 14 7 3 3 2" xfId="48302"/>
    <cellStyle name="Обычный 5 14 7 3 4" xfId="48303"/>
    <cellStyle name="Обычный 5 14 7 4" xfId="18429"/>
    <cellStyle name="Обычный 5 14 7 4 2" xfId="18430"/>
    <cellStyle name="Обычный 5 14 7 4 2 2" xfId="18431"/>
    <cellStyle name="Обычный 5 14 7 4 2 2 2" xfId="48304"/>
    <cellStyle name="Обычный 5 14 7 4 2 3" xfId="48305"/>
    <cellStyle name="Обычный 5 14 7 4 3" xfId="18432"/>
    <cellStyle name="Обычный 5 14 7 4 3 2" xfId="48306"/>
    <cellStyle name="Обычный 5 14 7 4 4" xfId="48307"/>
    <cellStyle name="Обычный 5 14 7 5" xfId="18433"/>
    <cellStyle name="Обычный 5 14 7 5 2" xfId="18434"/>
    <cellStyle name="Обычный 5 14 7 5 2 2" xfId="48308"/>
    <cellStyle name="Обычный 5 14 7 5 3" xfId="48309"/>
    <cellStyle name="Обычный 5 14 7 6" xfId="18435"/>
    <cellStyle name="Обычный 5 14 7 6 2" xfId="48310"/>
    <cellStyle name="Обычный 5 14 7 7" xfId="18436"/>
    <cellStyle name="Обычный 5 14 7 7 2" xfId="48311"/>
    <cellStyle name="Обычный 5 14 7 8" xfId="48312"/>
    <cellStyle name="Обычный 5 14 8" xfId="18437"/>
    <cellStyle name="Обычный 5 14 8 2" xfId="18438"/>
    <cellStyle name="Обычный 5 14 8 2 2" xfId="18439"/>
    <cellStyle name="Обычный 5 14 8 2 2 2" xfId="18440"/>
    <cellStyle name="Обычный 5 14 8 2 2 2 2" xfId="48313"/>
    <cellStyle name="Обычный 5 14 8 2 2 3" xfId="48314"/>
    <cellStyle name="Обычный 5 14 8 2 3" xfId="18441"/>
    <cellStyle name="Обычный 5 14 8 2 3 2" xfId="48315"/>
    <cellStyle name="Обычный 5 14 8 2 4" xfId="48316"/>
    <cellStyle name="Обычный 5 14 8 3" xfId="18442"/>
    <cellStyle name="Обычный 5 14 8 3 2" xfId="18443"/>
    <cellStyle name="Обычный 5 14 8 3 2 2" xfId="18444"/>
    <cellStyle name="Обычный 5 14 8 3 2 2 2" xfId="48317"/>
    <cellStyle name="Обычный 5 14 8 3 2 3" xfId="48318"/>
    <cellStyle name="Обычный 5 14 8 3 3" xfId="18445"/>
    <cellStyle name="Обычный 5 14 8 3 3 2" xfId="48319"/>
    <cellStyle name="Обычный 5 14 8 3 4" xfId="48320"/>
    <cellStyle name="Обычный 5 14 8 4" xfId="18446"/>
    <cellStyle name="Обычный 5 14 8 4 2" xfId="18447"/>
    <cellStyle name="Обычный 5 14 8 4 2 2" xfId="18448"/>
    <cellStyle name="Обычный 5 14 8 4 2 2 2" xfId="48321"/>
    <cellStyle name="Обычный 5 14 8 4 2 3" xfId="48322"/>
    <cellStyle name="Обычный 5 14 8 4 3" xfId="18449"/>
    <cellStyle name="Обычный 5 14 8 4 3 2" xfId="48323"/>
    <cellStyle name="Обычный 5 14 8 4 4" xfId="48324"/>
    <cellStyle name="Обычный 5 14 8 5" xfId="18450"/>
    <cellStyle name="Обычный 5 14 8 5 2" xfId="18451"/>
    <cellStyle name="Обычный 5 14 8 5 2 2" xfId="48325"/>
    <cellStyle name="Обычный 5 14 8 5 3" xfId="48326"/>
    <cellStyle name="Обычный 5 14 8 6" xfId="18452"/>
    <cellStyle name="Обычный 5 14 8 6 2" xfId="48327"/>
    <cellStyle name="Обычный 5 14 8 7" xfId="18453"/>
    <cellStyle name="Обычный 5 14 8 7 2" xfId="48328"/>
    <cellStyle name="Обычный 5 14 8 8" xfId="48329"/>
    <cellStyle name="Обычный 5 14 9" xfId="18454"/>
    <cellStyle name="Обычный 5 14 9 2" xfId="18455"/>
    <cellStyle name="Обычный 5 14 9 2 2" xfId="18456"/>
    <cellStyle name="Обычный 5 14 9 2 2 2" xfId="18457"/>
    <cellStyle name="Обычный 5 14 9 2 2 2 2" xfId="48330"/>
    <cellStyle name="Обычный 5 14 9 2 2 3" xfId="48331"/>
    <cellStyle name="Обычный 5 14 9 2 3" xfId="18458"/>
    <cellStyle name="Обычный 5 14 9 2 3 2" xfId="48332"/>
    <cellStyle name="Обычный 5 14 9 2 4" xfId="48333"/>
    <cellStyle name="Обычный 5 14 9 3" xfId="18459"/>
    <cellStyle name="Обычный 5 14 9 3 2" xfId="18460"/>
    <cellStyle name="Обычный 5 14 9 3 2 2" xfId="18461"/>
    <cellStyle name="Обычный 5 14 9 3 2 2 2" xfId="48334"/>
    <cellStyle name="Обычный 5 14 9 3 2 3" xfId="48335"/>
    <cellStyle name="Обычный 5 14 9 3 3" xfId="18462"/>
    <cellStyle name="Обычный 5 14 9 3 3 2" xfId="48336"/>
    <cellStyle name="Обычный 5 14 9 3 4" xfId="48337"/>
    <cellStyle name="Обычный 5 14 9 4" xfId="18463"/>
    <cellStyle name="Обычный 5 14 9 4 2" xfId="18464"/>
    <cellStyle name="Обычный 5 14 9 4 2 2" xfId="18465"/>
    <cellStyle name="Обычный 5 14 9 4 2 2 2" xfId="48338"/>
    <cellStyle name="Обычный 5 14 9 4 2 3" xfId="48339"/>
    <cellStyle name="Обычный 5 14 9 4 3" xfId="18466"/>
    <cellStyle name="Обычный 5 14 9 4 3 2" xfId="48340"/>
    <cellStyle name="Обычный 5 14 9 4 4" xfId="48341"/>
    <cellStyle name="Обычный 5 14 9 5" xfId="18467"/>
    <cellStyle name="Обычный 5 14 9 5 2" xfId="18468"/>
    <cellStyle name="Обычный 5 14 9 5 2 2" xfId="48342"/>
    <cellStyle name="Обычный 5 14 9 5 3" xfId="48343"/>
    <cellStyle name="Обычный 5 14 9 6" xfId="18469"/>
    <cellStyle name="Обычный 5 14 9 6 2" xfId="48344"/>
    <cellStyle name="Обычный 5 14 9 7" xfId="18470"/>
    <cellStyle name="Обычный 5 14 9 7 2" xfId="48345"/>
    <cellStyle name="Обычный 5 14 9 8" xfId="48346"/>
    <cellStyle name="Обычный 5 15" xfId="18471"/>
    <cellStyle name="Обычный 5 15 10" xfId="18472"/>
    <cellStyle name="Обычный 5 15 10 2" xfId="18473"/>
    <cellStyle name="Обычный 5 15 10 2 2" xfId="18474"/>
    <cellStyle name="Обычный 5 15 10 2 2 2" xfId="18475"/>
    <cellStyle name="Обычный 5 15 10 2 2 2 2" xfId="48347"/>
    <cellStyle name="Обычный 5 15 10 2 2 3" xfId="48348"/>
    <cellStyle name="Обычный 5 15 10 2 3" xfId="18476"/>
    <cellStyle name="Обычный 5 15 10 2 3 2" xfId="48349"/>
    <cellStyle name="Обычный 5 15 10 2 4" xfId="48350"/>
    <cellStyle name="Обычный 5 15 10 3" xfId="18477"/>
    <cellStyle name="Обычный 5 15 10 3 2" xfId="18478"/>
    <cellStyle name="Обычный 5 15 10 3 2 2" xfId="18479"/>
    <cellStyle name="Обычный 5 15 10 3 2 2 2" xfId="48351"/>
    <cellStyle name="Обычный 5 15 10 3 2 3" xfId="48352"/>
    <cellStyle name="Обычный 5 15 10 3 3" xfId="18480"/>
    <cellStyle name="Обычный 5 15 10 3 3 2" xfId="48353"/>
    <cellStyle name="Обычный 5 15 10 3 4" xfId="48354"/>
    <cellStyle name="Обычный 5 15 10 4" xfId="18481"/>
    <cellStyle name="Обычный 5 15 10 4 2" xfId="18482"/>
    <cellStyle name="Обычный 5 15 10 4 2 2" xfId="18483"/>
    <cellStyle name="Обычный 5 15 10 4 2 2 2" xfId="48355"/>
    <cellStyle name="Обычный 5 15 10 4 2 3" xfId="48356"/>
    <cellStyle name="Обычный 5 15 10 4 3" xfId="18484"/>
    <cellStyle name="Обычный 5 15 10 4 3 2" xfId="48357"/>
    <cellStyle name="Обычный 5 15 10 4 4" xfId="48358"/>
    <cellStyle name="Обычный 5 15 10 5" xfId="18485"/>
    <cellStyle name="Обычный 5 15 10 5 2" xfId="18486"/>
    <cellStyle name="Обычный 5 15 10 5 2 2" xfId="48359"/>
    <cellStyle name="Обычный 5 15 10 5 3" xfId="48360"/>
    <cellStyle name="Обычный 5 15 10 6" xfId="18487"/>
    <cellStyle name="Обычный 5 15 10 6 2" xfId="48361"/>
    <cellStyle name="Обычный 5 15 10 7" xfId="18488"/>
    <cellStyle name="Обычный 5 15 10 7 2" xfId="48362"/>
    <cellStyle name="Обычный 5 15 10 8" xfId="48363"/>
    <cellStyle name="Обычный 5 15 11" xfId="18489"/>
    <cellStyle name="Обычный 5 15 11 2" xfId="18490"/>
    <cellStyle name="Обычный 5 15 11 2 2" xfId="18491"/>
    <cellStyle name="Обычный 5 15 11 2 2 2" xfId="18492"/>
    <cellStyle name="Обычный 5 15 11 2 2 2 2" xfId="48364"/>
    <cellStyle name="Обычный 5 15 11 2 2 3" xfId="48365"/>
    <cellStyle name="Обычный 5 15 11 2 3" xfId="18493"/>
    <cellStyle name="Обычный 5 15 11 2 3 2" xfId="48366"/>
    <cellStyle name="Обычный 5 15 11 2 4" xfId="48367"/>
    <cellStyle name="Обычный 5 15 11 3" xfId="18494"/>
    <cellStyle name="Обычный 5 15 11 3 2" xfId="18495"/>
    <cellStyle name="Обычный 5 15 11 3 2 2" xfId="18496"/>
    <cellStyle name="Обычный 5 15 11 3 2 2 2" xfId="48368"/>
    <cellStyle name="Обычный 5 15 11 3 2 3" xfId="48369"/>
    <cellStyle name="Обычный 5 15 11 3 3" xfId="18497"/>
    <cellStyle name="Обычный 5 15 11 3 3 2" xfId="48370"/>
    <cellStyle name="Обычный 5 15 11 3 4" xfId="48371"/>
    <cellStyle name="Обычный 5 15 11 4" xfId="18498"/>
    <cellStyle name="Обычный 5 15 11 4 2" xfId="18499"/>
    <cellStyle name="Обычный 5 15 11 4 2 2" xfId="18500"/>
    <cellStyle name="Обычный 5 15 11 4 2 2 2" xfId="48372"/>
    <cellStyle name="Обычный 5 15 11 4 2 3" xfId="48373"/>
    <cellStyle name="Обычный 5 15 11 4 3" xfId="18501"/>
    <cellStyle name="Обычный 5 15 11 4 3 2" xfId="48374"/>
    <cellStyle name="Обычный 5 15 11 4 4" xfId="48375"/>
    <cellStyle name="Обычный 5 15 11 5" xfId="18502"/>
    <cellStyle name="Обычный 5 15 11 5 2" xfId="18503"/>
    <cellStyle name="Обычный 5 15 11 5 2 2" xfId="48376"/>
    <cellStyle name="Обычный 5 15 11 5 3" xfId="48377"/>
    <cellStyle name="Обычный 5 15 11 6" xfId="18504"/>
    <cellStyle name="Обычный 5 15 11 6 2" xfId="48378"/>
    <cellStyle name="Обычный 5 15 11 7" xfId="18505"/>
    <cellStyle name="Обычный 5 15 11 7 2" xfId="48379"/>
    <cellStyle name="Обычный 5 15 11 8" xfId="48380"/>
    <cellStyle name="Обычный 5 15 12" xfId="18506"/>
    <cellStyle name="Обычный 5 15 12 2" xfId="18507"/>
    <cellStyle name="Обычный 5 15 12 2 2" xfId="18508"/>
    <cellStyle name="Обычный 5 15 12 2 2 2" xfId="18509"/>
    <cellStyle name="Обычный 5 15 12 2 2 2 2" xfId="48381"/>
    <cellStyle name="Обычный 5 15 12 2 2 3" xfId="48382"/>
    <cellStyle name="Обычный 5 15 12 2 3" xfId="18510"/>
    <cellStyle name="Обычный 5 15 12 2 3 2" xfId="48383"/>
    <cellStyle name="Обычный 5 15 12 2 4" xfId="48384"/>
    <cellStyle name="Обычный 5 15 12 3" xfId="18511"/>
    <cellStyle name="Обычный 5 15 12 3 2" xfId="18512"/>
    <cellStyle name="Обычный 5 15 12 3 2 2" xfId="18513"/>
    <cellStyle name="Обычный 5 15 12 3 2 2 2" xfId="48385"/>
    <cellStyle name="Обычный 5 15 12 3 2 3" xfId="48386"/>
    <cellStyle name="Обычный 5 15 12 3 3" xfId="18514"/>
    <cellStyle name="Обычный 5 15 12 3 3 2" xfId="48387"/>
    <cellStyle name="Обычный 5 15 12 3 4" xfId="48388"/>
    <cellStyle name="Обычный 5 15 12 4" xfId="18515"/>
    <cellStyle name="Обычный 5 15 12 4 2" xfId="18516"/>
    <cellStyle name="Обычный 5 15 12 4 2 2" xfId="18517"/>
    <cellStyle name="Обычный 5 15 12 4 2 2 2" xfId="48389"/>
    <cellStyle name="Обычный 5 15 12 4 2 3" xfId="48390"/>
    <cellStyle name="Обычный 5 15 12 4 3" xfId="18518"/>
    <cellStyle name="Обычный 5 15 12 4 3 2" xfId="48391"/>
    <cellStyle name="Обычный 5 15 12 4 4" xfId="48392"/>
    <cellStyle name="Обычный 5 15 12 5" xfId="18519"/>
    <cellStyle name="Обычный 5 15 12 5 2" xfId="18520"/>
    <cellStyle name="Обычный 5 15 12 5 2 2" xfId="48393"/>
    <cellStyle name="Обычный 5 15 12 5 3" xfId="48394"/>
    <cellStyle name="Обычный 5 15 12 6" xfId="18521"/>
    <cellStyle name="Обычный 5 15 12 6 2" xfId="48395"/>
    <cellStyle name="Обычный 5 15 12 7" xfId="18522"/>
    <cellStyle name="Обычный 5 15 12 7 2" xfId="48396"/>
    <cellStyle name="Обычный 5 15 12 8" xfId="48397"/>
    <cellStyle name="Обычный 5 15 13" xfId="18523"/>
    <cellStyle name="Обычный 5 15 13 2" xfId="18524"/>
    <cellStyle name="Обычный 5 15 13 2 2" xfId="18525"/>
    <cellStyle name="Обычный 5 15 13 2 2 2" xfId="18526"/>
    <cellStyle name="Обычный 5 15 13 2 2 2 2" xfId="48398"/>
    <cellStyle name="Обычный 5 15 13 2 2 3" xfId="48399"/>
    <cellStyle name="Обычный 5 15 13 2 3" xfId="18527"/>
    <cellStyle name="Обычный 5 15 13 2 3 2" xfId="48400"/>
    <cellStyle name="Обычный 5 15 13 2 4" xfId="48401"/>
    <cellStyle name="Обычный 5 15 13 3" xfId="18528"/>
    <cellStyle name="Обычный 5 15 13 3 2" xfId="18529"/>
    <cellStyle name="Обычный 5 15 13 3 2 2" xfId="18530"/>
    <cellStyle name="Обычный 5 15 13 3 2 2 2" xfId="48402"/>
    <cellStyle name="Обычный 5 15 13 3 2 3" xfId="48403"/>
    <cellStyle name="Обычный 5 15 13 3 3" xfId="18531"/>
    <cellStyle name="Обычный 5 15 13 3 3 2" xfId="48404"/>
    <cellStyle name="Обычный 5 15 13 3 4" xfId="48405"/>
    <cellStyle name="Обычный 5 15 13 4" xfId="18532"/>
    <cellStyle name="Обычный 5 15 13 4 2" xfId="18533"/>
    <cellStyle name="Обычный 5 15 13 4 2 2" xfId="18534"/>
    <cellStyle name="Обычный 5 15 13 4 2 2 2" xfId="48406"/>
    <cellStyle name="Обычный 5 15 13 4 2 3" xfId="48407"/>
    <cellStyle name="Обычный 5 15 13 4 3" xfId="18535"/>
    <cellStyle name="Обычный 5 15 13 4 3 2" xfId="48408"/>
    <cellStyle name="Обычный 5 15 13 4 4" xfId="48409"/>
    <cellStyle name="Обычный 5 15 13 5" xfId="18536"/>
    <cellStyle name="Обычный 5 15 13 5 2" xfId="18537"/>
    <cellStyle name="Обычный 5 15 13 5 2 2" xfId="48410"/>
    <cellStyle name="Обычный 5 15 13 5 3" xfId="48411"/>
    <cellStyle name="Обычный 5 15 13 6" xfId="18538"/>
    <cellStyle name="Обычный 5 15 13 6 2" xfId="48412"/>
    <cellStyle name="Обычный 5 15 13 7" xfId="18539"/>
    <cellStyle name="Обычный 5 15 13 7 2" xfId="48413"/>
    <cellStyle name="Обычный 5 15 13 8" xfId="48414"/>
    <cellStyle name="Обычный 5 15 14" xfId="18540"/>
    <cellStyle name="Обычный 5 15 14 2" xfId="18541"/>
    <cellStyle name="Обычный 5 15 14 2 2" xfId="18542"/>
    <cellStyle name="Обычный 5 15 14 2 2 2" xfId="18543"/>
    <cellStyle name="Обычный 5 15 14 2 2 2 2" xfId="48415"/>
    <cellStyle name="Обычный 5 15 14 2 2 3" xfId="48416"/>
    <cellStyle name="Обычный 5 15 14 2 3" xfId="18544"/>
    <cellStyle name="Обычный 5 15 14 2 3 2" xfId="48417"/>
    <cellStyle name="Обычный 5 15 14 2 4" xfId="48418"/>
    <cellStyle name="Обычный 5 15 14 3" xfId="18545"/>
    <cellStyle name="Обычный 5 15 14 3 2" xfId="18546"/>
    <cellStyle name="Обычный 5 15 14 3 2 2" xfId="18547"/>
    <cellStyle name="Обычный 5 15 14 3 2 2 2" xfId="48419"/>
    <cellStyle name="Обычный 5 15 14 3 2 3" xfId="48420"/>
    <cellStyle name="Обычный 5 15 14 3 3" xfId="18548"/>
    <cellStyle name="Обычный 5 15 14 3 3 2" xfId="48421"/>
    <cellStyle name="Обычный 5 15 14 3 4" xfId="48422"/>
    <cellStyle name="Обычный 5 15 14 4" xfId="18549"/>
    <cellStyle name="Обычный 5 15 14 4 2" xfId="18550"/>
    <cellStyle name="Обычный 5 15 14 4 2 2" xfId="18551"/>
    <cellStyle name="Обычный 5 15 14 4 2 2 2" xfId="48423"/>
    <cellStyle name="Обычный 5 15 14 4 2 3" xfId="48424"/>
    <cellStyle name="Обычный 5 15 14 4 3" xfId="18552"/>
    <cellStyle name="Обычный 5 15 14 4 3 2" xfId="48425"/>
    <cellStyle name="Обычный 5 15 14 4 4" xfId="48426"/>
    <cellStyle name="Обычный 5 15 14 5" xfId="18553"/>
    <cellStyle name="Обычный 5 15 14 5 2" xfId="18554"/>
    <cellStyle name="Обычный 5 15 14 5 2 2" xfId="48427"/>
    <cellStyle name="Обычный 5 15 14 5 3" xfId="48428"/>
    <cellStyle name="Обычный 5 15 14 6" xfId="18555"/>
    <cellStyle name="Обычный 5 15 14 6 2" xfId="48429"/>
    <cellStyle name="Обычный 5 15 14 7" xfId="18556"/>
    <cellStyle name="Обычный 5 15 14 7 2" xfId="48430"/>
    <cellStyle name="Обычный 5 15 14 8" xfId="48431"/>
    <cellStyle name="Обычный 5 15 15" xfId="18557"/>
    <cellStyle name="Обычный 5 15 15 2" xfId="18558"/>
    <cellStyle name="Обычный 5 15 15 2 2" xfId="18559"/>
    <cellStyle name="Обычный 5 15 15 2 2 2" xfId="18560"/>
    <cellStyle name="Обычный 5 15 15 2 2 2 2" xfId="48432"/>
    <cellStyle name="Обычный 5 15 15 2 2 3" xfId="48433"/>
    <cellStyle name="Обычный 5 15 15 2 3" xfId="18561"/>
    <cellStyle name="Обычный 5 15 15 2 3 2" xfId="48434"/>
    <cellStyle name="Обычный 5 15 15 2 4" xfId="48435"/>
    <cellStyle name="Обычный 5 15 15 3" xfId="18562"/>
    <cellStyle name="Обычный 5 15 15 3 2" xfId="18563"/>
    <cellStyle name="Обычный 5 15 15 3 2 2" xfId="18564"/>
    <cellStyle name="Обычный 5 15 15 3 2 2 2" xfId="48436"/>
    <cellStyle name="Обычный 5 15 15 3 2 3" xfId="48437"/>
    <cellStyle name="Обычный 5 15 15 3 3" xfId="18565"/>
    <cellStyle name="Обычный 5 15 15 3 3 2" xfId="48438"/>
    <cellStyle name="Обычный 5 15 15 3 4" xfId="48439"/>
    <cellStyle name="Обычный 5 15 15 4" xfId="18566"/>
    <cellStyle name="Обычный 5 15 15 4 2" xfId="18567"/>
    <cellStyle name="Обычный 5 15 15 4 2 2" xfId="18568"/>
    <cellStyle name="Обычный 5 15 15 4 2 2 2" xfId="48440"/>
    <cellStyle name="Обычный 5 15 15 4 2 3" xfId="48441"/>
    <cellStyle name="Обычный 5 15 15 4 3" xfId="18569"/>
    <cellStyle name="Обычный 5 15 15 4 3 2" xfId="48442"/>
    <cellStyle name="Обычный 5 15 15 4 4" xfId="48443"/>
    <cellStyle name="Обычный 5 15 15 5" xfId="18570"/>
    <cellStyle name="Обычный 5 15 15 5 2" xfId="18571"/>
    <cellStyle name="Обычный 5 15 15 5 2 2" xfId="48444"/>
    <cellStyle name="Обычный 5 15 15 5 3" xfId="48445"/>
    <cellStyle name="Обычный 5 15 15 6" xfId="18572"/>
    <cellStyle name="Обычный 5 15 15 6 2" xfId="48446"/>
    <cellStyle name="Обычный 5 15 15 7" xfId="18573"/>
    <cellStyle name="Обычный 5 15 15 7 2" xfId="48447"/>
    <cellStyle name="Обычный 5 15 15 8" xfId="48448"/>
    <cellStyle name="Обычный 5 15 16" xfId="18574"/>
    <cellStyle name="Обычный 5 15 16 2" xfId="18575"/>
    <cellStyle name="Обычный 5 15 16 2 2" xfId="18576"/>
    <cellStyle name="Обычный 5 15 16 2 2 2" xfId="18577"/>
    <cellStyle name="Обычный 5 15 16 2 2 2 2" xfId="48449"/>
    <cellStyle name="Обычный 5 15 16 2 2 3" xfId="48450"/>
    <cellStyle name="Обычный 5 15 16 2 3" xfId="18578"/>
    <cellStyle name="Обычный 5 15 16 2 3 2" xfId="48451"/>
    <cellStyle name="Обычный 5 15 16 2 4" xfId="48452"/>
    <cellStyle name="Обычный 5 15 16 3" xfId="18579"/>
    <cellStyle name="Обычный 5 15 16 3 2" xfId="18580"/>
    <cellStyle name="Обычный 5 15 16 3 2 2" xfId="18581"/>
    <cellStyle name="Обычный 5 15 16 3 2 2 2" xfId="48453"/>
    <cellStyle name="Обычный 5 15 16 3 2 3" xfId="48454"/>
    <cellStyle name="Обычный 5 15 16 3 3" xfId="18582"/>
    <cellStyle name="Обычный 5 15 16 3 3 2" xfId="48455"/>
    <cellStyle name="Обычный 5 15 16 3 4" xfId="48456"/>
    <cellStyle name="Обычный 5 15 16 4" xfId="18583"/>
    <cellStyle name="Обычный 5 15 16 4 2" xfId="18584"/>
    <cellStyle name="Обычный 5 15 16 4 2 2" xfId="18585"/>
    <cellStyle name="Обычный 5 15 16 4 2 2 2" xfId="48457"/>
    <cellStyle name="Обычный 5 15 16 4 2 3" xfId="48458"/>
    <cellStyle name="Обычный 5 15 16 4 3" xfId="18586"/>
    <cellStyle name="Обычный 5 15 16 4 3 2" xfId="48459"/>
    <cellStyle name="Обычный 5 15 16 4 4" xfId="48460"/>
    <cellStyle name="Обычный 5 15 16 5" xfId="18587"/>
    <cellStyle name="Обычный 5 15 16 5 2" xfId="18588"/>
    <cellStyle name="Обычный 5 15 16 5 2 2" xfId="48461"/>
    <cellStyle name="Обычный 5 15 16 5 3" xfId="48462"/>
    <cellStyle name="Обычный 5 15 16 6" xfId="18589"/>
    <cellStyle name="Обычный 5 15 16 6 2" xfId="48463"/>
    <cellStyle name="Обычный 5 15 16 7" xfId="18590"/>
    <cellStyle name="Обычный 5 15 16 7 2" xfId="48464"/>
    <cellStyle name="Обычный 5 15 16 8" xfId="48465"/>
    <cellStyle name="Обычный 5 15 17" xfId="18591"/>
    <cellStyle name="Обычный 5 15 17 2" xfId="18592"/>
    <cellStyle name="Обычный 5 15 17 2 2" xfId="18593"/>
    <cellStyle name="Обычный 5 15 17 2 2 2" xfId="18594"/>
    <cellStyle name="Обычный 5 15 17 2 2 2 2" xfId="48466"/>
    <cellStyle name="Обычный 5 15 17 2 2 3" xfId="48467"/>
    <cellStyle name="Обычный 5 15 17 2 3" xfId="18595"/>
    <cellStyle name="Обычный 5 15 17 2 3 2" xfId="48468"/>
    <cellStyle name="Обычный 5 15 17 2 4" xfId="48469"/>
    <cellStyle name="Обычный 5 15 17 3" xfId="18596"/>
    <cellStyle name="Обычный 5 15 17 3 2" xfId="18597"/>
    <cellStyle name="Обычный 5 15 17 3 2 2" xfId="18598"/>
    <cellStyle name="Обычный 5 15 17 3 2 2 2" xfId="48470"/>
    <cellStyle name="Обычный 5 15 17 3 2 3" xfId="48471"/>
    <cellStyle name="Обычный 5 15 17 3 3" xfId="18599"/>
    <cellStyle name="Обычный 5 15 17 3 3 2" xfId="48472"/>
    <cellStyle name="Обычный 5 15 17 3 4" xfId="48473"/>
    <cellStyle name="Обычный 5 15 17 4" xfId="18600"/>
    <cellStyle name="Обычный 5 15 17 4 2" xfId="18601"/>
    <cellStyle name="Обычный 5 15 17 4 2 2" xfId="18602"/>
    <cellStyle name="Обычный 5 15 17 4 2 2 2" xfId="48474"/>
    <cellStyle name="Обычный 5 15 17 4 2 3" xfId="48475"/>
    <cellStyle name="Обычный 5 15 17 4 3" xfId="18603"/>
    <cellStyle name="Обычный 5 15 17 4 3 2" xfId="48476"/>
    <cellStyle name="Обычный 5 15 17 4 4" xfId="48477"/>
    <cellStyle name="Обычный 5 15 17 5" xfId="18604"/>
    <cellStyle name="Обычный 5 15 17 5 2" xfId="18605"/>
    <cellStyle name="Обычный 5 15 17 5 2 2" xfId="48478"/>
    <cellStyle name="Обычный 5 15 17 5 3" xfId="48479"/>
    <cellStyle name="Обычный 5 15 17 6" xfId="18606"/>
    <cellStyle name="Обычный 5 15 17 6 2" xfId="48480"/>
    <cellStyle name="Обычный 5 15 17 7" xfId="18607"/>
    <cellStyle name="Обычный 5 15 17 7 2" xfId="48481"/>
    <cellStyle name="Обычный 5 15 17 8" xfId="48482"/>
    <cellStyle name="Обычный 5 15 18" xfId="18608"/>
    <cellStyle name="Обычный 5 15 18 2" xfId="18609"/>
    <cellStyle name="Обычный 5 15 18 2 2" xfId="18610"/>
    <cellStyle name="Обычный 5 15 18 2 2 2" xfId="18611"/>
    <cellStyle name="Обычный 5 15 18 2 2 2 2" xfId="48483"/>
    <cellStyle name="Обычный 5 15 18 2 2 3" xfId="48484"/>
    <cellStyle name="Обычный 5 15 18 2 3" xfId="18612"/>
    <cellStyle name="Обычный 5 15 18 2 3 2" xfId="48485"/>
    <cellStyle name="Обычный 5 15 18 2 4" xfId="48486"/>
    <cellStyle name="Обычный 5 15 18 3" xfId="18613"/>
    <cellStyle name="Обычный 5 15 18 3 2" xfId="18614"/>
    <cellStyle name="Обычный 5 15 18 3 2 2" xfId="18615"/>
    <cellStyle name="Обычный 5 15 18 3 2 2 2" xfId="48487"/>
    <cellStyle name="Обычный 5 15 18 3 2 3" xfId="48488"/>
    <cellStyle name="Обычный 5 15 18 3 3" xfId="18616"/>
    <cellStyle name="Обычный 5 15 18 3 3 2" xfId="48489"/>
    <cellStyle name="Обычный 5 15 18 3 4" xfId="48490"/>
    <cellStyle name="Обычный 5 15 18 4" xfId="18617"/>
    <cellStyle name="Обычный 5 15 18 4 2" xfId="18618"/>
    <cellStyle name="Обычный 5 15 18 4 2 2" xfId="18619"/>
    <cellStyle name="Обычный 5 15 18 4 2 2 2" xfId="48491"/>
    <cellStyle name="Обычный 5 15 18 4 2 3" xfId="48492"/>
    <cellStyle name="Обычный 5 15 18 4 3" xfId="18620"/>
    <cellStyle name="Обычный 5 15 18 4 3 2" xfId="48493"/>
    <cellStyle name="Обычный 5 15 18 4 4" xfId="48494"/>
    <cellStyle name="Обычный 5 15 18 5" xfId="18621"/>
    <cellStyle name="Обычный 5 15 18 5 2" xfId="18622"/>
    <cellStyle name="Обычный 5 15 18 5 2 2" xfId="48495"/>
    <cellStyle name="Обычный 5 15 18 5 3" xfId="48496"/>
    <cellStyle name="Обычный 5 15 18 6" xfId="18623"/>
    <cellStyle name="Обычный 5 15 18 6 2" xfId="48497"/>
    <cellStyle name="Обычный 5 15 18 7" xfId="18624"/>
    <cellStyle name="Обычный 5 15 18 7 2" xfId="48498"/>
    <cellStyle name="Обычный 5 15 18 8" xfId="48499"/>
    <cellStyle name="Обычный 5 15 19" xfId="18625"/>
    <cellStyle name="Обычный 5 15 19 2" xfId="18626"/>
    <cellStyle name="Обычный 5 15 19 2 2" xfId="18627"/>
    <cellStyle name="Обычный 5 15 19 2 2 2" xfId="18628"/>
    <cellStyle name="Обычный 5 15 19 2 2 2 2" xfId="48500"/>
    <cellStyle name="Обычный 5 15 19 2 2 3" xfId="48501"/>
    <cellStyle name="Обычный 5 15 19 2 3" xfId="18629"/>
    <cellStyle name="Обычный 5 15 19 2 3 2" xfId="48502"/>
    <cellStyle name="Обычный 5 15 19 2 4" xfId="48503"/>
    <cellStyle name="Обычный 5 15 19 3" xfId="18630"/>
    <cellStyle name="Обычный 5 15 19 3 2" xfId="18631"/>
    <cellStyle name="Обычный 5 15 19 3 2 2" xfId="18632"/>
    <cellStyle name="Обычный 5 15 19 3 2 2 2" xfId="48504"/>
    <cellStyle name="Обычный 5 15 19 3 2 3" xfId="48505"/>
    <cellStyle name="Обычный 5 15 19 3 3" xfId="18633"/>
    <cellStyle name="Обычный 5 15 19 3 3 2" xfId="48506"/>
    <cellStyle name="Обычный 5 15 19 3 4" xfId="48507"/>
    <cellStyle name="Обычный 5 15 19 4" xfId="18634"/>
    <cellStyle name="Обычный 5 15 19 4 2" xfId="18635"/>
    <cellStyle name="Обычный 5 15 19 4 2 2" xfId="18636"/>
    <cellStyle name="Обычный 5 15 19 4 2 2 2" xfId="48508"/>
    <cellStyle name="Обычный 5 15 19 4 2 3" xfId="48509"/>
    <cellStyle name="Обычный 5 15 19 4 3" xfId="18637"/>
    <cellStyle name="Обычный 5 15 19 4 3 2" xfId="48510"/>
    <cellStyle name="Обычный 5 15 19 4 4" xfId="48511"/>
    <cellStyle name="Обычный 5 15 19 5" xfId="18638"/>
    <cellStyle name="Обычный 5 15 19 5 2" xfId="18639"/>
    <cellStyle name="Обычный 5 15 19 5 2 2" xfId="48512"/>
    <cellStyle name="Обычный 5 15 19 5 3" xfId="48513"/>
    <cellStyle name="Обычный 5 15 19 6" xfId="18640"/>
    <cellStyle name="Обычный 5 15 19 6 2" xfId="48514"/>
    <cellStyle name="Обычный 5 15 19 7" xfId="18641"/>
    <cellStyle name="Обычный 5 15 19 7 2" xfId="48515"/>
    <cellStyle name="Обычный 5 15 19 8" xfId="48516"/>
    <cellStyle name="Обычный 5 15 2" xfId="18642"/>
    <cellStyle name="Обычный 5 15 2 2" xfId="18643"/>
    <cellStyle name="Обычный 5 15 2 2 2" xfId="18644"/>
    <cellStyle name="Обычный 5 15 2 2 2 2" xfId="18645"/>
    <cellStyle name="Обычный 5 15 2 2 2 2 2" xfId="48517"/>
    <cellStyle name="Обычный 5 15 2 2 2 3" xfId="48518"/>
    <cellStyle name="Обычный 5 15 2 2 3" xfId="18646"/>
    <cellStyle name="Обычный 5 15 2 2 3 2" xfId="48519"/>
    <cellStyle name="Обычный 5 15 2 2 4" xfId="48520"/>
    <cellStyle name="Обычный 5 15 2 3" xfId="18647"/>
    <cellStyle name="Обычный 5 15 2 3 2" xfId="18648"/>
    <cellStyle name="Обычный 5 15 2 3 2 2" xfId="18649"/>
    <cellStyle name="Обычный 5 15 2 3 2 2 2" xfId="48521"/>
    <cellStyle name="Обычный 5 15 2 3 2 3" xfId="48522"/>
    <cellStyle name="Обычный 5 15 2 3 3" xfId="18650"/>
    <cellStyle name="Обычный 5 15 2 3 3 2" xfId="48523"/>
    <cellStyle name="Обычный 5 15 2 3 4" xfId="48524"/>
    <cellStyle name="Обычный 5 15 2 4" xfId="18651"/>
    <cellStyle name="Обычный 5 15 2 4 2" xfId="18652"/>
    <cellStyle name="Обычный 5 15 2 4 2 2" xfId="18653"/>
    <cellStyle name="Обычный 5 15 2 4 2 2 2" xfId="48525"/>
    <cellStyle name="Обычный 5 15 2 4 2 3" xfId="48526"/>
    <cellStyle name="Обычный 5 15 2 4 3" xfId="18654"/>
    <cellStyle name="Обычный 5 15 2 4 3 2" xfId="48527"/>
    <cellStyle name="Обычный 5 15 2 4 4" xfId="48528"/>
    <cellStyle name="Обычный 5 15 2 5" xfId="18655"/>
    <cellStyle name="Обычный 5 15 2 5 2" xfId="18656"/>
    <cellStyle name="Обычный 5 15 2 5 2 2" xfId="48529"/>
    <cellStyle name="Обычный 5 15 2 5 3" xfId="48530"/>
    <cellStyle name="Обычный 5 15 2 6" xfId="18657"/>
    <cellStyle name="Обычный 5 15 2 6 2" xfId="48531"/>
    <cellStyle name="Обычный 5 15 2 7" xfId="18658"/>
    <cellStyle name="Обычный 5 15 2 7 2" xfId="48532"/>
    <cellStyle name="Обычный 5 15 2 8" xfId="48533"/>
    <cellStyle name="Обычный 5 15 20" xfId="18659"/>
    <cellStyle name="Обычный 5 15 20 2" xfId="18660"/>
    <cellStyle name="Обычный 5 15 20 2 2" xfId="18661"/>
    <cellStyle name="Обычный 5 15 20 2 2 2" xfId="18662"/>
    <cellStyle name="Обычный 5 15 20 2 2 2 2" xfId="48534"/>
    <cellStyle name="Обычный 5 15 20 2 2 3" xfId="48535"/>
    <cellStyle name="Обычный 5 15 20 2 3" xfId="18663"/>
    <cellStyle name="Обычный 5 15 20 2 3 2" xfId="48536"/>
    <cellStyle name="Обычный 5 15 20 2 4" xfId="48537"/>
    <cellStyle name="Обычный 5 15 20 3" xfId="18664"/>
    <cellStyle name="Обычный 5 15 20 3 2" xfId="18665"/>
    <cellStyle name="Обычный 5 15 20 3 2 2" xfId="18666"/>
    <cellStyle name="Обычный 5 15 20 3 2 2 2" xfId="48538"/>
    <cellStyle name="Обычный 5 15 20 3 2 3" xfId="48539"/>
    <cellStyle name="Обычный 5 15 20 3 3" xfId="18667"/>
    <cellStyle name="Обычный 5 15 20 3 3 2" xfId="48540"/>
    <cellStyle name="Обычный 5 15 20 3 4" xfId="48541"/>
    <cellStyle name="Обычный 5 15 20 4" xfId="18668"/>
    <cellStyle name="Обычный 5 15 20 4 2" xfId="18669"/>
    <cellStyle name="Обычный 5 15 20 4 2 2" xfId="18670"/>
    <cellStyle name="Обычный 5 15 20 4 2 2 2" xfId="48542"/>
    <cellStyle name="Обычный 5 15 20 4 2 3" xfId="48543"/>
    <cellStyle name="Обычный 5 15 20 4 3" xfId="18671"/>
    <cellStyle name="Обычный 5 15 20 4 3 2" xfId="48544"/>
    <cellStyle name="Обычный 5 15 20 4 4" xfId="48545"/>
    <cellStyle name="Обычный 5 15 20 5" xfId="18672"/>
    <cellStyle name="Обычный 5 15 20 5 2" xfId="18673"/>
    <cellStyle name="Обычный 5 15 20 5 2 2" xfId="48546"/>
    <cellStyle name="Обычный 5 15 20 5 3" xfId="48547"/>
    <cellStyle name="Обычный 5 15 20 6" xfId="18674"/>
    <cellStyle name="Обычный 5 15 20 6 2" xfId="48548"/>
    <cellStyle name="Обычный 5 15 20 7" xfId="18675"/>
    <cellStyle name="Обычный 5 15 20 7 2" xfId="48549"/>
    <cellStyle name="Обычный 5 15 20 8" xfId="48550"/>
    <cellStyle name="Обычный 5 15 21" xfId="18676"/>
    <cellStyle name="Обычный 5 15 21 2" xfId="18677"/>
    <cellStyle name="Обычный 5 15 21 2 2" xfId="18678"/>
    <cellStyle name="Обычный 5 15 21 2 2 2" xfId="18679"/>
    <cellStyle name="Обычный 5 15 21 2 2 2 2" xfId="48551"/>
    <cellStyle name="Обычный 5 15 21 2 2 3" xfId="48552"/>
    <cellStyle name="Обычный 5 15 21 2 3" xfId="18680"/>
    <cellStyle name="Обычный 5 15 21 2 3 2" xfId="48553"/>
    <cellStyle name="Обычный 5 15 21 2 4" xfId="48554"/>
    <cellStyle name="Обычный 5 15 21 3" xfId="18681"/>
    <cellStyle name="Обычный 5 15 21 3 2" xfId="18682"/>
    <cellStyle name="Обычный 5 15 21 3 2 2" xfId="18683"/>
    <cellStyle name="Обычный 5 15 21 3 2 2 2" xfId="48555"/>
    <cellStyle name="Обычный 5 15 21 3 2 3" xfId="48556"/>
    <cellStyle name="Обычный 5 15 21 3 3" xfId="18684"/>
    <cellStyle name="Обычный 5 15 21 3 3 2" xfId="48557"/>
    <cellStyle name="Обычный 5 15 21 3 4" xfId="48558"/>
    <cellStyle name="Обычный 5 15 21 4" xfId="18685"/>
    <cellStyle name="Обычный 5 15 21 4 2" xfId="18686"/>
    <cellStyle name="Обычный 5 15 21 4 2 2" xfId="18687"/>
    <cellStyle name="Обычный 5 15 21 4 2 2 2" xfId="48559"/>
    <cellStyle name="Обычный 5 15 21 4 2 3" xfId="48560"/>
    <cellStyle name="Обычный 5 15 21 4 3" xfId="18688"/>
    <cellStyle name="Обычный 5 15 21 4 3 2" xfId="48561"/>
    <cellStyle name="Обычный 5 15 21 4 4" xfId="48562"/>
    <cellStyle name="Обычный 5 15 21 5" xfId="18689"/>
    <cellStyle name="Обычный 5 15 21 5 2" xfId="18690"/>
    <cellStyle name="Обычный 5 15 21 5 2 2" xfId="48563"/>
    <cellStyle name="Обычный 5 15 21 5 3" xfId="48564"/>
    <cellStyle name="Обычный 5 15 21 6" xfId="18691"/>
    <cellStyle name="Обычный 5 15 21 6 2" xfId="48565"/>
    <cellStyle name="Обычный 5 15 21 7" xfId="18692"/>
    <cellStyle name="Обычный 5 15 21 7 2" xfId="48566"/>
    <cellStyle name="Обычный 5 15 21 8" xfId="48567"/>
    <cellStyle name="Обычный 5 15 22" xfId="18693"/>
    <cellStyle name="Обычный 5 15 22 2" xfId="18694"/>
    <cellStyle name="Обычный 5 15 22 2 2" xfId="18695"/>
    <cellStyle name="Обычный 5 15 22 2 2 2" xfId="18696"/>
    <cellStyle name="Обычный 5 15 22 2 2 2 2" xfId="48568"/>
    <cellStyle name="Обычный 5 15 22 2 2 3" xfId="48569"/>
    <cellStyle name="Обычный 5 15 22 2 3" xfId="18697"/>
    <cellStyle name="Обычный 5 15 22 2 3 2" xfId="48570"/>
    <cellStyle name="Обычный 5 15 22 2 4" xfId="48571"/>
    <cellStyle name="Обычный 5 15 22 3" xfId="18698"/>
    <cellStyle name="Обычный 5 15 22 3 2" xfId="18699"/>
    <cellStyle name="Обычный 5 15 22 3 2 2" xfId="18700"/>
    <cellStyle name="Обычный 5 15 22 3 2 2 2" xfId="48572"/>
    <cellStyle name="Обычный 5 15 22 3 2 3" xfId="48573"/>
    <cellStyle name="Обычный 5 15 22 3 3" xfId="18701"/>
    <cellStyle name="Обычный 5 15 22 3 3 2" xfId="48574"/>
    <cellStyle name="Обычный 5 15 22 3 4" xfId="48575"/>
    <cellStyle name="Обычный 5 15 22 4" xfId="18702"/>
    <cellStyle name="Обычный 5 15 22 4 2" xfId="18703"/>
    <cellStyle name="Обычный 5 15 22 4 2 2" xfId="18704"/>
    <cellStyle name="Обычный 5 15 22 4 2 2 2" xfId="48576"/>
    <cellStyle name="Обычный 5 15 22 4 2 3" xfId="48577"/>
    <cellStyle name="Обычный 5 15 22 4 3" xfId="18705"/>
    <cellStyle name="Обычный 5 15 22 4 3 2" xfId="48578"/>
    <cellStyle name="Обычный 5 15 22 4 4" xfId="48579"/>
    <cellStyle name="Обычный 5 15 22 5" xfId="18706"/>
    <cellStyle name="Обычный 5 15 22 5 2" xfId="18707"/>
    <cellStyle name="Обычный 5 15 22 5 2 2" xfId="48580"/>
    <cellStyle name="Обычный 5 15 22 5 3" xfId="48581"/>
    <cellStyle name="Обычный 5 15 22 6" xfId="18708"/>
    <cellStyle name="Обычный 5 15 22 6 2" xfId="48582"/>
    <cellStyle name="Обычный 5 15 22 7" xfId="18709"/>
    <cellStyle name="Обычный 5 15 22 7 2" xfId="48583"/>
    <cellStyle name="Обычный 5 15 22 8" xfId="48584"/>
    <cellStyle name="Обычный 5 15 23" xfId="18710"/>
    <cellStyle name="Обычный 5 15 23 2" xfId="18711"/>
    <cellStyle name="Обычный 5 15 23 2 2" xfId="18712"/>
    <cellStyle name="Обычный 5 15 23 2 2 2" xfId="18713"/>
    <cellStyle name="Обычный 5 15 23 2 2 2 2" xfId="48585"/>
    <cellStyle name="Обычный 5 15 23 2 2 3" xfId="48586"/>
    <cellStyle name="Обычный 5 15 23 2 3" xfId="18714"/>
    <cellStyle name="Обычный 5 15 23 2 3 2" xfId="48587"/>
    <cellStyle name="Обычный 5 15 23 2 4" xfId="48588"/>
    <cellStyle name="Обычный 5 15 23 3" xfId="18715"/>
    <cellStyle name="Обычный 5 15 23 3 2" xfId="18716"/>
    <cellStyle name="Обычный 5 15 23 3 2 2" xfId="18717"/>
    <cellStyle name="Обычный 5 15 23 3 2 2 2" xfId="48589"/>
    <cellStyle name="Обычный 5 15 23 3 2 3" xfId="48590"/>
    <cellStyle name="Обычный 5 15 23 3 3" xfId="18718"/>
    <cellStyle name="Обычный 5 15 23 3 3 2" xfId="48591"/>
    <cellStyle name="Обычный 5 15 23 3 4" xfId="48592"/>
    <cellStyle name="Обычный 5 15 23 4" xfId="18719"/>
    <cellStyle name="Обычный 5 15 23 4 2" xfId="18720"/>
    <cellStyle name="Обычный 5 15 23 4 2 2" xfId="18721"/>
    <cellStyle name="Обычный 5 15 23 4 2 2 2" xfId="48593"/>
    <cellStyle name="Обычный 5 15 23 4 2 3" xfId="48594"/>
    <cellStyle name="Обычный 5 15 23 4 3" xfId="18722"/>
    <cellStyle name="Обычный 5 15 23 4 3 2" xfId="48595"/>
    <cellStyle name="Обычный 5 15 23 4 4" xfId="48596"/>
    <cellStyle name="Обычный 5 15 23 5" xfId="18723"/>
    <cellStyle name="Обычный 5 15 23 5 2" xfId="18724"/>
    <cellStyle name="Обычный 5 15 23 5 2 2" xfId="48597"/>
    <cellStyle name="Обычный 5 15 23 5 3" xfId="48598"/>
    <cellStyle name="Обычный 5 15 23 6" xfId="18725"/>
    <cellStyle name="Обычный 5 15 23 6 2" xfId="48599"/>
    <cellStyle name="Обычный 5 15 23 7" xfId="18726"/>
    <cellStyle name="Обычный 5 15 23 7 2" xfId="48600"/>
    <cellStyle name="Обычный 5 15 23 8" xfId="48601"/>
    <cellStyle name="Обычный 5 15 24" xfId="18727"/>
    <cellStyle name="Обычный 5 15 24 2" xfId="18728"/>
    <cellStyle name="Обычный 5 15 24 2 2" xfId="18729"/>
    <cellStyle name="Обычный 5 15 24 2 2 2" xfId="18730"/>
    <cellStyle name="Обычный 5 15 24 2 2 2 2" xfId="48602"/>
    <cellStyle name="Обычный 5 15 24 2 2 3" xfId="48603"/>
    <cellStyle name="Обычный 5 15 24 2 3" xfId="18731"/>
    <cellStyle name="Обычный 5 15 24 2 3 2" xfId="48604"/>
    <cellStyle name="Обычный 5 15 24 2 4" xfId="48605"/>
    <cellStyle name="Обычный 5 15 24 3" xfId="18732"/>
    <cellStyle name="Обычный 5 15 24 3 2" xfId="18733"/>
    <cellStyle name="Обычный 5 15 24 3 2 2" xfId="18734"/>
    <cellStyle name="Обычный 5 15 24 3 2 2 2" xfId="48606"/>
    <cellStyle name="Обычный 5 15 24 3 2 3" xfId="48607"/>
    <cellStyle name="Обычный 5 15 24 3 3" xfId="18735"/>
    <cellStyle name="Обычный 5 15 24 3 3 2" xfId="48608"/>
    <cellStyle name="Обычный 5 15 24 3 4" xfId="48609"/>
    <cellStyle name="Обычный 5 15 24 4" xfId="18736"/>
    <cellStyle name="Обычный 5 15 24 4 2" xfId="18737"/>
    <cellStyle name="Обычный 5 15 24 4 2 2" xfId="18738"/>
    <cellStyle name="Обычный 5 15 24 4 2 2 2" xfId="48610"/>
    <cellStyle name="Обычный 5 15 24 4 2 3" xfId="48611"/>
    <cellStyle name="Обычный 5 15 24 4 3" xfId="18739"/>
    <cellStyle name="Обычный 5 15 24 4 3 2" xfId="48612"/>
    <cellStyle name="Обычный 5 15 24 4 4" xfId="48613"/>
    <cellStyle name="Обычный 5 15 24 5" xfId="18740"/>
    <cellStyle name="Обычный 5 15 24 5 2" xfId="18741"/>
    <cellStyle name="Обычный 5 15 24 5 2 2" xfId="48614"/>
    <cellStyle name="Обычный 5 15 24 5 3" xfId="48615"/>
    <cellStyle name="Обычный 5 15 24 6" xfId="18742"/>
    <cellStyle name="Обычный 5 15 24 6 2" xfId="48616"/>
    <cellStyle name="Обычный 5 15 24 7" xfId="18743"/>
    <cellStyle name="Обычный 5 15 24 7 2" xfId="48617"/>
    <cellStyle name="Обычный 5 15 24 8" xfId="48618"/>
    <cellStyle name="Обычный 5 15 25" xfId="18744"/>
    <cellStyle name="Обычный 5 15 25 2" xfId="18745"/>
    <cellStyle name="Обычный 5 15 25 2 2" xfId="18746"/>
    <cellStyle name="Обычный 5 15 25 2 2 2" xfId="18747"/>
    <cellStyle name="Обычный 5 15 25 2 2 2 2" xfId="48619"/>
    <cellStyle name="Обычный 5 15 25 2 2 3" xfId="48620"/>
    <cellStyle name="Обычный 5 15 25 2 3" xfId="18748"/>
    <cellStyle name="Обычный 5 15 25 2 3 2" xfId="48621"/>
    <cellStyle name="Обычный 5 15 25 2 4" xfId="48622"/>
    <cellStyle name="Обычный 5 15 25 3" xfId="18749"/>
    <cellStyle name="Обычный 5 15 25 3 2" xfId="18750"/>
    <cellStyle name="Обычный 5 15 25 3 2 2" xfId="18751"/>
    <cellStyle name="Обычный 5 15 25 3 2 2 2" xfId="48623"/>
    <cellStyle name="Обычный 5 15 25 3 2 3" xfId="48624"/>
    <cellStyle name="Обычный 5 15 25 3 3" xfId="18752"/>
    <cellStyle name="Обычный 5 15 25 3 3 2" xfId="48625"/>
    <cellStyle name="Обычный 5 15 25 3 4" xfId="48626"/>
    <cellStyle name="Обычный 5 15 25 4" xfId="18753"/>
    <cellStyle name="Обычный 5 15 25 4 2" xfId="18754"/>
    <cellStyle name="Обычный 5 15 25 4 2 2" xfId="18755"/>
    <cellStyle name="Обычный 5 15 25 4 2 2 2" xfId="48627"/>
    <cellStyle name="Обычный 5 15 25 4 2 3" xfId="48628"/>
    <cellStyle name="Обычный 5 15 25 4 3" xfId="18756"/>
    <cellStyle name="Обычный 5 15 25 4 3 2" xfId="48629"/>
    <cellStyle name="Обычный 5 15 25 4 4" xfId="48630"/>
    <cellStyle name="Обычный 5 15 25 5" xfId="18757"/>
    <cellStyle name="Обычный 5 15 25 5 2" xfId="18758"/>
    <cellStyle name="Обычный 5 15 25 5 2 2" xfId="48631"/>
    <cellStyle name="Обычный 5 15 25 5 3" xfId="48632"/>
    <cellStyle name="Обычный 5 15 25 6" xfId="18759"/>
    <cellStyle name="Обычный 5 15 25 6 2" xfId="48633"/>
    <cellStyle name="Обычный 5 15 25 7" xfId="18760"/>
    <cellStyle name="Обычный 5 15 25 7 2" xfId="48634"/>
    <cellStyle name="Обычный 5 15 25 8" xfId="48635"/>
    <cellStyle name="Обычный 5 15 26" xfId="18761"/>
    <cellStyle name="Обычный 5 15 26 2" xfId="18762"/>
    <cellStyle name="Обычный 5 15 26 2 2" xfId="18763"/>
    <cellStyle name="Обычный 5 15 26 2 2 2" xfId="18764"/>
    <cellStyle name="Обычный 5 15 26 2 2 2 2" xfId="48636"/>
    <cellStyle name="Обычный 5 15 26 2 2 3" xfId="48637"/>
    <cellStyle name="Обычный 5 15 26 2 3" xfId="18765"/>
    <cellStyle name="Обычный 5 15 26 2 3 2" xfId="48638"/>
    <cellStyle name="Обычный 5 15 26 2 4" xfId="48639"/>
    <cellStyle name="Обычный 5 15 26 3" xfId="18766"/>
    <cellStyle name="Обычный 5 15 26 3 2" xfId="18767"/>
    <cellStyle name="Обычный 5 15 26 3 2 2" xfId="18768"/>
    <cellStyle name="Обычный 5 15 26 3 2 2 2" xfId="48640"/>
    <cellStyle name="Обычный 5 15 26 3 2 3" xfId="48641"/>
    <cellStyle name="Обычный 5 15 26 3 3" xfId="18769"/>
    <cellStyle name="Обычный 5 15 26 3 3 2" xfId="48642"/>
    <cellStyle name="Обычный 5 15 26 3 4" xfId="48643"/>
    <cellStyle name="Обычный 5 15 26 4" xfId="18770"/>
    <cellStyle name="Обычный 5 15 26 4 2" xfId="18771"/>
    <cellStyle name="Обычный 5 15 26 4 2 2" xfId="18772"/>
    <cellStyle name="Обычный 5 15 26 4 2 2 2" xfId="48644"/>
    <cellStyle name="Обычный 5 15 26 4 2 3" xfId="48645"/>
    <cellStyle name="Обычный 5 15 26 4 3" xfId="18773"/>
    <cellStyle name="Обычный 5 15 26 4 3 2" xfId="48646"/>
    <cellStyle name="Обычный 5 15 26 4 4" xfId="48647"/>
    <cellStyle name="Обычный 5 15 26 5" xfId="18774"/>
    <cellStyle name="Обычный 5 15 26 5 2" xfId="18775"/>
    <cellStyle name="Обычный 5 15 26 5 2 2" xfId="48648"/>
    <cellStyle name="Обычный 5 15 26 5 3" xfId="48649"/>
    <cellStyle name="Обычный 5 15 26 6" xfId="18776"/>
    <cellStyle name="Обычный 5 15 26 6 2" xfId="48650"/>
    <cellStyle name="Обычный 5 15 26 7" xfId="18777"/>
    <cellStyle name="Обычный 5 15 26 7 2" xfId="48651"/>
    <cellStyle name="Обычный 5 15 26 8" xfId="48652"/>
    <cellStyle name="Обычный 5 15 27" xfId="18778"/>
    <cellStyle name="Обычный 5 15 27 2" xfId="18779"/>
    <cellStyle name="Обычный 5 15 27 2 2" xfId="18780"/>
    <cellStyle name="Обычный 5 15 27 2 2 2" xfId="18781"/>
    <cellStyle name="Обычный 5 15 27 2 2 2 2" xfId="48653"/>
    <cellStyle name="Обычный 5 15 27 2 2 3" xfId="48654"/>
    <cellStyle name="Обычный 5 15 27 2 3" xfId="18782"/>
    <cellStyle name="Обычный 5 15 27 2 3 2" xfId="48655"/>
    <cellStyle name="Обычный 5 15 27 2 4" xfId="48656"/>
    <cellStyle name="Обычный 5 15 27 3" xfId="18783"/>
    <cellStyle name="Обычный 5 15 27 3 2" xfId="18784"/>
    <cellStyle name="Обычный 5 15 27 3 2 2" xfId="18785"/>
    <cellStyle name="Обычный 5 15 27 3 2 2 2" xfId="48657"/>
    <cellStyle name="Обычный 5 15 27 3 2 3" xfId="48658"/>
    <cellStyle name="Обычный 5 15 27 3 3" xfId="18786"/>
    <cellStyle name="Обычный 5 15 27 3 3 2" xfId="48659"/>
    <cellStyle name="Обычный 5 15 27 3 4" xfId="48660"/>
    <cellStyle name="Обычный 5 15 27 4" xfId="18787"/>
    <cellStyle name="Обычный 5 15 27 4 2" xfId="18788"/>
    <cellStyle name="Обычный 5 15 27 4 2 2" xfId="18789"/>
    <cellStyle name="Обычный 5 15 27 4 2 2 2" xfId="48661"/>
    <cellStyle name="Обычный 5 15 27 4 2 3" xfId="48662"/>
    <cellStyle name="Обычный 5 15 27 4 3" xfId="18790"/>
    <cellStyle name="Обычный 5 15 27 4 3 2" xfId="48663"/>
    <cellStyle name="Обычный 5 15 27 4 4" xfId="48664"/>
    <cellStyle name="Обычный 5 15 27 5" xfId="18791"/>
    <cellStyle name="Обычный 5 15 27 5 2" xfId="18792"/>
    <cellStyle name="Обычный 5 15 27 5 2 2" xfId="48665"/>
    <cellStyle name="Обычный 5 15 27 5 3" xfId="48666"/>
    <cellStyle name="Обычный 5 15 27 6" xfId="18793"/>
    <cellStyle name="Обычный 5 15 27 6 2" xfId="48667"/>
    <cellStyle name="Обычный 5 15 27 7" xfId="18794"/>
    <cellStyle name="Обычный 5 15 27 7 2" xfId="48668"/>
    <cellStyle name="Обычный 5 15 27 8" xfId="48669"/>
    <cellStyle name="Обычный 5 15 28" xfId="18795"/>
    <cellStyle name="Обычный 5 15 28 2" xfId="18796"/>
    <cellStyle name="Обычный 5 15 28 2 2" xfId="18797"/>
    <cellStyle name="Обычный 5 15 28 2 2 2" xfId="18798"/>
    <cellStyle name="Обычный 5 15 28 2 2 2 2" xfId="48670"/>
    <cellStyle name="Обычный 5 15 28 2 2 3" xfId="48671"/>
    <cellStyle name="Обычный 5 15 28 2 3" xfId="18799"/>
    <cellStyle name="Обычный 5 15 28 2 3 2" xfId="48672"/>
    <cellStyle name="Обычный 5 15 28 2 4" xfId="48673"/>
    <cellStyle name="Обычный 5 15 28 3" xfId="18800"/>
    <cellStyle name="Обычный 5 15 28 3 2" xfId="18801"/>
    <cellStyle name="Обычный 5 15 28 3 2 2" xfId="18802"/>
    <cellStyle name="Обычный 5 15 28 3 2 2 2" xfId="48674"/>
    <cellStyle name="Обычный 5 15 28 3 2 3" xfId="48675"/>
    <cellStyle name="Обычный 5 15 28 3 3" xfId="18803"/>
    <cellStyle name="Обычный 5 15 28 3 3 2" xfId="48676"/>
    <cellStyle name="Обычный 5 15 28 3 4" xfId="48677"/>
    <cellStyle name="Обычный 5 15 28 4" xfId="18804"/>
    <cellStyle name="Обычный 5 15 28 4 2" xfId="18805"/>
    <cellStyle name="Обычный 5 15 28 4 2 2" xfId="18806"/>
    <cellStyle name="Обычный 5 15 28 4 2 2 2" xfId="48678"/>
    <cellStyle name="Обычный 5 15 28 4 2 3" xfId="48679"/>
    <cellStyle name="Обычный 5 15 28 4 3" xfId="18807"/>
    <cellStyle name="Обычный 5 15 28 4 3 2" xfId="48680"/>
    <cellStyle name="Обычный 5 15 28 4 4" xfId="48681"/>
    <cellStyle name="Обычный 5 15 28 5" xfId="18808"/>
    <cellStyle name="Обычный 5 15 28 5 2" xfId="18809"/>
    <cellStyle name="Обычный 5 15 28 5 2 2" xfId="48682"/>
    <cellStyle name="Обычный 5 15 28 5 3" xfId="48683"/>
    <cellStyle name="Обычный 5 15 28 6" xfId="18810"/>
    <cellStyle name="Обычный 5 15 28 6 2" xfId="48684"/>
    <cellStyle name="Обычный 5 15 28 7" xfId="18811"/>
    <cellStyle name="Обычный 5 15 28 7 2" xfId="48685"/>
    <cellStyle name="Обычный 5 15 28 8" xfId="48686"/>
    <cellStyle name="Обычный 5 15 29" xfId="18812"/>
    <cellStyle name="Обычный 5 15 29 2" xfId="18813"/>
    <cellStyle name="Обычный 5 15 29 2 2" xfId="18814"/>
    <cellStyle name="Обычный 5 15 29 2 2 2" xfId="18815"/>
    <cellStyle name="Обычный 5 15 29 2 2 2 2" xfId="48687"/>
    <cellStyle name="Обычный 5 15 29 2 2 3" xfId="48688"/>
    <cellStyle name="Обычный 5 15 29 2 3" xfId="18816"/>
    <cellStyle name="Обычный 5 15 29 2 3 2" xfId="48689"/>
    <cellStyle name="Обычный 5 15 29 2 4" xfId="48690"/>
    <cellStyle name="Обычный 5 15 29 3" xfId="18817"/>
    <cellStyle name="Обычный 5 15 29 3 2" xfId="18818"/>
    <cellStyle name="Обычный 5 15 29 3 2 2" xfId="18819"/>
    <cellStyle name="Обычный 5 15 29 3 2 2 2" xfId="48691"/>
    <cellStyle name="Обычный 5 15 29 3 2 3" xfId="48692"/>
    <cellStyle name="Обычный 5 15 29 3 3" xfId="18820"/>
    <cellStyle name="Обычный 5 15 29 3 3 2" xfId="48693"/>
    <cellStyle name="Обычный 5 15 29 3 4" xfId="48694"/>
    <cellStyle name="Обычный 5 15 29 4" xfId="18821"/>
    <cellStyle name="Обычный 5 15 29 4 2" xfId="18822"/>
    <cellStyle name="Обычный 5 15 29 4 2 2" xfId="18823"/>
    <cellStyle name="Обычный 5 15 29 4 2 2 2" xfId="48695"/>
    <cellStyle name="Обычный 5 15 29 4 2 3" xfId="48696"/>
    <cellStyle name="Обычный 5 15 29 4 3" xfId="18824"/>
    <cellStyle name="Обычный 5 15 29 4 3 2" xfId="48697"/>
    <cellStyle name="Обычный 5 15 29 4 4" xfId="48698"/>
    <cellStyle name="Обычный 5 15 29 5" xfId="18825"/>
    <cellStyle name="Обычный 5 15 29 5 2" xfId="18826"/>
    <cellStyle name="Обычный 5 15 29 5 2 2" xfId="48699"/>
    <cellStyle name="Обычный 5 15 29 5 3" xfId="48700"/>
    <cellStyle name="Обычный 5 15 29 6" xfId="18827"/>
    <cellStyle name="Обычный 5 15 29 6 2" xfId="48701"/>
    <cellStyle name="Обычный 5 15 29 7" xfId="18828"/>
    <cellStyle name="Обычный 5 15 29 7 2" xfId="48702"/>
    <cellStyle name="Обычный 5 15 29 8" xfId="48703"/>
    <cellStyle name="Обычный 5 15 3" xfId="18829"/>
    <cellStyle name="Обычный 5 15 3 2" xfId="18830"/>
    <cellStyle name="Обычный 5 15 3 2 2" xfId="18831"/>
    <cellStyle name="Обычный 5 15 3 2 2 2" xfId="18832"/>
    <cellStyle name="Обычный 5 15 3 2 2 2 2" xfId="48704"/>
    <cellStyle name="Обычный 5 15 3 2 2 3" xfId="48705"/>
    <cellStyle name="Обычный 5 15 3 2 3" xfId="18833"/>
    <cellStyle name="Обычный 5 15 3 2 3 2" xfId="48706"/>
    <cellStyle name="Обычный 5 15 3 2 4" xfId="48707"/>
    <cellStyle name="Обычный 5 15 3 3" xfId="18834"/>
    <cellStyle name="Обычный 5 15 3 3 2" xfId="18835"/>
    <cellStyle name="Обычный 5 15 3 3 2 2" xfId="18836"/>
    <cellStyle name="Обычный 5 15 3 3 2 2 2" xfId="48708"/>
    <cellStyle name="Обычный 5 15 3 3 2 3" xfId="48709"/>
    <cellStyle name="Обычный 5 15 3 3 3" xfId="18837"/>
    <cellStyle name="Обычный 5 15 3 3 3 2" xfId="48710"/>
    <cellStyle name="Обычный 5 15 3 3 4" xfId="48711"/>
    <cellStyle name="Обычный 5 15 3 4" xfId="18838"/>
    <cellStyle name="Обычный 5 15 3 4 2" xfId="18839"/>
    <cellStyle name="Обычный 5 15 3 4 2 2" xfId="18840"/>
    <cellStyle name="Обычный 5 15 3 4 2 2 2" xfId="48712"/>
    <cellStyle name="Обычный 5 15 3 4 2 3" xfId="48713"/>
    <cellStyle name="Обычный 5 15 3 4 3" xfId="18841"/>
    <cellStyle name="Обычный 5 15 3 4 3 2" xfId="48714"/>
    <cellStyle name="Обычный 5 15 3 4 4" xfId="48715"/>
    <cellStyle name="Обычный 5 15 3 5" xfId="18842"/>
    <cellStyle name="Обычный 5 15 3 5 2" xfId="18843"/>
    <cellStyle name="Обычный 5 15 3 5 2 2" xfId="48716"/>
    <cellStyle name="Обычный 5 15 3 5 3" xfId="48717"/>
    <cellStyle name="Обычный 5 15 3 6" xfId="18844"/>
    <cellStyle name="Обычный 5 15 3 6 2" xfId="48718"/>
    <cellStyle name="Обычный 5 15 3 7" xfId="18845"/>
    <cellStyle name="Обычный 5 15 3 7 2" xfId="48719"/>
    <cellStyle name="Обычный 5 15 3 8" xfId="48720"/>
    <cellStyle name="Обычный 5 15 30" xfId="18846"/>
    <cellStyle name="Обычный 5 15 30 2" xfId="18847"/>
    <cellStyle name="Обычный 5 15 30 2 2" xfId="18848"/>
    <cellStyle name="Обычный 5 15 30 2 2 2" xfId="48721"/>
    <cellStyle name="Обычный 5 15 30 2 3" xfId="48722"/>
    <cellStyle name="Обычный 5 15 30 3" xfId="18849"/>
    <cellStyle name="Обычный 5 15 30 3 2" xfId="48723"/>
    <cellStyle name="Обычный 5 15 30 4" xfId="48724"/>
    <cellStyle name="Обычный 5 15 31" xfId="18850"/>
    <cellStyle name="Обычный 5 15 31 2" xfId="18851"/>
    <cellStyle name="Обычный 5 15 31 2 2" xfId="18852"/>
    <cellStyle name="Обычный 5 15 31 2 2 2" xfId="48725"/>
    <cellStyle name="Обычный 5 15 31 2 3" xfId="48726"/>
    <cellStyle name="Обычный 5 15 31 3" xfId="18853"/>
    <cellStyle name="Обычный 5 15 31 3 2" xfId="48727"/>
    <cellStyle name="Обычный 5 15 31 4" xfId="48728"/>
    <cellStyle name="Обычный 5 15 32" xfId="18854"/>
    <cellStyle name="Обычный 5 15 32 2" xfId="18855"/>
    <cellStyle name="Обычный 5 15 32 2 2" xfId="18856"/>
    <cellStyle name="Обычный 5 15 32 2 2 2" xfId="48729"/>
    <cellStyle name="Обычный 5 15 32 2 3" xfId="48730"/>
    <cellStyle name="Обычный 5 15 32 3" xfId="18857"/>
    <cellStyle name="Обычный 5 15 32 3 2" xfId="48731"/>
    <cellStyle name="Обычный 5 15 32 4" xfId="48732"/>
    <cellStyle name="Обычный 5 15 33" xfId="18858"/>
    <cellStyle name="Обычный 5 15 33 2" xfId="18859"/>
    <cellStyle name="Обычный 5 15 33 2 2" xfId="48733"/>
    <cellStyle name="Обычный 5 15 33 3" xfId="48734"/>
    <cellStyle name="Обычный 5 15 34" xfId="18860"/>
    <cellStyle name="Обычный 5 15 34 2" xfId="48735"/>
    <cellStyle name="Обычный 5 15 35" xfId="18861"/>
    <cellStyle name="Обычный 5 15 35 2" xfId="48736"/>
    <cellStyle name="Обычный 5 15 36" xfId="48737"/>
    <cellStyle name="Обычный 5 15 4" xfId="18862"/>
    <cellStyle name="Обычный 5 15 4 2" xfId="18863"/>
    <cellStyle name="Обычный 5 15 4 2 2" xfId="18864"/>
    <cellStyle name="Обычный 5 15 4 2 2 2" xfId="18865"/>
    <cellStyle name="Обычный 5 15 4 2 2 2 2" xfId="48738"/>
    <cellStyle name="Обычный 5 15 4 2 2 3" xfId="48739"/>
    <cellStyle name="Обычный 5 15 4 2 3" xfId="18866"/>
    <cellStyle name="Обычный 5 15 4 2 3 2" xfId="48740"/>
    <cellStyle name="Обычный 5 15 4 2 4" xfId="48741"/>
    <cellStyle name="Обычный 5 15 4 3" xfId="18867"/>
    <cellStyle name="Обычный 5 15 4 3 2" xfId="18868"/>
    <cellStyle name="Обычный 5 15 4 3 2 2" xfId="18869"/>
    <cellStyle name="Обычный 5 15 4 3 2 2 2" xfId="48742"/>
    <cellStyle name="Обычный 5 15 4 3 2 3" xfId="48743"/>
    <cellStyle name="Обычный 5 15 4 3 3" xfId="18870"/>
    <cellStyle name="Обычный 5 15 4 3 3 2" xfId="48744"/>
    <cellStyle name="Обычный 5 15 4 3 4" xfId="48745"/>
    <cellStyle name="Обычный 5 15 4 4" xfId="18871"/>
    <cellStyle name="Обычный 5 15 4 4 2" xfId="18872"/>
    <cellStyle name="Обычный 5 15 4 4 2 2" xfId="18873"/>
    <cellStyle name="Обычный 5 15 4 4 2 2 2" xfId="48746"/>
    <cellStyle name="Обычный 5 15 4 4 2 3" xfId="48747"/>
    <cellStyle name="Обычный 5 15 4 4 3" xfId="18874"/>
    <cellStyle name="Обычный 5 15 4 4 3 2" xfId="48748"/>
    <cellStyle name="Обычный 5 15 4 4 4" xfId="48749"/>
    <cellStyle name="Обычный 5 15 4 5" xfId="18875"/>
    <cellStyle name="Обычный 5 15 4 5 2" xfId="18876"/>
    <cellStyle name="Обычный 5 15 4 5 2 2" xfId="48750"/>
    <cellStyle name="Обычный 5 15 4 5 3" xfId="48751"/>
    <cellStyle name="Обычный 5 15 4 6" xfId="18877"/>
    <cellStyle name="Обычный 5 15 4 6 2" xfId="48752"/>
    <cellStyle name="Обычный 5 15 4 7" xfId="18878"/>
    <cellStyle name="Обычный 5 15 4 7 2" xfId="48753"/>
    <cellStyle name="Обычный 5 15 4 8" xfId="48754"/>
    <cellStyle name="Обычный 5 15 5" xfId="18879"/>
    <cellStyle name="Обычный 5 15 5 2" xfId="18880"/>
    <cellStyle name="Обычный 5 15 5 2 2" xfId="18881"/>
    <cellStyle name="Обычный 5 15 5 2 2 2" xfId="18882"/>
    <cellStyle name="Обычный 5 15 5 2 2 2 2" xfId="48755"/>
    <cellStyle name="Обычный 5 15 5 2 2 3" xfId="48756"/>
    <cellStyle name="Обычный 5 15 5 2 3" xfId="18883"/>
    <cellStyle name="Обычный 5 15 5 2 3 2" xfId="48757"/>
    <cellStyle name="Обычный 5 15 5 2 4" xfId="48758"/>
    <cellStyle name="Обычный 5 15 5 3" xfId="18884"/>
    <cellStyle name="Обычный 5 15 5 3 2" xfId="18885"/>
    <cellStyle name="Обычный 5 15 5 3 2 2" xfId="18886"/>
    <cellStyle name="Обычный 5 15 5 3 2 2 2" xfId="48759"/>
    <cellStyle name="Обычный 5 15 5 3 2 3" xfId="48760"/>
    <cellStyle name="Обычный 5 15 5 3 3" xfId="18887"/>
    <cellStyle name="Обычный 5 15 5 3 3 2" xfId="48761"/>
    <cellStyle name="Обычный 5 15 5 3 4" xfId="48762"/>
    <cellStyle name="Обычный 5 15 5 4" xfId="18888"/>
    <cellStyle name="Обычный 5 15 5 4 2" xfId="18889"/>
    <cellStyle name="Обычный 5 15 5 4 2 2" xfId="18890"/>
    <cellStyle name="Обычный 5 15 5 4 2 2 2" xfId="48763"/>
    <cellStyle name="Обычный 5 15 5 4 2 3" xfId="48764"/>
    <cellStyle name="Обычный 5 15 5 4 3" xfId="18891"/>
    <cellStyle name="Обычный 5 15 5 4 3 2" xfId="48765"/>
    <cellStyle name="Обычный 5 15 5 4 4" xfId="48766"/>
    <cellStyle name="Обычный 5 15 5 5" xfId="18892"/>
    <cellStyle name="Обычный 5 15 5 5 2" xfId="18893"/>
    <cellStyle name="Обычный 5 15 5 5 2 2" xfId="48767"/>
    <cellStyle name="Обычный 5 15 5 5 3" xfId="48768"/>
    <cellStyle name="Обычный 5 15 5 6" xfId="18894"/>
    <cellStyle name="Обычный 5 15 5 6 2" xfId="48769"/>
    <cellStyle name="Обычный 5 15 5 7" xfId="18895"/>
    <cellStyle name="Обычный 5 15 5 7 2" xfId="48770"/>
    <cellStyle name="Обычный 5 15 5 8" xfId="48771"/>
    <cellStyle name="Обычный 5 15 6" xfId="18896"/>
    <cellStyle name="Обычный 5 15 6 2" xfId="18897"/>
    <cellStyle name="Обычный 5 15 6 2 2" xfId="18898"/>
    <cellStyle name="Обычный 5 15 6 2 2 2" xfId="18899"/>
    <cellStyle name="Обычный 5 15 6 2 2 2 2" xfId="48772"/>
    <cellStyle name="Обычный 5 15 6 2 2 3" xfId="48773"/>
    <cellStyle name="Обычный 5 15 6 2 3" xfId="18900"/>
    <cellStyle name="Обычный 5 15 6 2 3 2" xfId="48774"/>
    <cellStyle name="Обычный 5 15 6 2 4" xfId="48775"/>
    <cellStyle name="Обычный 5 15 6 3" xfId="18901"/>
    <cellStyle name="Обычный 5 15 6 3 2" xfId="18902"/>
    <cellStyle name="Обычный 5 15 6 3 2 2" xfId="18903"/>
    <cellStyle name="Обычный 5 15 6 3 2 2 2" xfId="48776"/>
    <cellStyle name="Обычный 5 15 6 3 2 3" xfId="48777"/>
    <cellStyle name="Обычный 5 15 6 3 3" xfId="18904"/>
    <cellStyle name="Обычный 5 15 6 3 3 2" xfId="48778"/>
    <cellStyle name="Обычный 5 15 6 3 4" xfId="48779"/>
    <cellStyle name="Обычный 5 15 6 4" xfId="18905"/>
    <cellStyle name="Обычный 5 15 6 4 2" xfId="18906"/>
    <cellStyle name="Обычный 5 15 6 4 2 2" xfId="18907"/>
    <cellStyle name="Обычный 5 15 6 4 2 2 2" xfId="48780"/>
    <cellStyle name="Обычный 5 15 6 4 2 3" xfId="48781"/>
    <cellStyle name="Обычный 5 15 6 4 3" xfId="18908"/>
    <cellStyle name="Обычный 5 15 6 4 3 2" xfId="48782"/>
    <cellStyle name="Обычный 5 15 6 4 4" xfId="48783"/>
    <cellStyle name="Обычный 5 15 6 5" xfId="18909"/>
    <cellStyle name="Обычный 5 15 6 5 2" xfId="18910"/>
    <cellStyle name="Обычный 5 15 6 5 2 2" xfId="48784"/>
    <cellStyle name="Обычный 5 15 6 5 3" xfId="48785"/>
    <cellStyle name="Обычный 5 15 6 6" xfId="18911"/>
    <cellStyle name="Обычный 5 15 6 6 2" xfId="48786"/>
    <cellStyle name="Обычный 5 15 6 7" xfId="18912"/>
    <cellStyle name="Обычный 5 15 6 7 2" xfId="48787"/>
    <cellStyle name="Обычный 5 15 6 8" xfId="48788"/>
    <cellStyle name="Обычный 5 15 7" xfId="18913"/>
    <cellStyle name="Обычный 5 15 7 2" xfId="18914"/>
    <cellStyle name="Обычный 5 15 7 2 2" xfId="18915"/>
    <cellStyle name="Обычный 5 15 7 2 2 2" xfId="18916"/>
    <cellStyle name="Обычный 5 15 7 2 2 2 2" xfId="48789"/>
    <cellStyle name="Обычный 5 15 7 2 2 3" xfId="48790"/>
    <cellStyle name="Обычный 5 15 7 2 3" xfId="18917"/>
    <cellStyle name="Обычный 5 15 7 2 3 2" xfId="48791"/>
    <cellStyle name="Обычный 5 15 7 2 4" xfId="48792"/>
    <cellStyle name="Обычный 5 15 7 3" xfId="18918"/>
    <cellStyle name="Обычный 5 15 7 3 2" xfId="18919"/>
    <cellStyle name="Обычный 5 15 7 3 2 2" xfId="18920"/>
    <cellStyle name="Обычный 5 15 7 3 2 2 2" xfId="48793"/>
    <cellStyle name="Обычный 5 15 7 3 2 3" xfId="48794"/>
    <cellStyle name="Обычный 5 15 7 3 3" xfId="18921"/>
    <cellStyle name="Обычный 5 15 7 3 3 2" xfId="48795"/>
    <cellStyle name="Обычный 5 15 7 3 4" xfId="48796"/>
    <cellStyle name="Обычный 5 15 7 4" xfId="18922"/>
    <cellStyle name="Обычный 5 15 7 4 2" xfId="18923"/>
    <cellStyle name="Обычный 5 15 7 4 2 2" xfId="18924"/>
    <cellStyle name="Обычный 5 15 7 4 2 2 2" xfId="48797"/>
    <cellStyle name="Обычный 5 15 7 4 2 3" xfId="48798"/>
    <cellStyle name="Обычный 5 15 7 4 3" xfId="18925"/>
    <cellStyle name="Обычный 5 15 7 4 3 2" xfId="48799"/>
    <cellStyle name="Обычный 5 15 7 4 4" xfId="48800"/>
    <cellStyle name="Обычный 5 15 7 5" xfId="18926"/>
    <cellStyle name="Обычный 5 15 7 5 2" xfId="18927"/>
    <cellStyle name="Обычный 5 15 7 5 2 2" xfId="48801"/>
    <cellStyle name="Обычный 5 15 7 5 3" xfId="48802"/>
    <cellStyle name="Обычный 5 15 7 6" xfId="18928"/>
    <cellStyle name="Обычный 5 15 7 6 2" xfId="48803"/>
    <cellStyle name="Обычный 5 15 7 7" xfId="18929"/>
    <cellStyle name="Обычный 5 15 7 7 2" xfId="48804"/>
    <cellStyle name="Обычный 5 15 7 8" xfId="48805"/>
    <cellStyle name="Обычный 5 15 8" xfId="18930"/>
    <cellStyle name="Обычный 5 15 8 2" xfId="18931"/>
    <cellStyle name="Обычный 5 15 8 2 2" xfId="18932"/>
    <cellStyle name="Обычный 5 15 8 2 2 2" xfId="18933"/>
    <cellStyle name="Обычный 5 15 8 2 2 2 2" xfId="48806"/>
    <cellStyle name="Обычный 5 15 8 2 2 3" xfId="48807"/>
    <cellStyle name="Обычный 5 15 8 2 3" xfId="18934"/>
    <cellStyle name="Обычный 5 15 8 2 3 2" xfId="48808"/>
    <cellStyle name="Обычный 5 15 8 2 4" xfId="48809"/>
    <cellStyle name="Обычный 5 15 8 3" xfId="18935"/>
    <cellStyle name="Обычный 5 15 8 3 2" xfId="18936"/>
    <cellStyle name="Обычный 5 15 8 3 2 2" xfId="18937"/>
    <cellStyle name="Обычный 5 15 8 3 2 2 2" xfId="48810"/>
    <cellStyle name="Обычный 5 15 8 3 2 3" xfId="48811"/>
    <cellStyle name="Обычный 5 15 8 3 3" xfId="18938"/>
    <cellStyle name="Обычный 5 15 8 3 3 2" xfId="48812"/>
    <cellStyle name="Обычный 5 15 8 3 4" xfId="48813"/>
    <cellStyle name="Обычный 5 15 8 4" xfId="18939"/>
    <cellStyle name="Обычный 5 15 8 4 2" xfId="18940"/>
    <cellStyle name="Обычный 5 15 8 4 2 2" xfId="18941"/>
    <cellStyle name="Обычный 5 15 8 4 2 2 2" xfId="48814"/>
    <cellStyle name="Обычный 5 15 8 4 2 3" xfId="48815"/>
    <cellStyle name="Обычный 5 15 8 4 3" xfId="18942"/>
    <cellStyle name="Обычный 5 15 8 4 3 2" xfId="48816"/>
    <cellStyle name="Обычный 5 15 8 4 4" xfId="48817"/>
    <cellStyle name="Обычный 5 15 8 5" xfId="18943"/>
    <cellStyle name="Обычный 5 15 8 5 2" xfId="18944"/>
    <cellStyle name="Обычный 5 15 8 5 2 2" xfId="48818"/>
    <cellStyle name="Обычный 5 15 8 5 3" xfId="48819"/>
    <cellStyle name="Обычный 5 15 8 6" xfId="18945"/>
    <cellStyle name="Обычный 5 15 8 6 2" xfId="48820"/>
    <cellStyle name="Обычный 5 15 8 7" xfId="18946"/>
    <cellStyle name="Обычный 5 15 8 7 2" xfId="48821"/>
    <cellStyle name="Обычный 5 15 8 8" xfId="48822"/>
    <cellStyle name="Обычный 5 15 9" xfId="18947"/>
    <cellStyle name="Обычный 5 15 9 2" xfId="18948"/>
    <cellStyle name="Обычный 5 15 9 2 2" xfId="18949"/>
    <cellStyle name="Обычный 5 15 9 2 2 2" xfId="18950"/>
    <cellStyle name="Обычный 5 15 9 2 2 2 2" xfId="48823"/>
    <cellStyle name="Обычный 5 15 9 2 2 3" xfId="48824"/>
    <cellStyle name="Обычный 5 15 9 2 3" xfId="18951"/>
    <cellStyle name="Обычный 5 15 9 2 3 2" xfId="48825"/>
    <cellStyle name="Обычный 5 15 9 2 4" xfId="48826"/>
    <cellStyle name="Обычный 5 15 9 3" xfId="18952"/>
    <cellStyle name="Обычный 5 15 9 3 2" xfId="18953"/>
    <cellStyle name="Обычный 5 15 9 3 2 2" xfId="18954"/>
    <cellStyle name="Обычный 5 15 9 3 2 2 2" xfId="48827"/>
    <cellStyle name="Обычный 5 15 9 3 2 3" xfId="48828"/>
    <cellStyle name="Обычный 5 15 9 3 3" xfId="18955"/>
    <cellStyle name="Обычный 5 15 9 3 3 2" xfId="48829"/>
    <cellStyle name="Обычный 5 15 9 3 4" xfId="48830"/>
    <cellStyle name="Обычный 5 15 9 4" xfId="18956"/>
    <cellStyle name="Обычный 5 15 9 4 2" xfId="18957"/>
    <cellStyle name="Обычный 5 15 9 4 2 2" xfId="18958"/>
    <cellStyle name="Обычный 5 15 9 4 2 2 2" xfId="48831"/>
    <cellStyle name="Обычный 5 15 9 4 2 3" xfId="48832"/>
    <cellStyle name="Обычный 5 15 9 4 3" xfId="18959"/>
    <cellStyle name="Обычный 5 15 9 4 3 2" xfId="48833"/>
    <cellStyle name="Обычный 5 15 9 4 4" xfId="48834"/>
    <cellStyle name="Обычный 5 15 9 5" xfId="18960"/>
    <cellStyle name="Обычный 5 15 9 5 2" xfId="18961"/>
    <cellStyle name="Обычный 5 15 9 5 2 2" xfId="48835"/>
    <cellStyle name="Обычный 5 15 9 5 3" xfId="48836"/>
    <cellStyle name="Обычный 5 15 9 6" xfId="18962"/>
    <cellStyle name="Обычный 5 15 9 6 2" xfId="48837"/>
    <cellStyle name="Обычный 5 15 9 7" xfId="18963"/>
    <cellStyle name="Обычный 5 15 9 7 2" xfId="48838"/>
    <cellStyle name="Обычный 5 15 9 8" xfId="48839"/>
    <cellStyle name="Обычный 5 16" xfId="18964"/>
    <cellStyle name="Обычный 5 16 10" xfId="18965"/>
    <cellStyle name="Обычный 5 16 10 2" xfId="18966"/>
    <cellStyle name="Обычный 5 16 10 2 2" xfId="18967"/>
    <cellStyle name="Обычный 5 16 10 2 2 2" xfId="18968"/>
    <cellStyle name="Обычный 5 16 10 2 2 2 2" xfId="48840"/>
    <cellStyle name="Обычный 5 16 10 2 2 3" xfId="48841"/>
    <cellStyle name="Обычный 5 16 10 2 3" xfId="18969"/>
    <cellStyle name="Обычный 5 16 10 2 3 2" xfId="48842"/>
    <cellStyle name="Обычный 5 16 10 2 4" xfId="48843"/>
    <cellStyle name="Обычный 5 16 10 3" xfId="18970"/>
    <cellStyle name="Обычный 5 16 10 3 2" xfId="18971"/>
    <cellStyle name="Обычный 5 16 10 3 2 2" xfId="18972"/>
    <cellStyle name="Обычный 5 16 10 3 2 2 2" xfId="48844"/>
    <cellStyle name="Обычный 5 16 10 3 2 3" xfId="48845"/>
    <cellStyle name="Обычный 5 16 10 3 3" xfId="18973"/>
    <cellStyle name="Обычный 5 16 10 3 3 2" xfId="48846"/>
    <cellStyle name="Обычный 5 16 10 3 4" xfId="48847"/>
    <cellStyle name="Обычный 5 16 10 4" xfId="18974"/>
    <cellStyle name="Обычный 5 16 10 4 2" xfId="18975"/>
    <cellStyle name="Обычный 5 16 10 4 2 2" xfId="18976"/>
    <cellStyle name="Обычный 5 16 10 4 2 2 2" xfId="48848"/>
    <cellStyle name="Обычный 5 16 10 4 2 3" xfId="48849"/>
    <cellStyle name="Обычный 5 16 10 4 3" xfId="18977"/>
    <cellStyle name="Обычный 5 16 10 4 3 2" xfId="48850"/>
    <cellStyle name="Обычный 5 16 10 4 4" xfId="48851"/>
    <cellStyle name="Обычный 5 16 10 5" xfId="18978"/>
    <cellStyle name="Обычный 5 16 10 5 2" xfId="18979"/>
    <cellStyle name="Обычный 5 16 10 5 2 2" xfId="48852"/>
    <cellStyle name="Обычный 5 16 10 5 3" xfId="48853"/>
    <cellStyle name="Обычный 5 16 10 6" xfId="18980"/>
    <cellStyle name="Обычный 5 16 10 6 2" xfId="48854"/>
    <cellStyle name="Обычный 5 16 10 7" xfId="18981"/>
    <cellStyle name="Обычный 5 16 10 7 2" xfId="48855"/>
    <cellStyle name="Обычный 5 16 10 8" xfId="48856"/>
    <cellStyle name="Обычный 5 16 11" xfId="18982"/>
    <cellStyle name="Обычный 5 16 11 2" xfId="18983"/>
    <cellStyle name="Обычный 5 16 11 2 2" xfId="18984"/>
    <cellStyle name="Обычный 5 16 11 2 2 2" xfId="18985"/>
    <cellStyle name="Обычный 5 16 11 2 2 2 2" xfId="48857"/>
    <cellStyle name="Обычный 5 16 11 2 2 3" xfId="48858"/>
    <cellStyle name="Обычный 5 16 11 2 3" xfId="18986"/>
    <cellStyle name="Обычный 5 16 11 2 3 2" xfId="48859"/>
    <cellStyle name="Обычный 5 16 11 2 4" xfId="48860"/>
    <cellStyle name="Обычный 5 16 11 3" xfId="18987"/>
    <cellStyle name="Обычный 5 16 11 3 2" xfId="18988"/>
    <cellStyle name="Обычный 5 16 11 3 2 2" xfId="18989"/>
    <cellStyle name="Обычный 5 16 11 3 2 2 2" xfId="48861"/>
    <cellStyle name="Обычный 5 16 11 3 2 3" xfId="48862"/>
    <cellStyle name="Обычный 5 16 11 3 3" xfId="18990"/>
    <cellStyle name="Обычный 5 16 11 3 3 2" xfId="48863"/>
    <cellStyle name="Обычный 5 16 11 3 4" xfId="48864"/>
    <cellStyle name="Обычный 5 16 11 4" xfId="18991"/>
    <cellStyle name="Обычный 5 16 11 4 2" xfId="18992"/>
    <cellStyle name="Обычный 5 16 11 4 2 2" xfId="18993"/>
    <cellStyle name="Обычный 5 16 11 4 2 2 2" xfId="48865"/>
    <cellStyle name="Обычный 5 16 11 4 2 3" xfId="48866"/>
    <cellStyle name="Обычный 5 16 11 4 3" xfId="18994"/>
    <cellStyle name="Обычный 5 16 11 4 3 2" xfId="48867"/>
    <cellStyle name="Обычный 5 16 11 4 4" xfId="48868"/>
    <cellStyle name="Обычный 5 16 11 5" xfId="18995"/>
    <cellStyle name="Обычный 5 16 11 5 2" xfId="18996"/>
    <cellStyle name="Обычный 5 16 11 5 2 2" xfId="48869"/>
    <cellStyle name="Обычный 5 16 11 5 3" xfId="48870"/>
    <cellStyle name="Обычный 5 16 11 6" xfId="18997"/>
    <cellStyle name="Обычный 5 16 11 6 2" xfId="48871"/>
    <cellStyle name="Обычный 5 16 11 7" xfId="18998"/>
    <cellStyle name="Обычный 5 16 11 7 2" xfId="48872"/>
    <cellStyle name="Обычный 5 16 11 8" xfId="48873"/>
    <cellStyle name="Обычный 5 16 12" xfId="18999"/>
    <cellStyle name="Обычный 5 16 12 2" xfId="19000"/>
    <cellStyle name="Обычный 5 16 12 2 2" xfId="19001"/>
    <cellStyle name="Обычный 5 16 12 2 2 2" xfId="19002"/>
    <cellStyle name="Обычный 5 16 12 2 2 2 2" xfId="48874"/>
    <cellStyle name="Обычный 5 16 12 2 2 3" xfId="48875"/>
    <cellStyle name="Обычный 5 16 12 2 3" xfId="19003"/>
    <cellStyle name="Обычный 5 16 12 2 3 2" xfId="48876"/>
    <cellStyle name="Обычный 5 16 12 2 4" xfId="48877"/>
    <cellStyle name="Обычный 5 16 12 3" xfId="19004"/>
    <cellStyle name="Обычный 5 16 12 3 2" xfId="19005"/>
    <cellStyle name="Обычный 5 16 12 3 2 2" xfId="19006"/>
    <cellStyle name="Обычный 5 16 12 3 2 2 2" xfId="48878"/>
    <cellStyle name="Обычный 5 16 12 3 2 3" xfId="48879"/>
    <cellStyle name="Обычный 5 16 12 3 3" xfId="19007"/>
    <cellStyle name="Обычный 5 16 12 3 3 2" xfId="48880"/>
    <cellStyle name="Обычный 5 16 12 3 4" xfId="48881"/>
    <cellStyle name="Обычный 5 16 12 4" xfId="19008"/>
    <cellStyle name="Обычный 5 16 12 4 2" xfId="19009"/>
    <cellStyle name="Обычный 5 16 12 4 2 2" xfId="19010"/>
    <cellStyle name="Обычный 5 16 12 4 2 2 2" xfId="48882"/>
    <cellStyle name="Обычный 5 16 12 4 2 3" xfId="48883"/>
    <cellStyle name="Обычный 5 16 12 4 3" xfId="19011"/>
    <cellStyle name="Обычный 5 16 12 4 3 2" xfId="48884"/>
    <cellStyle name="Обычный 5 16 12 4 4" xfId="48885"/>
    <cellStyle name="Обычный 5 16 12 5" xfId="19012"/>
    <cellStyle name="Обычный 5 16 12 5 2" xfId="19013"/>
    <cellStyle name="Обычный 5 16 12 5 2 2" xfId="48886"/>
    <cellStyle name="Обычный 5 16 12 5 3" xfId="48887"/>
    <cellStyle name="Обычный 5 16 12 6" xfId="19014"/>
    <cellStyle name="Обычный 5 16 12 6 2" xfId="48888"/>
    <cellStyle name="Обычный 5 16 12 7" xfId="19015"/>
    <cellStyle name="Обычный 5 16 12 7 2" xfId="48889"/>
    <cellStyle name="Обычный 5 16 12 8" xfId="48890"/>
    <cellStyle name="Обычный 5 16 13" xfId="19016"/>
    <cellStyle name="Обычный 5 16 13 2" xfId="19017"/>
    <cellStyle name="Обычный 5 16 13 2 2" xfId="19018"/>
    <cellStyle name="Обычный 5 16 13 2 2 2" xfId="19019"/>
    <cellStyle name="Обычный 5 16 13 2 2 2 2" xfId="48891"/>
    <cellStyle name="Обычный 5 16 13 2 2 3" xfId="48892"/>
    <cellStyle name="Обычный 5 16 13 2 3" xfId="19020"/>
    <cellStyle name="Обычный 5 16 13 2 3 2" xfId="48893"/>
    <cellStyle name="Обычный 5 16 13 2 4" xfId="48894"/>
    <cellStyle name="Обычный 5 16 13 3" xfId="19021"/>
    <cellStyle name="Обычный 5 16 13 3 2" xfId="19022"/>
    <cellStyle name="Обычный 5 16 13 3 2 2" xfId="19023"/>
    <cellStyle name="Обычный 5 16 13 3 2 2 2" xfId="48895"/>
    <cellStyle name="Обычный 5 16 13 3 2 3" xfId="48896"/>
    <cellStyle name="Обычный 5 16 13 3 3" xfId="19024"/>
    <cellStyle name="Обычный 5 16 13 3 3 2" xfId="48897"/>
    <cellStyle name="Обычный 5 16 13 3 4" xfId="48898"/>
    <cellStyle name="Обычный 5 16 13 4" xfId="19025"/>
    <cellStyle name="Обычный 5 16 13 4 2" xfId="19026"/>
    <cellStyle name="Обычный 5 16 13 4 2 2" xfId="19027"/>
    <cellStyle name="Обычный 5 16 13 4 2 2 2" xfId="48899"/>
    <cellStyle name="Обычный 5 16 13 4 2 3" xfId="48900"/>
    <cellStyle name="Обычный 5 16 13 4 3" xfId="19028"/>
    <cellStyle name="Обычный 5 16 13 4 3 2" xfId="48901"/>
    <cellStyle name="Обычный 5 16 13 4 4" xfId="48902"/>
    <cellStyle name="Обычный 5 16 13 5" xfId="19029"/>
    <cellStyle name="Обычный 5 16 13 5 2" xfId="19030"/>
    <cellStyle name="Обычный 5 16 13 5 2 2" xfId="48903"/>
    <cellStyle name="Обычный 5 16 13 5 3" xfId="48904"/>
    <cellStyle name="Обычный 5 16 13 6" xfId="19031"/>
    <cellStyle name="Обычный 5 16 13 6 2" xfId="48905"/>
    <cellStyle name="Обычный 5 16 13 7" xfId="19032"/>
    <cellStyle name="Обычный 5 16 13 7 2" xfId="48906"/>
    <cellStyle name="Обычный 5 16 13 8" xfId="48907"/>
    <cellStyle name="Обычный 5 16 14" xfId="19033"/>
    <cellStyle name="Обычный 5 16 14 2" xfId="19034"/>
    <cellStyle name="Обычный 5 16 14 2 2" xfId="19035"/>
    <cellStyle name="Обычный 5 16 14 2 2 2" xfId="19036"/>
    <cellStyle name="Обычный 5 16 14 2 2 2 2" xfId="48908"/>
    <cellStyle name="Обычный 5 16 14 2 2 3" xfId="48909"/>
    <cellStyle name="Обычный 5 16 14 2 3" xfId="19037"/>
    <cellStyle name="Обычный 5 16 14 2 3 2" xfId="48910"/>
    <cellStyle name="Обычный 5 16 14 2 4" xfId="48911"/>
    <cellStyle name="Обычный 5 16 14 3" xfId="19038"/>
    <cellStyle name="Обычный 5 16 14 3 2" xfId="19039"/>
    <cellStyle name="Обычный 5 16 14 3 2 2" xfId="19040"/>
    <cellStyle name="Обычный 5 16 14 3 2 2 2" xfId="48912"/>
    <cellStyle name="Обычный 5 16 14 3 2 3" xfId="48913"/>
    <cellStyle name="Обычный 5 16 14 3 3" xfId="19041"/>
    <cellStyle name="Обычный 5 16 14 3 3 2" xfId="48914"/>
    <cellStyle name="Обычный 5 16 14 3 4" xfId="48915"/>
    <cellStyle name="Обычный 5 16 14 4" xfId="19042"/>
    <cellStyle name="Обычный 5 16 14 4 2" xfId="19043"/>
    <cellStyle name="Обычный 5 16 14 4 2 2" xfId="19044"/>
    <cellStyle name="Обычный 5 16 14 4 2 2 2" xfId="48916"/>
    <cellStyle name="Обычный 5 16 14 4 2 3" xfId="48917"/>
    <cellStyle name="Обычный 5 16 14 4 3" xfId="19045"/>
    <cellStyle name="Обычный 5 16 14 4 3 2" xfId="48918"/>
    <cellStyle name="Обычный 5 16 14 4 4" xfId="48919"/>
    <cellStyle name="Обычный 5 16 14 5" xfId="19046"/>
    <cellStyle name="Обычный 5 16 14 5 2" xfId="19047"/>
    <cellStyle name="Обычный 5 16 14 5 2 2" xfId="48920"/>
    <cellStyle name="Обычный 5 16 14 5 3" xfId="48921"/>
    <cellStyle name="Обычный 5 16 14 6" xfId="19048"/>
    <cellStyle name="Обычный 5 16 14 6 2" xfId="48922"/>
    <cellStyle name="Обычный 5 16 14 7" xfId="19049"/>
    <cellStyle name="Обычный 5 16 14 7 2" xfId="48923"/>
    <cellStyle name="Обычный 5 16 14 8" xfId="48924"/>
    <cellStyle name="Обычный 5 16 15" xfId="19050"/>
    <cellStyle name="Обычный 5 16 15 2" xfId="19051"/>
    <cellStyle name="Обычный 5 16 15 2 2" xfId="19052"/>
    <cellStyle name="Обычный 5 16 15 2 2 2" xfId="19053"/>
    <cellStyle name="Обычный 5 16 15 2 2 2 2" xfId="48925"/>
    <cellStyle name="Обычный 5 16 15 2 2 3" xfId="48926"/>
    <cellStyle name="Обычный 5 16 15 2 3" xfId="19054"/>
    <cellStyle name="Обычный 5 16 15 2 3 2" xfId="48927"/>
    <cellStyle name="Обычный 5 16 15 2 4" xfId="48928"/>
    <cellStyle name="Обычный 5 16 15 3" xfId="19055"/>
    <cellStyle name="Обычный 5 16 15 3 2" xfId="19056"/>
    <cellStyle name="Обычный 5 16 15 3 2 2" xfId="19057"/>
    <cellStyle name="Обычный 5 16 15 3 2 2 2" xfId="48929"/>
    <cellStyle name="Обычный 5 16 15 3 2 3" xfId="48930"/>
    <cellStyle name="Обычный 5 16 15 3 3" xfId="19058"/>
    <cellStyle name="Обычный 5 16 15 3 3 2" xfId="48931"/>
    <cellStyle name="Обычный 5 16 15 3 4" xfId="48932"/>
    <cellStyle name="Обычный 5 16 15 4" xfId="19059"/>
    <cellStyle name="Обычный 5 16 15 4 2" xfId="19060"/>
    <cellStyle name="Обычный 5 16 15 4 2 2" xfId="19061"/>
    <cellStyle name="Обычный 5 16 15 4 2 2 2" xfId="48933"/>
    <cellStyle name="Обычный 5 16 15 4 2 3" xfId="48934"/>
    <cellStyle name="Обычный 5 16 15 4 3" xfId="19062"/>
    <cellStyle name="Обычный 5 16 15 4 3 2" xfId="48935"/>
    <cellStyle name="Обычный 5 16 15 4 4" xfId="48936"/>
    <cellStyle name="Обычный 5 16 15 5" xfId="19063"/>
    <cellStyle name="Обычный 5 16 15 5 2" xfId="19064"/>
    <cellStyle name="Обычный 5 16 15 5 2 2" xfId="48937"/>
    <cellStyle name="Обычный 5 16 15 5 3" xfId="48938"/>
    <cellStyle name="Обычный 5 16 15 6" xfId="19065"/>
    <cellStyle name="Обычный 5 16 15 6 2" xfId="48939"/>
    <cellStyle name="Обычный 5 16 15 7" xfId="19066"/>
    <cellStyle name="Обычный 5 16 15 7 2" xfId="48940"/>
    <cellStyle name="Обычный 5 16 15 8" xfId="48941"/>
    <cellStyle name="Обычный 5 16 16" xfId="19067"/>
    <cellStyle name="Обычный 5 16 16 2" xfId="19068"/>
    <cellStyle name="Обычный 5 16 16 2 2" xfId="19069"/>
    <cellStyle name="Обычный 5 16 16 2 2 2" xfId="19070"/>
    <cellStyle name="Обычный 5 16 16 2 2 2 2" xfId="48942"/>
    <cellStyle name="Обычный 5 16 16 2 2 3" xfId="48943"/>
    <cellStyle name="Обычный 5 16 16 2 3" xfId="19071"/>
    <cellStyle name="Обычный 5 16 16 2 3 2" xfId="48944"/>
    <cellStyle name="Обычный 5 16 16 2 4" xfId="48945"/>
    <cellStyle name="Обычный 5 16 16 3" xfId="19072"/>
    <cellStyle name="Обычный 5 16 16 3 2" xfId="19073"/>
    <cellStyle name="Обычный 5 16 16 3 2 2" xfId="19074"/>
    <cellStyle name="Обычный 5 16 16 3 2 2 2" xfId="48946"/>
    <cellStyle name="Обычный 5 16 16 3 2 3" xfId="48947"/>
    <cellStyle name="Обычный 5 16 16 3 3" xfId="19075"/>
    <cellStyle name="Обычный 5 16 16 3 3 2" xfId="48948"/>
    <cellStyle name="Обычный 5 16 16 3 4" xfId="48949"/>
    <cellStyle name="Обычный 5 16 16 4" xfId="19076"/>
    <cellStyle name="Обычный 5 16 16 4 2" xfId="19077"/>
    <cellStyle name="Обычный 5 16 16 4 2 2" xfId="19078"/>
    <cellStyle name="Обычный 5 16 16 4 2 2 2" xfId="48950"/>
    <cellStyle name="Обычный 5 16 16 4 2 3" xfId="48951"/>
    <cellStyle name="Обычный 5 16 16 4 3" xfId="19079"/>
    <cellStyle name="Обычный 5 16 16 4 3 2" xfId="48952"/>
    <cellStyle name="Обычный 5 16 16 4 4" xfId="48953"/>
    <cellStyle name="Обычный 5 16 16 5" xfId="19080"/>
    <cellStyle name="Обычный 5 16 16 5 2" xfId="19081"/>
    <cellStyle name="Обычный 5 16 16 5 2 2" xfId="48954"/>
    <cellStyle name="Обычный 5 16 16 5 3" xfId="48955"/>
    <cellStyle name="Обычный 5 16 16 6" xfId="19082"/>
    <cellStyle name="Обычный 5 16 16 6 2" xfId="48956"/>
    <cellStyle name="Обычный 5 16 16 7" xfId="19083"/>
    <cellStyle name="Обычный 5 16 16 7 2" xfId="48957"/>
    <cellStyle name="Обычный 5 16 16 8" xfId="48958"/>
    <cellStyle name="Обычный 5 16 17" xfId="19084"/>
    <cellStyle name="Обычный 5 16 17 2" xfId="19085"/>
    <cellStyle name="Обычный 5 16 17 2 2" xfId="19086"/>
    <cellStyle name="Обычный 5 16 17 2 2 2" xfId="19087"/>
    <cellStyle name="Обычный 5 16 17 2 2 2 2" xfId="48959"/>
    <cellStyle name="Обычный 5 16 17 2 2 3" xfId="48960"/>
    <cellStyle name="Обычный 5 16 17 2 3" xfId="19088"/>
    <cellStyle name="Обычный 5 16 17 2 3 2" xfId="48961"/>
    <cellStyle name="Обычный 5 16 17 2 4" xfId="48962"/>
    <cellStyle name="Обычный 5 16 17 3" xfId="19089"/>
    <cellStyle name="Обычный 5 16 17 3 2" xfId="19090"/>
    <cellStyle name="Обычный 5 16 17 3 2 2" xfId="19091"/>
    <cellStyle name="Обычный 5 16 17 3 2 2 2" xfId="48963"/>
    <cellStyle name="Обычный 5 16 17 3 2 3" xfId="48964"/>
    <cellStyle name="Обычный 5 16 17 3 3" xfId="19092"/>
    <cellStyle name="Обычный 5 16 17 3 3 2" xfId="48965"/>
    <cellStyle name="Обычный 5 16 17 3 4" xfId="48966"/>
    <cellStyle name="Обычный 5 16 17 4" xfId="19093"/>
    <cellStyle name="Обычный 5 16 17 4 2" xfId="19094"/>
    <cellStyle name="Обычный 5 16 17 4 2 2" xfId="19095"/>
    <cellStyle name="Обычный 5 16 17 4 2 2 2" xfId="48967"/>
    <cellStyle name="Обычный 5 16 17 4 2 3" xfId="48968"/>
    <cellStyle name="Обычный 5 16 17 4 3" xfId="19096"/>
    <cellStyle name="Обычный 5 16 17 4 3 2" xfId="48969"/>
    <cellStyle name="Обычный 5 16 17 4 4" xfId="48970"/>
    <cellStyle name="Обычный 5 16 17 5" xfId="19097"/>
    <cellStyle name="Обычный 5 16 17 5 2" xfId="19098"/>
    <cellStyle name="Обычный 5 16 17 5 2 2" xfId="48971"/>
    <cellStyle name="Обычный 5 16 17 5 3" xfId="48972"/>
    <cellStyle name="Обычный 5 16 17 6" xfId="19099"/>
    <cellStyle name="Обычный 5 16 17 6 2" xfId="48973"/>
    <cellStyle name="Обычный 5 16 17 7" xfId="19100"/>
    <cellStyle name="Обычный 5 16 17 7 2" xfId="48974"/>
    <cellStyle name="Обычный 5 16 17 8" xfId="48975"/>
    <cellStyle name="Обычный 5 16 18" xfId="19101"/>
    <cellStyle name="Обычный 5 16 18 2" xfId="19102"/>
    <cellStyle name="Обычный 5 16 18 2 2" xfId="19103"/>
    <cellStyle name="Обычный 5 16 18 2 2 2" xfId="19104"/>
    <cellStyle name="Обычный 5 16 18 2 2 2 2" xfId="48976"/>
    <cellStyle name="Обычный 5 16 18 2 2 3" xfId="48977"/>
    <cellStyle name="Обычный 5 16 18 2 3" xfId="19105"/>
    <cellStyle name="Обычный 5 16 18 2 3 2" xfId="48978"/>
    <cellStyle name="Обычный 5 16 18 2 4" xfId="48979"/>
    <cellStyle name="Обычный 5 16 18 3" xfId="19106"/>
    <cellStyle name="Обычный 5 16 18 3 2" xfId="19107"/>
    <cellStyle name="Обычный 5 16 18 3 2 2" xfId="19108"/>
    <cellStyle name="Обычный 5 16 18 3 2 2 2" xfId="48980"/>
    <cellStyle name="Обычный 5 16 18 3 2 3" xfId="48981"/>
    <cellStyle name="Обычный 5 16 18 3 3" xfId="19109"/>
    <cellStyle name="Обычный 5 16 18 3 3 2" xfId="48982"/>
    <cellStyle name="Обычный 5 16 18 3 4" xfId="48983"/>
    <cellStyle name="Обычный 5 16 18 4" xfId="19110"/>
    <cellStyle name="Обычный 5 16 18 4 2" xfId="19111"/>
    <cellStyle name="Обычный 5 16 18 4 2 2" xfId="19112"/>
    <cellStyle name="Обычный 5 16 18 4 2 2 2" xfId="48984"/>
    <cellStyle name="Обычный 5 16 18 4 2 3" xfId="48985"/>
    <cellStyle name="Обычный 5 16 18 4 3" xfId="19113"/>
    <cellStyle name="Обычный 5 16 18 4 3 2" xfId="48986"/>
    <cellStyle name="Обычный 5 16 18 4 4" xfId="48987"/>
    <cellStyle name="Обычный 5 16 18 5" xfId="19114"/>
    <cellStyle name="Обычный 5 16 18 5 2" xfId="19115"/>
    <cellStyle name="Обычный 5 16 18 5 2 2" xfId="48988"/>
    <cellStyle name="Обычный 5 16 18 5 3" xfId="48989"/>
    <cellStyle name="Обычный 5 16 18 6" xfId="19116"/>
    <cellStyle name="Обычный 5 16 18 6 2" xfId="48990"/>
    <cellStyle name="Обычный 5 16 18 7" xfId="19117"/>
    <cellStyle name="Обычный 5 16 18 7 2" xfId="48991"/>
    <cellStyle name="Обычный 5 16 18 8" xfId="48992"/>
    <cellStyle name="Обычный 5 16 19" xfId="19118"/>
    <cellStyle name="Обычный 5 16 19 2" xfId="19119"/>
    <cellStyle name="Обычный 5 16 19 2 2" xfId="19120"/>
    <cellStyle name="Обычный 5 16 19 2 2 2" xfId="19121"/>
    <cellStyle name="Обычный 5 16 19 2 2 2 2" xfId="48993"/>
    <cellStyle name="Обычный 5 16 19 2 2 3" xfId="48994"/>
    <cellStyle name="Обычный 5 16 19 2 3" xfId="19122"/>
    <cellStyle name="Обычный 5 16 19 2 3 2" xfId="48995"/>
    <cellStyle name="Обычный 5 16 19 2 4" xfId="48996"/>
    <cellStyle name="Обычный 5 16 19 3" xfId="19123"/>
    <cellStyle name="Обычный 5 16 19 3 2" xfId="19124"/>
    <cellStyle name="Обычный 5 16 19 3 2 2" xfId="19125"/>
    <cellStyle name="Обычный 5 16 19 3 2 2 2" xfId="48997"/>
    <cellStyle name="Обычный 5 16 19 3 2 3" xfId="48998"/>
    <cellStyle name="Обычный 5 16 19 3 3" xfId="19126"/>
    <cellStyle name="Обычный 5 16 19 3 3 2" xfId="48999"/>
    <cellStyle name="Обычный 5 16 19 3 4" xfId="49000"/>
    <cellStyle name="Обычный 5 16 19 4" xfId="19127"/>
    <cellStyle name="Обычный 5 16 19 4 2" xfId="19128"/>
    <cellStyle name="Обычный 5 16 19 4 2 2" xfId="19129"/>
    <cellStyle name="Обычный 5 16 19 4 2 2 2" xfId="49001"/>
    <cellStyle name="Обычный 5 16 19 4 2 3" xfId="49002"/>
    <cellStyle name="Обычный 5 16 19 4 3" xfId="19130"/>
    <cellStyle name="Обычный 5 16 19 4 3 2" xfId="49003"/>
    <cellStyle name="Обычный 5 16 19 4 4" xfId="49004"/>
    <cellStyle name="Обычный 5 16 19 5" xfId="19131"/>
    <cellStyle name="Обычный 5 16 19 5 2" xfId="19132"/>
    <cellStyle name="Обычный 5 16 19 5 2 2" xfId="49005"/>
    <cellStyle name="Обычный 5 16 19 5 3" xfId="49006"/>
    <cellStyle name="Обычный 5 16 19 6" xfId="19133"/>
    <cellStyle name="Обычный 5 16 19 6 2" xfId="49007"/>
    <cellStyle name="Обычный 5 16 19 7" xfId="19134"/>
    <cellStyle name="Обычный 5 16 19 7 2" xfId="49008"/>
    <cellStyle name="Обычный 5 16 19 8" xfId="49009"/>
    <cellStyle name="Обычный 5 16 2" xfId="19135"/>
    <cellStyle name="Обычный 5 16 2 2" xfId="19136"/>
    <cellStyle name="Обычный 5 16 2 2 2" xfId="19137"/>
    <cellStyle name="Обычный 5 16 2 2 2 2" xfId="19138"/>
    <cellStyle name="Обычный 5 16 2 2 2 2 2" xfId="49010"/>
    <cellStyle name="Обычный 5 16 2 2 2 3" xfId="49011"/>
    <cellStyle name="Обычный 5 16 2 2 3" xfId="19139"/>
    <cellStyle name="Обычный 5 16 2 2 3 2" xfId="49012"/>
    <cellStyle name="Обычный 5 16 2 2 4" xfId="49013"/>
    <cellStyle name="Обычный 5 16 2 3" xfId="19140"/>
    <cellStyle name="Обычный 5 16 2 3 2" xfId="19141"/>
    <cellStyle name="Обычный 5 16 2 3 2 2" xfId="19142"/>
    <cellStyle name="Обычный 5 16 2 3 2 2 2" xfId="49014"/>
    <cellStyle name="Обычный 5 16 2 3 2 3" xfId="49015"/>
    <cellStyle name="Обычный 5 16 2 3 3" xfId="19143"/>
    <cellStyle name="Обычный 5 16 2 3 3 2" xfId="49016"/>
    <cellStyle name="Обычный 5 16 2 3 4" xfId="49017"/>
    <cellStyle name="Обычный 5 16 2 4" xfId="19144"/>
    <cellStyle name="Обычный 5 16 2 4 2" xfId="19145"/>
    <cellStyle name="Обычный 5 16 2 4 2 2" xfId="19146"/>
    <cellStyle name="Обычный 5 16 2 4 2 2 2" xfId="49018"/>
    <cellStyle name="Обычный 5 16 2 4 2 3" xfId="49019"/>
    <cellStyle name="Обычный 5 16 2 4 3" xfId="19147"/>
    <cellStyle name="Обычный 5 16 2 4 3 2" xfId="49020"/>
    <cellStyle name="Обычный 5 16 2 4 4" xfId="49021"/>
    <cellStyle name="Обычный 5 16 2 5" xfId="19148"/>
    <cellStyle name="Обычный 5 16 2 5 2" xfId="19149"/>
    <cellStyle name="Обычный 5 16 2 5 2 2" xfId="49022"/>
    <cellStyle name="Обычный 5 16 2 5 3" xfId="49023"/>
    <cellStyle name="Обычный 5 16 2 6" xfId="19150"/>
    <cellStyle name="Обычный 5 16 2 6 2" xfId="49024"/>
    <cellStyle name="Обычный 5 16 2 7" xfId="19151"/>
    <cellStyle name="Обычный 5 16 2 7 2" xfId="49025"/>
    <cellStyle name="Обычный 5 16 2 8" xfId="49026"/>
    <cellStyle name="Обычный 5 16 20" xfId="19152"/>
    <cellStyle name="Обычный 5 16 20 2" xfId="19153"/>
    <cellStyle name="Обычный 5 16 20 2 2" xfId="19154"/>
    <cellStyle name="Обычный 5 16 20 2 2 2" xfId="19155"/>
    <cellStyle name="Обычный 5 16 20 2 2 2 2" xfId="49027"/>
    <cellStyle name="Обычный 5 16 20 2 2 3" xfId="49028"/>
    <cellStyle name="Обычный 5 16 20 2 3" xfId="19156"/>
    <cellStyle name="Обычный 5 16 20 2 3 2" xfId="49029"/>
    <cellStyle name="Обычный 5 16 20 2 4" xfId="49030"/>
    <cellStyle name="Обычный 5 16 20 3" xfId="19157"/>
    <cellStyle name="Обычный 5 16 20 3 2" xfId="19158"/>
    <cellStyle name="Обычный 5 16 20 3 2 2" xfId="19159"/>
    <cellStyle name="Обычный 5 16 20 3 2 2 2" xfId="49031"/>
    <cellStyle name="Обычный 5 16 20 3 2 3" xfId="49032"/>
    <cellStyle name="Обычный 5 16 20 3 3" xfId="19160"/>
    <cellStyle name="Обычный 5 16 20 3 3 2" xfId="49033"/>
    <cellStyle name="Обычный 5 16 20 3 4" xfId="49034"/>
    <cellStyle name="Обычный 5 16 20 4" xfId="19161"/>
    <cellStyle name="Обычный 5 16 20 4 2" xfId="19162"/>
    <cellStyle name="Обычный 5 16 20 4 2 2" xfId="19163"/>
    <cellStyle name="Обычный 5 16 20 4 2 2 2" xfId="49035"/>
    <cellStyle name="Обычный 5 16 20 4 2 3" xfId="49036"/>
    <cellStyle name="Обычный 5 16 20 4 3" xfId="19164"/>
    <cellStyle name="Обычный 5 16 20 4 3 2" xfId="49037"/>
    <cellStyle name="Обычный 5 16 20 4 4" xfId="49038"/>
    <cellStyle name="Обычный 5 16 20 5" xfId="19165"/>
    <cellStyle name="Обычный 5 16 20 5 2" xfId="19166"/>
    <cellStyle name="Обычный 5 16 20 5 2 2" xfId="49039"/>
    <cellStyle name="Обычный 5 16 20 5 3" xfId="49040"/>
    <cellStyle name="Обычный 5 16 20 6" xfId="19167"/>
    <cellStyle name="Обычный 5 16 20 6 2" xfId="49041"/>
    <cellStyle name="Обычный 5 16 20 7" xfId="19168"/>
    <cellStyle name="Обычный 5 16 20 7 2" xfId="49042"/>
    <cellStyle name="Обычный 5 16 20 8" xfId="49043"/>
    <cellStyle name="Обычный 5 16 21" xfId="19169"/>
    <cellStyle name="Обычный 5 16 21 2" xfId="19170"/>
    <cellStyle name="Обычный 5 16 21 2 2" xfId="19171"/>
    <cellStyle name="Обычный 5 16 21 2 2 2" xfId="19172"/>
    <cellStyle name="Обычный 5 16 21 2 2 2 2" xfId="49044"/>
    <cellStyle name="Обычный 5 16 21 2 2 3" xfId="49045"/>
    <cellStyle name="Обычный 5 16 21 2 3" xfId="19173"/>
    <cellStyle name="Обычный 5 16 21 2 3 2" xfId="49046"/>
    <cellStyle name="Обычный 5 16 21 2 4" xfId="49047"/>
    <cellStyle name="Обычный 5 16 21 3" xfId="19174"/>
    <cellStyle name="Обычный 5 16 21 3 2" xfId="19175"/>
    <cellStyle name="Обычный 5 16 21 3 2 2" xfId="19176"/>
    <cellStyle name="Обычный 5 16 21 3 2 2 2" xfId="49048"/>
    <cellStyle name="Обычный 5 16 21 3 2 3" xfId="49049"/>
    <cellStyle name="Обычный 5 16 21 3 3" xfId="19177"/>
    <cellStyle name="Обычный 5 16 21 3 3 2" xfId="49050"/>
    <cellStyle name="Обычный 5 16 21 3 4" xfId="49051"/>
    <cellStyle name="Обычный 5 16 21 4" xfId="19178"/>
    <cellStyle name="Обычный 5 16 21 4 2" xfId="19179"/>
    <cellStyle name="Обычный 5 16 21 4 2 2" xfId="19180"/>
    <cellStyle name="Обычный 5 16 21 4 2 2 2" xfId="49052"/>
    <cellStyle name="Обычный 5 16 21 4 2 3" xfId="49053"/>
    <cellStyle name="Обычный 5 16 21 4 3" xfId="19181"/>
    <cellStyle name="Обычный 5 16 21 4 3 2" xfId="49054"/>
    <cellStyle name="Обычный 5 16 21 4 4" xfId="49055"/>
    <cellStyle name="Обычный 5 16 21 5" xfId="19182"/>
    <cellStyle name="Обычный 5 16 21 5 2" xfId="19183"/>
    <cellStyle name="Обычный 5 16 21 5 2 2" xfId="49056"/>
    <cellStyle name="Обычный 5 16 21 5 3" xfId="49057"/>
    <cellStyle name="Обычный 5 16 21 6" xfId="19184"/>
    <cellStyle name="Обычный 5 16 21 6 2" xfId="49058"/>
    <cellStyle name="Обычный 5 16 21 7" xfId="19185"/>
    <cellStyle name="Обычный 5 16 21 7 2" xfId="49059"/>
    <cellStyle name="Обычный 5 16 21 8" xfId="49060"/>
    <cellStyle name="Обычный 5 16 22" xfId="19186"/>
    <cellStyle name="Обычный 5 16 22 2" xfId="19187"/>
    <cellStyle name="Обычный 5 16 22 2 2" xfId="19188"/>
    <cellStyle name="Обычный 5 16 22 2 2 2" xfId="19189"/>
    <cellStyle name="Обычный 5 16 22 2 2 2 2" xfId="49061"/>
    <cellStyle name="Обычный 5 16 22 2 2 3" xfId="49062"/>
    <cellStyle name="Обычный 5 16 22 2 3" xfId="19190"/>
    <cellStyle name="Обычный 5 16 22 2 3 2" xfId="49063"/>
    <cellStyle name="Обычный 5 16 22 2 4" xfId="49064"/>
    <cellStyle name="Обычный 5 16 22 3" xfId="19191"/>
    <cellStyle name="Обычный 5 16 22 3 2" xfId="19192"/>
    <cellStyle name="Обычный 5 16 22 3 2 2" xfId="19193"/>
    <cellStyle name="Обычный 5 16 22 3 2 2 2" xfId="49065"/>
    <cellStyle name="Обычный 5 16 22 3 2 3" xfId="49066"/>
    <cellStyle name="Обычный 5 16 22 3 3" xfId="19194"/>
    <cellStyle name="Обычный 5 16 22 3 3 2" xfId="49067"/>
    <cellStyle name="Обычный 5 16 22 3 4" xfId="49068"/>
    <cellStyle name="Обычный 5 16 22 4" xfId="19195"/>
    <cellStyle name="Обычный 5 16 22 4 2" xfId="19196"/>
    <cellStyle name="Обычный 5 16 22 4 2 2" xfId="19197"/>
    <cellStyle name="Обычный 5 16 22 4 2 2 2" xfId="49069"/>
    <cellStyle name="Обычный 5 16 22 4 2 3" xfId="49070"/>
    <cellStyle name="Обычный 5 16 22 4 3" xfId="19198"/>
    <cellStyle name="Обычный 5 16 22 4 3 2" xfId="49071"/>
    <cellStyle name="Обычный 5 16 22 4 4" xfId="49072"/>
    <cellStyle name="Обычный 5 16 22 5" xfId="19199"/>
    <cellStyle name="Обычный 5 16 22 5 2" xfId="19200"/>
    <cellStyle name="Обычный 5 16 22 5 2 2" xfId="49073"/>
    <cellStyle name="Обычный 5 16 22 5 3" xfId="49074"/>
    <cellStyle name="Обычный 5 16 22 6" xfId="19201"/>
    <cellStyle name="Обычный 5 16 22 6 2" xfId="49075"/>
    <cellStyle name="Обычный 5 16 22 7" xfId="19202"/>
    <cellStyle name="Обычный 5 16 22 7 2" xfId="49076"/>
    <cellStyle name="Обычный 5 16 22 8" xfId="49077"/>
    <cellStyle name="Обычный 5 16 23" xfId="19203"/>
    <cellStyle name="Обычный 5 16 23 2" xfId="19204"/>
    <cellStyle name="Обычный 5 16 23 2 2" xfId="19205"/>
    <cellStyle name="Обычный 5 16 23 2 2 2" xfId="19206"/>
    <cellStyle name="Обычный 5 16 23 2 2 2 2" xfId="49078"/>
    <cellStyle name="Обычный 5 16 23 2 2 3" xfId="49079"/>
    <cellStyle name="Обычный 5 16 23 2 3" xfId="19207"/>
    <cellStyle name="Обычный 5 16 23 2 3 2" xfId="49080"/>
    <cellStyle name="Обычный 5 16 23 2 4" xfId="49081"/>
    <cellStyle name="Обычный 5 16 23 3" xfId="19208"/>
    <cellStyle name="Обычный 5 16 23 3 2" xfId="19209"/>
    <cellStyle name="Обычный 5 16 23 3 2 2" xfId="19210"/>
    <cellStyle name="Обычный 5 16 23 3 2 2 2" xfId="49082"/>
    <cellStyle name="Обычный 5 16 23 3 2 3" xfId="49083"/>
    <cellStyle name="Обычный 5 16 23 3 3" xfId="19211"/>
    <cellStyle name="Обычный 5 16 23 3 3 2" xfId="49084"/>
    <cellStyle name="Обычный 5 16 23 3 4" xfId="49085"/>
    <cellStyle name="Обычный 5 16 23 4" xfId="19212"/>
    <cellStyle name="Обычный 5 16 23 4 2" xfId="19213"/>
    <cellStyle name="Обычный 5 16 23 4 2 2" xfId="19214"/>
    <cellStyle name="Обычный 5 16 23 4 2 2 2" xfId="49086"/>
    <cellStyle name="Обычный 5 16 23 4 2 3" xfId="49087"/>
    <cellStyle name="Обычный 5 16 23 4 3" xfId="19215"/>
    <cellStyle name="Обычный 5 16 23 4 3 2" xfId="49088"/>
    <cellStyle name="Обычный 5 16 23 4 4" xfId="49089"/>
    <cellStyle name="Обычный 5 16 23 5" xfId="19216"/>
    <cellStyle name="Обычный 5 16 23 5 2" xfId="19217"/>
    <cellStyle name="Обычный 5 16 23 5 2 2" xfId="49090"/>
    <cellStyle name="Обычный 5 16 23 5 3" xfId="49091"/>
    <cellStyle name="Обычный 5 16 23 6" xfId="19218"/>
    <cellStyle name="Обычный 5 16 23 6 2" xfId="49092"/>
    <cellStyle name="Обычный 5 16 23 7" xfId="19219"/>
    <cellStyle name="Обычный 5 16 23 7 2" xfId="49093"/>
    <cellStyle name="Обычный 5 16 23 8" xfId="49094"/>
    <cellStyle name="Обычный 5 16 24" xfId="19220"/>
    <cellStyle name="Обычный 5 16 24 2" xfId="19221"/>
    <cellStyle name="Обычный 5 16 24 2 2" xfId="19222"/>
    <cellStyle name="Обычный 5 16 24 2 2 2" xfId="19223"/>
    <cellStyle name="Обычный 5 16 24 2 2 2 2" xfId="49095"/>
    <cellStyle name="Обычный 5 16 24 2 2 3" xfId="49096"/>
    <cellStyle name="Обычный 5 16 24 2 3" xfId="19224"/>
    <cellStyle name="Обычный 5 16 24 2 3 2" xfId="49097"/>
    <cellStyle name="Обычный 5 16 24 2 4" xfId="49098"/>
    <cellStyle name="Обычный 5 16 24 3" xfId="19225"/>
    <cellStyle name="Обычный 5 16 24 3 2" xfId="19226"/>
    <cellStyle name="Обычный 5 16 24 3 2 2" xfId="19227"/>
    <cellStyle name="Обычный 5 16 24 3 2 2 2" xfId="49099"/>
    <cellStyle name="Обычный 5 16 24 3 2 3" xfId="49100"/>
    <cellStyle name="Обычный 5 16 24 3 3" xfId="19228"/>
    <cellStyle name="Обычный 5 16 24 3 3 2" xfId="49101"/>
    <cellStyle name="Обычный 5 16 24 3 4" xfId="49102"/>
    <cellStyle name="Обычный 5 16 24 4" xfId="19229"/>
    <cellStyle name="Обычный 5 16 24 4 2" xfId="19230"/>
    <cellStyle name="Обычный 5 16 24 4 2 2" xfId="19231"/>
    <cellStyle name="Обычный 5 16 24 4 2 2 2" xfId="49103"/>
    <cellStyle name="Обычный 5 16 24 4 2 3" xfId="49104"/>
    <cellStyle name="Обычный 5 16 24 4 3" xfId="19232"/>
    <cellStyle name="Обычный 5 16 24 4 3 2" xfId="49105"/>
    <cellStyle name="Обычный 5 16 24 4 4" xfId="49106"/>
    <cellStyle name="Обычный 5 16 24 5" xfId="19233"/>
    <cellStyle name="Обычный 5 16 24 5 2" xfId="19234"/>
    <cellStyle name="Обычный 5 16 24 5 2 2" xfId="49107"/>
    <cellStyle name="Обычный 5 16 24 5 3" xfId="49108"/>
    <cellStyle name="Обычный 5 16 24 6" xfId="19235"/>
    <cellStyle name="Обычный 5 16 24 6 2" xfId="49109"/>
    <cellStyle name="Обычный 5 16 24 7" xfId="19236"/>
    <cellStyle name="Обычный 5 16 24 7 2" xfId="49110"/>
    <cellStyle name="Обычный 5 16 24 8" xfId="49111"/>
    <cellStyle name="Обычный 5 16 25" xfId="19237"/>
    <cellStyle name="Обычный 5 16 25 2" xfId="19238"/>
    <cellStyle name="Обычный 5 16 25 2 2" xfId="19239"/>
    <cellStyle name="Обычный 5 16 25 2 2 2" xfId="19240"/>
    <cellStyle name="Обычный 5 16 25 2 2 2 2" xfId="49112"/>
    <cellStyle name="Обычный 5 16 25 2 2 3" xfId="49113"/>
    <cellStyle name="Обычный 5 16 25 2 3" xfId="19241"/>
    <cellStyle name="Обычный 5 16 25 2 3 2" xfId="49114"/>
    <cellStyle name="Обычный 5 16 25 2 4" xfId="49115"/>
    <cellStyle name="Обычный 5 16 25 3" xfId="19242"/>
    <cellStyle name="Обычный 5 16 25 3 2" xfId="19243"/>
    <cellStyle name="Обычный 5 16 25 3 2 2" xfId="19244"/>
    <cellStyle name="Обычный 5 16 25 3 2 2 2" xfId="49116"/>
    <cellStyle name="Обычный 5 16 25 3 2 3" xfId="49117"/>
    <cellStyle name="Обычный 5 16 25 3 3" xfId="19245"/>
    <cellStyle name="Обычный 5 16 25 3 3 2" xfId="49118"/>
    <cellStyle name="Обычный 5 16 25 3 4" xfId="49119"/>
    <cellStyle name="Обычный 5 16 25 4" xfId="19246"/>
    <cellStyle name="Обычный 5 16 25 4 2" xfId="19247"/>
    <cellStyle name="Обычный 5 16 25 4 2 2" xfId="19248"/>
    <cellStyle name="Обычный 5 16 25 4 2 2 2" xfId="49120"/>
    <cellStyle name="Обычный 5 16 25 4 2 3" xfId="49121"/>
    <cellStyle name="Обычный 5 16 25 4 3" xfId="19249"/>
    <cellStyle name="Обычный 5 16 25 4 3 2" xfId="49122"/>
    <cellStyle name="Обычный 5 16 25 4 4" xfId="49123"/>
    <cellStyle name="Обычный 5 16 25 5" xfId="19250"/>
    <cellStyle name="Обычный 5 16 25 5 2" xfId="19251"/>
    <cellStyle name="Обычный 5 16 25 5 2 2" xfId="49124"/>
    <cellStyle name="Обычный 5 16 25 5 3" xfId="49125"/>
    <cellStyle name="Обычный 5 16 25 6" xfId="19252"/>
    <cellStyle name="Обычный 5 16 25 6 2" xfId="49126"/>
    <cellStyle name="Обычный 5 16 25 7" xfId="19253"/>
    <cellStyle name="Обычный 5 16 25 7 2" xfId="49127"/>
    <cellStyle name="Обычный 5 16 25 8" xfId="49128"/>
    <cellStyle name="Обычный 5 16 26" xfId="19254"/>
    <cellStyle name="Обычный 5 16 26 2" xfId="19255"/>
    <cellStyle name="Обычный 5 16 26 2 2" xfId="19256"/>
    <cellStyle name="Обычный 5 16 26 2 2 2" xfId="19257"/>
    <cellStyle name="Обычный 5 16 26 2 2 2 2" xfId="49129"/>
    <cellStyle name="Обычный 5 16 26 2 2 3" xfId="49130"/>
    <cellStyle name="Обычный 5 16 26 2 3" xfId="19258"/>
    <cellStyle name="Обычный 5 16 26 2 3 2" xfId="49131"/>
    <cellStyle name="Обычный 5 16 26 2 4" xfId="49132"/>
    <cellStyle name="Обычный 5 16 26 3" xfId="19259"/>
    <cellStyle name="Обычный 5 16 26 3 2" xfId="19260"/>
    <cellStyle name="Обычный 5 16 26 3 2 2" xfId="19261"/>
    <cellStyle name="Обычный 5 16 26 3 2 2 2" xfId="49133"/>
    <cellStyle name="Обычный 5 16 26 3 2 3" xfId="49134"/>
    <cellStyle name="Обычный 5 16 26 3 3" xfId="19262"/>
    <cellStyle name="Обычный 5 16 26 3 3 2" xfId="49135"/>
    <cellStyle name="Обычный 5 16 26 3 4" xfId="49136"/>
    <cellStyle name="Обычный 5 16 26 4" xfId="19263"/>
    <cellStyle name="Обычный 5 16 26 4 2" xfId="19264"/>
    <cellStyle name="Обычный 5 16 26 4 2 2" xfId="19265"/>
    <cellStyle name="Обычный 5 16 26 4 2 2 2" xfId="49137"/>
    <cellStyle name="Обычный 5 16 26 4 2 3" xfId="49138"/>
    <cellStyle name="Обычный 5 16 26 4 3" xfId="19266"/>
    <cellStyle name="Обычный 5 16 26 4 3 2" xfId="49139"/>
    <cellStyle name="Обычный 5 16 26 4 4" xfId="49140"/>
    <cellStyle name="Обычный 5 16 26 5" xfId="19267"/>
    <cellStyle name="Обычный 5 16 26 5 2" xfId="19268"/>
    <cellStyle name="Обычный 5 16 26 5 2 2" xfId="49141"/>
    <cellStyle name="Обычный 5 16 26 5 3" xfId="49142"/>
    <cellStyle name="Обычный 5 16 26 6" xfId="19269"/>
    <cellStyle name="Обычный 5 16 26 6 2" xfId="49143"/>
    <cellStyle name="Обычный 5 16 26 7" xfId="19270"/>
    <cellStyle name="Обычный 5 16 26 7 2" xfId="49144"/>
    <cellStyle name="Обычный 5 16 26 8" xfId="49145"/>
    <cellStyle name="Обычный 5 16 27" xfId="19271"/>
    <cellStyle name="Обычный 5 16 27 2" xfId="19272"/>
    <cellStyle name="Обычный 5 16 27 2 2" xfId="19273"/>
    <cellStyle name="Обычный 5 16 27 2 2 2" xfId="19274"/>
    <cellStyle name="Обычный 5 16 27 2 2 2 2" xfId="49146"/>
    <cellStyle name="Обычный 5 16 27 2 2 3" xfId="49147"/>
    <cellStyle name="Обычный 5 16 27 2 3" xfId="19275"/>
    <cellStyle name="Обычный 5 16 27 2 3 2" xfId="49148"/>
    <cellStyle name="Обычный 5 16 27 2 4" xfId="49149"/>
    <cellStyle name="Обычный 5 16 27 3" xfId="19276"/>
    <cellStyle name="Обычный 5 16 27 3 2" xfId="19277"/>
    <cellStyle name="Обычный 5 16 27 3 2 2" xfId="19278"/>
    <cellStyle name="Обычный 5 16 27 3 2 2 2" xfId="49150"/>
    <cellStyle name="Обычный 5 16 27 3 2 3" xfId="49151"/>
    <cellStyle name="Обычный 5 16 27 3 3" xfId="19279"/>
    <cellStyle name="Обычный 5 16 27 3 3 2" xfId="49152"/>
    <cellStyle name="Обычный 5 16 27 3 4" xfId="49153"/>
    <cellStyle name="Обычный 5 16 27 4" xfId="19280"/>
    <cellStyle name="Обычный 5 16 27 4 2" xfId="19281"/>
    <cellStyle name="Обычный 5 16 27 4 2 2" xfId="19282"/>
    <cellStyle name="Обычный 5 16 27 4 2 2 2" xfId="49154"/>
    <cellStyle name="Обычный 5 16 27 4 2 3" xfId="49155"/>
    <cellStyle name="Обычный 5 16 27 4 3" xfId="19283"/>
    <cellStyle name="Обычный 5 16 27 4 3 2" xfId="49156"/>
    <cellStyle name="Обычный 5 16 27 4 4" xfId="49157"/>
    <cellStyle name="Обычный 5 16 27 5" xfId="19284"/>
    <cellStyle name="Обычный 5 16 27 5 2" xfId="19285"/>
    <cellStyle name="Обычный 5 16 27 5 2 2" xfId="49158"/>
    <cellStyle name="Обычный 5 16 27 5 3" xfId="49159"/>
    <cellStyle name="Обычный 5 16 27 6" xfId="19286"/>
    <cellStyle name="Обычный 5 16 27 6 2" xfId="49160"/>
    <cellStyle name="Обычный 5 16 27 7" xfId="19287"/>
    <cellStyle name="Обычный 5 16 27 7 2" xfId="49161"/>
    <cellStyle name="Обычный 5 16 27 8" xfId="49162"/>
    <cellStyle name="Обычный 5 16 28" xfId="19288"/>
    <cellStyle name="Обычный 5 16 28 2" xfId="19289"/>
    <cellStyle name="Обычный 5 16 28 2 2" xfId="19290"/>
    <cellStyle name="Обычный 5 16 28 2 2 2" xfId="19291"/>
    <cellStyle name="Обычный 5 16 28 2 2 2 2" xfId="49163"/>
    <cellStyle name="Обычный 5 16 28 2 2 3" xfId="49164"/>
    <cellStyle name="Обычный 5 16 28 2 3" xfId="19292"/>
    <cellStyle name="Обычный 5 16 28 2 3 2" xfId="49165"/>
    <cellStyle name="Обычный 5 16 28 2 4" xfId="49166"/>
    <cellStyle name="Обычный 5 16 28 3" xfId="19293"/>
    <cellStyle name="Обычный 5 16 28 3 2" xfId="19294"/>
    <cellStyle name="Обычный 5 16 28 3 2 2" xfId="19295"/>
    <cellStyle name="Обычный 5 16 28 3 2 2 2" xfId="49167"/>
    <cellStyle name="Обычный 5 16 28 3 2 3" xfId="49168"/>
    <cellStyle name="Обычный 5 16 28 3 3" xfId="19296"/>
    <cellStyle name="Обычный 5 16 28 3 3 2" xfId="49169"/>
    <cellStyle name="Обычный 5 16 28 3 4" xfId="49170"/>
    <cellStyle name="Обычный 5 16 28 4" xfId="19297"/>
    <cellStyle name="Обычный 5 16 28 4 2" xfId="19298"/>
    <cellStyle name="Обычный 5 16 28 4 2 2" xfId="19299"/>
    <cellStyle name="Обычный 5 16 28 4 2 2 2" xfId="49171"/>
    <cellStyle name="Обычный 5 16 28 4 2 3" xfId="49172"/>
    <cellStyle name="Обычный 5 16 28 4 3" xfId="19300"/>
    <cellStyle name="Обычный 5 16 28 4 3 2" xfId="49173"/>
    <cellStyle name="Обычный 5 16 28 4 4" xfId="49174"/>
    <cellStyle name="Обычный 5 16 28 5" xfId="19301"/>
    <cellStyle name="Обычный 5 16 28 5 2" xfId="19302"/>
    <cellStyle name="Обычный 5 16 28 5 2 2" xfId="49175"/>
    <cellStyle name="Обычный 5 16 28 5 3" xfId="49176"/>
    <cellStyle name="Обычный 5 16 28 6" xfId="19303"/>
    <cellStyle name="Обычный 5 16 28 6 2" xfId="49177"/>
    <cellStyle name="Обычный 5 16 28 7" xfId="19304"/>
    <cellStyle name="Обычный 5 16 28 7 2" xfId="49178"/>
    <cellStyle name="Обычный 5 16 28 8" xfId="49179"/>
    <cellStyle name="Обычный 5 16 29" xfId="19305"/>
    <cellStyle name="Обычный 5 16 29 2" xfId="19306"/>
    <cellStyle name="Обычный 5 16 29 2 2" xfId="19307"/>
    <cellStyle name="Обычный 5 16 29 2 2 2" xfId="19308"/>
    <cellStyle name="Обычный 5 16 29 2 2 2 2" xfId="49180"/>
    <cellStyle name="Обычный 5 16 29 2 2 3" xfId="49181"/>
    <cellStyle name="Обычный 5 16 29 2 3" xfId="19309"/>
    <cellStyle name="Обычный 5 16 29 2 3 2" xfId="49182"/>
    <cellStyle name="Обычный 5 16 29 2 4" xfId="49183"/>
    <cellStyle name="Обычный 5 16 29 3" xfId="19310"/>
    <cellStyle name="Обычный 5 16 29 3 2" xfId="19311"/>
    <cellStyle name="Обычный 5 16 29 3 2 2" xfId="19312"/>
    <cellStyle name="Обычный 5 16 29 3 2 2 2" xfId="49184"/>
    <cellStyle name="Обычный 5 16 29 3 2 3" xfId="49185"/>
    <cellStyle name="Обычный 5 16 29 3 3" xfId="19313"/>
    <cellStyle name="Обычный 5 16 29 3 3 2" xfId="49186"/>
    <cellStyle name="Обычный 5 16 29 3 4" xfId="49187"/>
    <cellStyle name="Обычный 5 16 29 4" xfId="19314"/>
    <cellStyle name="Обычный 5 16 29 4 2" xfId="19315"/>
    <cellStyle name="Обычный 5 16 29 4 2 2" xfId="19316"/>
    <cellStyle name="Обычный 5 16 29 4 2 2 2" xfId="49188"/>
    <cellStyle name="Обычный 5 16 29 4 2 3" xfId="49189"/>
    <cellStyle name="Обычный 5 16 29 4 3" xfId="19317"/>
    <cellStyle name="Обычный 5 16 29 4 3 2" xfId="49190"/>
    <cellStyle name="Обычный 5 16 29 4 4" xfId="49191"/>
    <cellStyle name="Обычный 5 16 29 5" xfId="19318"/>
    <cellStyle name="Обычный 5 16 29 5 2" xfId="19319"/>
    <cellStyle name="Обычный 5 16 29 5 2 2" xfId="49192"/>
    <cellStyle name="Обычный 5 16 29 5 3" xfId="49193"/>
    <cellStyle name="Обычный 5 16 29 6" xfId="19320"/>
    <cellStyle name="Обычный 5 16 29 6 2" xfId="49194"/>
    <cellStyle name="Обычный 5 16 29 7" xfId="19321"/>
    <cellStyle name="Обычный 5 16 29 7 2" xfId="49195"/>
    <cellStyle name="Обычный 5 16 29 8" xfId="49196"/>
    <cellStyle name="Обычный 5 16 3" xfId="19322"/>
    <cellStyle name="Обычный 5 16 3 2" xfId="19323"/>
    <cellStyle name="Обычный 5 16 3 2 2" xfId="19324"/>
    <cellStyle name="Обычный 5 16 3 2 2 2" xfId="19325"/>
    <cellStyle name="Обычный 5 16 3 2 2 2 2" xfId="49197"/>
    <cellStyle name="Обычный 5 16 3 2 2 3" xfId="49198"/>
    <cellStyle name="Обычный 5 16 3 2 3" xfId="19326"/>
    <cellStyle name="Обычный 5 16 3 2 3 2" xfId="49199"/>
    <cellStyle name="Обычный 5 16 3 2 4" xfId="49200"/>
    <cellStyle name="Обычный 5 16 3 3" xfId="19327"/>
    <cellStyle name="Обычный 5 16 3 3 2" xfId="19328"/>
    <cellStyle name="Обычный 5 16 3 3 2 2" xfId="19329"/>
    <cellStyle name="Обычный 5 16 3 3 2 2 2" xfId="49201"/>
    <cellStyle name="Обычный 5 16 3 3 2 3" xfId="49202"/>
    <cellStyle name="Обычный 5 16 3 3 3" xfId="19330"/>
    <cellStyle name="Обычный 5 16 3 3 3 2" xfId="49203"/>
    <cellStyle name="Обычный 5 16 3 3 4" xfId="49204"/>
    <cellStyle name="Обычный 5 16 3 4" xfId="19331"/>
    <cellStyle name="Обычный 5 16 3 4 2" xfId="19332"/>
    <cellStyle name="Обычный 5 16 3 4 2 2" xfId="19333"/>
    <cellStyle name="Обычный 5 16 3 4 2 2 2" xfId="49205"/>
    <cellStyle name="Обычный 5 16 3 4 2 3" xfId="49206"/>
    <cellStyle name="Обычный 5 16 3 4 3" xfId="19334"/>
    <cellStyle name="Обычный 5 16 3 4 3 2" xfId="49207"/>
    <cellStyle name="Обычный 5 16 3 4 4" xfId="49208"/>
    <cellStyle name="Обычный 5 16 3 5" xfId="19335"/>
    <cellStyle name="Обычный 5 16 3 5 2" xfId="19336"/>
    <cellStyle name="Обычный 5 16 3 5 2 2" xfId="49209"/>
    <cellStyle name="Обычный 5 16 3 5 3" xfId="49210"/>
    <cellStyle name="Обычный 5 16 3 6" xfId="19337"/>
    <cellStyle name="Обычный 5 16 3 6 2" xfId="49211"/>
    <cellStyle name="Обычный 5 16 3 7" xfId="19338"/>
    <cellStyle name="Обычный 5 16 3 7 2" xfId="49212"/>
    <cellStyle name="Обычный 5 16 3 8" xfId="49213"/>
    <cellStyle name="Обычный 5 16 30" xfId="19339"/>
    <cellStyle name="Обычный 5 16 30 2" xfId="19340"/>
    <cellStyle name="Обычный 5 16 30 2 2" xfId="19341"/>
    <cellStyle name="Обычный 5 16 30 2 2 2" xfId="49214"/>
    <cellStyle name="Обычный 5 16 30 2 3" xfId="49215"/>
    <cellStyle name="Обычный 5 16 30 3" xfId="19342"/>
    <cellStyle name="Обычный 5 16 30 3 2" xfId="49216"/>
    <cellStyle name="Обычный 5 16 30 4" xfId="49217"/>
    <cellStyle name="Обычный 5 16 31" xfId="19343"/>
    <cellStyle name="Обычный 5 16 31 2" xfId="19344"/>
    <cellStyle name="Обычный 5 16 31 2 2" xfId="19345"/>
    <cellStyle name="Обычный 5 16 31 2 2 2" xfId="49218"/>
    <cellStyle name="Обычный 5 16 31 2 3" xfId="49219"/>
    <cellStyle name="Обычный 5 16 31 3" xfId="19346"/>
    <cellStyle name="Обычный 5 16 31 3 2" xfId="49220"/>
    <cellStyle name="Обычный 5 16 31 4" xfId="49221"/>
    <cellStyle name="Обычный 5 16 32" xfId="19347"/>
    <cellStyle name="Обычный 5 16 32 2" xfId="19348"/>
    <cellStyle name="Обычный 5 16 32 2 2" xfId="19349"/>
    <cellStyle name="Обычный 5 16 32 2 2 2" xfId="49222"/>
    <cellStyle name="Обычный 5 16 32 2 3" xfId="49223"/>
    <cellStyle name="Обычный 5 16 32 3" xfId="19350"/>
    <cellStyle name="Обычный 5 16 32 3 2" xfId="49224"/>
    <cellStyle name="Обычный 5 16 32 4" xfId="49225"/>
    <cellStyle name="Обычный 5 16 33" xfId="19351"/>
    <cellStyle name="Обычный 5 16 33 2" xfId="19352"/>
    <cellStyle name="Обычный 5 16 33 2 2" xfId="49226"/>
    <cellStyle name="Обычный 5 16 33 3" xfId="49227"/>
    <cellStyle name="Обычный 5 16 34" xfId="19353"/>
    <cellStyle name="Обычный 5 16 34 2" xfId="49228"/>
    <cellStyle name="Обычный 5 16 35" xfId="19354"/>
    <cellStyle name="Обычный 5 16 35 2" xfId="49229"/>
    <cellStyle name="Обычный 5 16 36" xfId="49230"/>
    <cellStyle name="Обычный 5 16 4" xfId="19355"/>
    <cellStyle name="Обычный 5 16 4 2" xfId="19356"/>
    <cellStyle name="Обычный 5 16 4 2 2" xfId="19357"/>
    <cellStyle name="Обычный 5 16 4 2 2 2" xfId="19358"/>
    <cellStyle name="Обычный 5 16 4 2 2 2 2" xfId="49231"/>
    <cellStyle name="Обычный 5 16 4 2 2 3" xfId="49232"/>
    <cellStyle name="Обычный 5 16 4 2 3" xfId="19359"/>
    <cellStyle name="Обычный 5 16 4 2 3 2" xfId="49233"/>
    <cellStyle name="Обычный 5 16 4 2 4" xfId="49234"/>
    <cellStyle name="Обычный 5 16 4 3" xfId="19360"/>
    <cellStyle name="Обычный 5 16 4 3 2" xfId="19361"/>
    <cellStyle name="Обычный 5 16 4 3 2 2" xfId="19362"/>
    <cellStyle name="Обычный 5 16 4 3 2 2 2" xfId="49235"/>
    <cellStyle name="Обычный 5 16 4 3 2 3" xfId="49236"/>
    <cellStyle name="Обычный 5 16 4 3 3" xfId="19363"/>
    <cellStyle name="Обычный 5 16 4 3 3 2" xfId="49237"/>
    <cellStyle name="Обычный 5 16 4 3 4" xfId="49238"/>
    <cellStyle name="Обычный 5 16 4 4" xfId="19364"/>
    <cellStyle name="Обычный 5 16 4 4 2" xfId="19365"/>
    <cellStyle name="Обычный 5 16 4 4 2 2" xfId="19366"/>
    <cellStyle name="Обычный 5 16 4 4 2 2 2" xfId="49239"/>
    <cellStyle name="Обычный 5 16 4 4 2 3" xfId="49240"/>
    <cellStyle name="Обычный 5 16 4 4 3" xfId="19367"/>
    <cellStyle name="Обычный 5 16 4 4 3 2" xfId="49241"/>
    <cellStyle name="Обычный 5 16 4 4 4" xfId="49242"/>
    <cellStyle name="Обычный 5 16 4 5" xfId="19368"/>
    <cellStyle name="Обычный 5 16 4 5 2" xfId="19369"/>
    <cellStyle name="Обычный 5 16 4 5 2 2" xfId="49243"/>
    <cellStyle name="Обычный 5 16 4 5 3" xfId="49244"/>
    <cellStyle name="Обычный 5 16 4 6" xfId="19370"/>
    <cellStyle name="Обычный 5 16 4 6 2" xfId="49245"/>
    <cellStyle name="Обычный 5 16 4 7" xfId="19371"/>
    <cellStyle name="Обычный 5 16 4 7 2" xfId="49246"/>
    <cellStyle name="Обычный 5 16 4 8" xfId="49247"/>
    <cellStyle name="Обычный 5 16 5" xfId="19372"/>
    <cellStyle name="Обычный 5 16 5 2" xfId="19373"/>
    <cellStyle name="Обычный 5 16 5 2 2" xfId="19374"/>
    <cellStyle name="Обычный 5 16 5 2 2 2" xfId="19375"/>
    <cellStyle name="Обычный 5 16 5 2 2 2 2" xfId="49248"/>
    <cellStyle name="Обычный 5 16 5 2 2 3" xfId="49249"/>
    <cellStyle name="Обычный 5 16 5 2 3" xfId="19376"/>
    <cellStyle name="Обычный 5 16 5 2 3 2" xfId="49250"/>
    <cellStyle name="Обычный 5 16 5 2 4" xfId="49251"/>
    <cellStyle name="Обычный 5 16 5 3" xfId="19377"/>
    <cellStyle name="Обычный 5 16 5 3 2" xfId="19378"/>
    <cellStyle name="Обычный 5 16 5 3 2 2" xfId="19379"/>
    <cellStyle name="Обычный 5 16 5 3 2 2 2" xfId="49252"/>
    <cellStyle name="Обычный 5 16 5 3 2 3" xfId="49253"/>
    <cellStyle name="Обычный 5 16 5 3 3" xfId="19380"/>
    <cellStyle name="Обычный 5 16 5 3 3 2" xfId="49254"/>
    <cellStyle name="Обычный 5 16 5 3 4" xfId="49255"/>
    <cellStyle name="Обычный 5 16 5 4" xfId="19381"/>
    <cellStyle name="Обычный 5 16 5 4 2" xfId="19382"/>
    <cellStyle name="Обычный 5 16 5 4 2 2" xfId="19383"/>
    <cellStyle name="Обычный 5 16 5 4 2 2 2" xfId="49256"/>
    <cellStyle name="Обычный 5 16 5 4 2 3" xfId="49257"/>
    <cellStyle name="Обычный 5 16 5 4 3" xfId="19384"/>
    <cellStyle name="Обычный 5 16 5 4 3 2" xfId="49258"/>
    <cellStyle name="Обычный 5 16 5 4 4" xfId="49259"/>
    <cellStyle name="Обычный 5 16 5 5" xfId="19385"/>
    <cellStyle name="Обычный 5 16 5 5 2" xfId="19386"/>
    <cellStyle name="Обычный 5 16 5 5 2 2" xfId="49260"/>
    <cellStyle name="Обычный 5 16 5 5 3" xfId="49261"/>
    <cellStyle name="Обычный 5 16 5 6" xfId="19387"/>
    <cellStyle name="Обычный 5 16 5 6 2" xfId="49262"/>
    <cellStyle name="Обычный 5 16 5 7" xfId="19388"/>
    <cellStyle name="Обычный 5 16 5 7 2" xfId="49263"/>
    <cellStyle name="Обычный 5 16 5 8" xfId="49264"/>
    <cellStyle name="Обычный 5 16 6" xfId="19389"/>
    <cellStyle name="Обычный 5 16 6 2" xfId="19390"/>
    <cellStyle name="Обычный 5 16 6 2 2" xfId="19391"/>
    <cellStyle name="Обычный 5 16 6 2 2 2" xfId="19392"/>
    <cellStyle name="Обычный 5 16 6 2 2 2 2" xfId="49265"/>
    <cellStyle name="Обычный 5 16 6 2 2 3" xfId="49266"/>
    <cellStyle name="Обычный 5 16 6 2 3" xfId="19393"/>
    <cellStyle name="Обычный 5 16 6 2 3 2" xfId="49267"/>
    <cellStyle name="Обычный 5 16 6 2 4" xfId="49268"/>
    <cellStyle name="Обычный 5 16 6 3" xfId="19394"/>
    <cellStyle name="Обычный 5 16 6 3 2" xfId="19395"/>
    <cellStyle name="Обычный 5 16 6 3 2 2" xfId="19396"/>
    <cellStyle name="Обычный 5 16 6 3 2 2 2" xfId="49269"/>
    <cellStyle name="Обычный 5 16 6 3 2 3" xfId="49270"/>
    <cellStyle name="Обычный 5 16 6 3 3" xfId="19397"/>
    <cellStyle name="Обычный 5 16 6 3 3 2" xfId="49271"/>
    <cellStyle name="Обычный 5 16 6 3 4" xfId="49272"/>
    <cellStyle name="Обычный 5 16 6 4" xfId="19398"/>
    <cellStyle name="Обычный 5 16 6 4 2" xfId="19399"/>
    <cellStyle name="Обычный 5 16 6 4 2 2" xfId="19400"/>
    <cellStyle name="Обычный 5 16 6 4 2 2 2" xfId="49273"/>
    <cellStyle name="Обычный 5 16 6 4 2 3" xfId="49274"/>
    <cellStyle name="Обычный 5 16 6 4 3" xfId="19401"/>
    <cellStyle name="Обычный 5 16 6 4 3 2" xfId="49275"/>
    <cellStyle name="Обычный 5 16 6 4 4" xfId="49276"/>
    <cellStyle name="Обычный 5 16 6 5" xfId="19402"/>
    <cellStyle name="Обычный 5 16 6 5 2" xfId="19403"/>
    <cellStyle name="Обычный 5 16 6 5 2 2" xfId="49277"/>
    <cellStyle name="Обычный 5 16 6 5 3" xfId="49278"/>
    <cellStyle name="Обычный 5 16 6 6" xfId="19404"/>
    <cellStyle name="Обычный 5 16 6 6 2" xfId="49279"/>
    <cellStyle name="Обычный 5 16 6 7" xfId="19405"/>
    <cellStyle name="Обычный 5 16 6 7 2" xfId="49280"/>
    <cellStyle name="Обычный 5 16 6 8" xfId="49281"/>
    <cellStyle name="Обычный 5 16 7" xfId="19406"/>
    <cellStyle name="Обычный 5 16 7 2" xfId="19407"/>
    <cellStyle name="Обычный 5 16 7 2 2" xfId="19408"/>
    <cellStyle name="Обычный 5 16 7 2 2 2" xfId="19409"/>
    <cellStyle name="Обычный 5 16 7 2 2 2 2" xfId="49282"/>
    <cellStyle name="Обычный 5 16 7 2 2 3" xfId="49283"/>
    <cellStyle name="Обычный 5 16 7 2 3" xfId="19410"/>
    <cellStyle name="Обычный 5 16 7 2 3 2" xfId="49284"/>
    <cellStyle name="Обычный 5 16 7 2 4" xfId="49285"/>
    <cellStyle name="Обычный 5 16 7 3" xfId="19411"/>
    <cellStyle name="Обычный 5 16 7 3 2" xfId="19412"/>
    <cellStyle name="Обычный 5 16 7 3 2 2" xfId="19413"/>
    <cellStyle name="Обычный 5 16 7 3 2 2 2" xfId="49286"/>
    <cellStyle name="Обычный 5 16 7 3 2 3" xfId="49287"/>
    <cellStyle name="Обычный 5 16 7 3 3" xfId="19414"/>
    <cellStyle name="Обычный 5 16 7 3 3 2" xfId="49288"/>
    <cellStyle name="Обычный 5 16 7 3 4" xfId="49289"/>
    <cellStyle name="Обычный 5 16 7 4" xfId="19415"/>
    <cellStyle name="Обычный 5 16 7 4 2" xfId="19416"/>
    <cellStyle name="Обычный 5 16 7 4 2 2" xfId="19417"/>
    <cellStyle name="Обычный 5 16 7 4 2 2 2" xfId="49290"/>
    <cellStyle name="Обычный 5 16 7 4 2 3" xfId="49291"/>
    <cellStyle name="Обычный 5 16 7 4 3" xfId="19418"/>
    <cellStyle name="Обычный 5 16 7 4 3 2" xfId="49292"/>
    <cellStyle name="Обычный 5 16 7 4 4" xfId="49293"/>
    <cellStyle name="Обычный 5 16 7 5" xfId="19419"/>
    <cellStyle name="Обычный 5 16 7 5 2" xfId="19420"/>
    <cellStyle name="Обычный 5 16 7 5 2 2" xfId="49294"/>
    <cellStyle name="Обычный 5 16 7 5 3" xfId="49295"/>
    <cellStyle name="Обычный 5 16 7 6" xfId="19421"/>
    <cellStyle name="Обычный 5 16 7 6 2" xfId="49296"/>
    <cellStyle name="Обычный 5 16 7 7" xfId="19422"/>
    <cellStyle name="Обычный 5 16 7 7 2" xfId="49297"/>
    <cellStyle name="Обычный 5 16 7 8" xfId="49298"/>
    <cellStyle name="Обычный 5 16 8" xfId="19423"/>
    <cellStyle name="Обычный 5 16 8 2" xfId="19424"/>
    <cellStyle name="Обычный 5 16 8 2 2" xfId="19425"/>
    <cellStyle name="Обычный 5 16 8 2 2 2" xfId="19426"/>
    <cellStyle name="Обычный 5 16 8 2 2 2 2" xfId="49299"/>
    <cellStyle name="Обычный 5 16 8 2 2 3" xfId="49300"/>
    <cellStyle name="Обычный 5 16 8 2 3" xfId="19427"/>
    <cellStyle name="Обычный 5 16 8 2 3 2" xfId="49301"/>
    <cellStyle name="Обычный 5 16 8 2 4" xfId="49302"/>
    <cellStyle name="Обычный 5 16 8 3" xfId="19428"/>
    <cellStyle name="Обычный 5 16 8 3 2" xfId="19429"/>
    <cellStyle name="Обычный 5 16 8 3 2 2" xfId="19430"/>
    <cellStyle name="Обычный 5 16 8 3 2 2 2" xfId="49303"/>
    <cellStyle name="Обычный 5 16 8 3 2 3" xfId="49304"/>
    <cellStyle name="Обычный 5 16 8 3 3" xfId="19431"/>
    <cellStyle name="Обычный 5 16 8 3 3 2" xfId="49305"/>
    <cellStyle name="Обычный 5 16 8 3 4" xfId="49306"/>
    <cellStyle name="Обычный 5 16 8 4" xfId="19432"/>
    <cellStyle name="Обычный 5 16 8 4 2" xfId="19433"/>
    <cellStyle name="Обычный 5 16 8 4 2 2" xfId="19434"/>
    <cellStyle name="Обычный 5 16 8 4 2 2 2" xfId="49307"/>
    <cellStyle name="Обычный 5 16 8 4 2 3" xfId="49308"/>
    <cellStyle name="Обычный 5 16 8 4 3" xfId="19435"/>
    <cellStyle name="Обычный 5 16 8 4 3 2" xfId="49309"/>
    <cellStyle name="Обычный 5 16 8 4 4" xfId="49310"/>
    <cellStyle name="Обычный 5 16 8 5" xfId="19436"/>
    <cellStyle name="Обычный 5 16 8 5 2" xfId="19437"/>
    <cellStyle name="Обычный 5 16 8 5 2 2" xfId="49311"/>
    <cellStyle name="Обычный 5 16 8 5 3" xfId="49312"/>
    <cellStyle name="Обычный 5 16 8 6" xfId="19438"/>
    <cellStyle name="Обычный 5 16 8 6 2" xfId="49313"/>
    <cellStyle name="Обычный 5 16 8 7" xfId="19439"/>
    <cellStyle name="Обычный 5 16 8 7 2" xfId="49314"/>
    <cellStyle name="Обычный 5 16 8 8" xfId="49315"/>
    <cellStyle name="Обычный 5 16 9" xfId="19440"/>
    <cellStyle name="Обычный 5 16 9 2" xfId="19441"/>
    <cellStyle name="Обычный 5 16 9 2 2" xfId="19442"/>
    <cellStyle name="Обычный 5 16 9 2 2 2" xfId="19443"/>
    <cellStyle name="Обычный 5 16 9 2 2 2 2" xfId="49316"/>
    <cellStyle name="Обычный 5 16 9 2 2 3" xfId="49317"/>
    <cellStyle name="Обычный 5 16 9 2 3" xfId="19444"/>
    <cellStyle name="Обычный 5 16 9 2 3 2" xfId="49318"/>
    <cellStyle name="Обычный 5 16 9 2 4" xfId="49319"/>
    <cellStyle name="Обычный 5 16 9 3" xfId="19445"/>
    <cellStyle name="Обычный 5 16 9 3 2" xfId="19446"/>
    <cellStyle name="Обычный 5 16 9 3 2 2" xfId="19447"/>
    <cellStyle name="Обычный 5 16 9 3 2 2 2" xfId="49320"/>
    <cellStyle name="Обычный 5 16 9 3 2 3" xfId="49321"/>
    <cellStyle name="Обычный 5 16 9 3 3" xfId="19448"/>
    <cellStyle name="Обычный 5 16 9 3 3 2" xfId="49322"/>
    <cellStyle name="Обычный 5 16 9 3 4" xfId="49323"/>
    <cellStyle name="Обычный 5 16 9 4" xfId="19449"/>
    <cellStyle name="Обычный 5 16 9 4 2" xfId="19450"/>
    <cellStyle name="Обычный 5 16 9 4 2 2" xfId="19451"/>
    <cellStyle name="Обычный 5 16 9 4 2 2 2" xfId="49324"/>
    <cellStyle name="Обычный 5 16 9 4 2 3" xfId="49325"/>
    <cellStyle name="Обычный 5 16 9 4 3" xfId="19452"/>
    <cellStyle name="Обычный 5 16 9 4 3 2" xfId="49326"/>
    <cellStyle name="Обычный 5 16 9 4 4" xfId="49327"/>
    <cellStyle name="Обычный 5 16 9 5" xfId="19453"/>
    <cellStyle name="Обычный 5 16 9 5 2" xfId="19454"/>
    <cellStyle name="Обычный 5 16 9 5 2 2" xfId="49328"/>
    <cellStyle name="Обычный 5 16 9 5 3" xfId="49329"/>
    <cellStyle name="Обычный 5 16 9 6" xfId="19455"/>
    <cellStyle name="Обычный 5 16 9 6 2" xfId="49330"/>
    <cellStyle name="Обычный 5 16 9 7" xfId="19456"/>
    <cellStyle name="Обычный 5 16 9 7 2" xfId="49331"/>
    <cellStyle name="Обычный 5 16 9 8" xfId="49332"/>
    <cellStyle name="Обычный 5 17" xfId="19457"/>
    <cellStyle name="Обычный 5 17 10" xfId="19458"/>
    <cellStyle name="Обычный 5 17 10 2" xfId="19459"/>
    <cellStyle name="Обычный 5 17 10 2 2" xfId="19460"/>
    <cellStyle name="Обычный 5 17 10 2 2 2" xfId="19461"/>
    <cellStyle name="Обычный 5 17 10 2 2 2 2" xfId="49333"/>
    <cellStyle name="Обычный 5 17 10 2 2 3" xfId="49334"/>
    <cellStyle name="Обычный 5 17 10 2 3" xfId="19462"/>
    <cellStyle name="Обычный 5 17 10 2 3 2" xfId="49335"/>
    <cellStyle name="Обычный 5 17 10 2 4" xfId="49336"/>
    <cellStyle name="Обычный 5 17 10 3" xfId="19463"/>
    <cellStyle name="Обычный 5 17 10 3 2" xfId="19464"/>
    <cellStyle name="Обычный 5 17 10 3 2 2" xfId="19465"/>
    <cellStyle name="Обычный 5 17 10 3 2 2 2" xfId="49337"/>
    <cellStyle name="Обычный 5 17 10 3 2 3" xfId="49338"/>
    <cellStyle name="Обычный 5 17 10 3 3" xfId="19466"/>
    <cellStyle name="Обычный 5 17 10 3 3 2" xfId="49339"/>
    <cellStyle name="Обычный 5 17 10 3 4" xfId="49340"/>
    <cellStyle name="Обычный 5 17 10 4" xfId="19467"/>
    <cellStyle name="Обычный 5 17 10 4 2" xfId="19468"/>
    <cellStyle name="Обычный 5 17 10 4 2 2" xfId="19469"/>
    <cellStyle name="Обычный 5 17 10 4 2 2 2" xfId="49341"/>
    <cellStyle name="Обычный 5 17 10 4 2 3" xfId="49342"/>
    <cellStyle name="Обычный 5 17 10 4 3" xfId="19470"/>
    <cellStyle name="Обычный 5 17 10 4 3 2" xfId="49343"/>
    <cellStyle name="Обычный 5 17 10 4 4" xfId="49344"/>
    <cellStyle name="Обычный 5 17 10 5" xfId="19471"/>
    <cellStyle name="Обычный 5 17 10 5 2" xfId="19472"/>
    <cellStyle name="Обычный 5 17 10 5 2 2" xfId="49345"/>
    <cellStyle name="Обычный 5 17 10 5 3" xfId="49346"/>
    <cellStyle name="Обычный 5 17 10 6" xfId="19473"/>
    <cellStyle name="Обычный 5 17 10 6 2" xfId="49347"/>
    <cellStyle name="Обычный 5 17 10 7" xfId="19474"/>
    <cellStyle name="Обычный 5 17 10 7 2" xfId="49348"/>
    <cellStyle name="Обычный 5 17 10 8" xfId="49349"/>
    <cellStyle name="Обычный 5 17 11" xfId="19475"/>
    <cellStyle name="Обычный 5 17 11 2" xfId="19476"/>
    <cellStyle name="Обычный 5 17 11 2 2" xfId="19477"/>
    <cellStyle name="Обычный 5 17 11 2 2 2" xfId="19478"/>
    <cellStyle name="Обычный 5 17 11 2 2 2 2" xfId="49350"/>
    <cellStyle name="Обычный 5 17 11 2 2 3" xfId="49351"/>
    <cellStyle name="Обычный 5 17 11 2 3" xfId="19479"/>
    <cellStyle name="Обычный 5 17 11 2 3 2" xfId="49352"/>
    <cellStyle name="Обычный 5 17 11 2 4" xfId="49353"/>
    <cellStyle name="Обычный 5 17 11 3" xfId="19480"/>
    <cellStyle name="Обычный 5 17 11 3 2" xfId="19481"/>
    <cellStyle name="Обычный 5 17 11 3 2 2" xfId="19482"/>
    <cellStyle name="Обычный 5 17 11 3 2 2 2" xfId="49354"/>
    <cellStyle name="Обычный 5 17 11 3 2 3" xfId="49355"/>
    <cellStyle name="Обычный 5 17 11 3 3" xfId="19483"/>
    <cellStyle name="Обычный 5 17 11 3 3 2" xfId="49356"/>
    <cellStyle name="Обычный 5 17 11 3 4" xfId="49357"/>
    <cellStyle name="Обычный 5 17 11 4" xfId="19484"/>
    <cellStyle name="Обычный 5 17 11 4 2" xfId="19485"/>
    <cellStyle name="Обычный 5 17 11 4 2 2" xfId="19486"/>
    <cellStyle name="Обычный 5 17 11 4 2 2 2" xfId="49358"/>
    <cellStyle name="Обычный 5 17 11 4 2 3" xfId="49359"/>
    <cellStyle name="Обычный 5 17 11 4 3" xfId="19487"/>
    <cellStyle name="Обычный 5 17 11 4 3 2" xfId="49360"/>
    <cellStyle name="Обычный 5 17 11 4 4" xfId="49361"/>
    <cellStyle name="Обычный 5 17 11 5" xfId="19488"/>
    <cellStyle name="Обычный 5 17 11 5 2" xfId="19489"/>
    <cellStyle name="Обычный 5 17 11 5 2 2" xfId="49362"/>
    <cellStyle name="Обычный 5 17 11 5 3" xfId="49363"/>
    <cellStyle name="Обычный 5 17 11 6" xfId="19490"/>
    <cellStyle name="Обычный 5 17 11 6 2" xfId="49364"/>
    <cellStyle name="Обычный 5 17 11 7" xfId="19491"/>
    <cellStyle name="Обычный 5 17 11 7 2" xfId="49365"/>
    <cellStyle name="Обычный 5 17 11 8" xfId="49366"/>
    <cellStyle name="Обычный 5 17 12" xfId="19492"/>
    <cellStyle name="Обычный 5 17 12 2" xfId="19493"/>
    <cellStyle name="Обычный 5 17 12 2 2" xfId="19494"/>
    <cellStyle name="Обычный 5 17 12 2 2 2" xfId="19495"/>
    <cellStyle name="Обычный 5 17 12 2 2 2 2" xfId="49367"/>
    <cellStyle name="Обычный 5 17 12 2 2 3" xfId="49368"/>
    <cellStyle name="Обычный 5 17 12 2 3" xfId="19496"/>
    <cellStyle name="Обычный 5 17 12 2 3 2" xfId="49369"/>
    <cellStyle name="Обычный 5 17 12 2 4" xfId="49370"/>
    <cellStyle name="Обычный 5 17 12 3" xfId="19497"/>
    <cellStyle name="Обычный 5 17 12 3 2" xfId="19498"/>
    <cellStyle name="Обычный 5 17 12 3 2 2" xfId="19499"/>
    <cellStyle name="Обычный 5 17 12 3 2 2 2" xfId="49371"/>
    <cellStyle name="Обычный 5 17 12 3 2 3" xfId="49372"/>
    <cellStyle name="Обычный 5 17 12 3 3" xfId="19500"/>
    <cellStyle name="Обычный 5 17 12 3 3 2" xfId="49373"/>
    <cellStyle name="Обычный 5 17 12 3 4" xfId="49374"/>
    <cellStyle name="Обычный 5 17 12 4" xfId="19501"/>
    <cellStyle name="Обычный 5 17 12 4 2" xfId="19502"/>
    <cellStyle name="Обычный 5 17 12 4 2 2" xfId="19503"/>
    <cellStyle name="Обычный 5 17 12 4 2 2 2" xfId="49375"/>
    <cellStyle name="Обычный 5 17 12 4 2 3" xfId="49376"/>
    <cellStyle name="Обычный 5 17 12 4 3" xfId="19504"/>
    <cellStyle name="Обычный 5 17 12 4 3 2" xfId="49377"/>
    <cellStyle name="Обычный 5 17 12 4 4" xfId="49378"/>
    <cellStyle name="Обычный 5 17 12 5" xfId="19505"/>
    <cellStyle name="Обычный 5 17 12 5 2" xfId="19506"/>
    <cellStyle name="Обычный 5 17 12 5 2 2" xfId="49379"/>
    <cellStyle name="Обычный 5 17 12 5 3" xfId="49380"/>
    <cellStyle name="Обычный 5 17 12 6" xfId="19507"/>
    <cellStyle name="Обычный 5 17 12 6 2" xfId="49381"/>
    <cellStyle name="Обычный 5 17 12 7" xfId="19508"/>
    <cellStyle name="Обычный 5 17 12 7 2" xfId="49382"/>
    <cellStyle name="Обычный 5 17 12 8" xfId="49383"/>
    <cellStyle name="Обычный 5 17 13" xfId="19509"/>
    <cellStyle name="Обычный 5 17 13 2" xfId="19510"/>
    <cellStyle name="Обычный 5 17 13 2 2" xfId="19511"/>
    <cellStyle name="Обычный 5 17 13 2 2 2" xfId="19512"/>
    <cellStyle name="Обычный 5 17 13 2 2 2 2" xfId="49384"/>
    <cellStyle name="Обычный 5 17 13 2 2 3" xfId="49385"/>
    <cellStyle name="Обычный 5 17 13 2 3" xfId="19513"/>
    <cellStyle name="Обычный 5 17 13 2 3 2" xfId="49386"/>
    <cellStyle name="Обычный 5 17 13 2 4" xfId="49387"/>
    <cellStyle name="Обычный 5 17 13 3" xfId="19514"/>
    <cellStyle name="Обычный 5 17 13 3 2" xfId="19515"/>
    <cellStyle name="Обычный 5 17 13 3 2 2" xfId="19516"/>
    <cellStyle name="Обычный 5 17 13 3 2 2 2" xfId="49388"/>
    <cellStyle name="Обычный 5 17 13 3 2 3" xfId="49389"/>
    <cellStyle name="Обычный 5 17 13 3 3" xfId="19517"/>
    <cellStyle name="Обычный 5 17 13 3 3 2" xfId="49390"/>
    <cellStyle name="Обычный 5 17 13 3 4" xfId="49391"/>
    <cellStyle name="Обычный 5 17 13 4" xfId="19518"/>
    <cellStyle name="Обычный 5 17 13 4 2" xfId="19519"/>
    <cellStyle name="Обычный 5 17 13 4 2 2" xfId="19520"/>
    <cellStyle name="Обычный 5 17 13 4 2 2 2" xfId="49392"/>
    <cellStyle name="Обычный 5 17 13 4 2 3" xfId="49393"/>
    <cellStyle name="Обычный 5 17 13 4 3" xfId="19521"/>
    <cellStyle name="Обычный 5 17 13 4 3 2" xfId="49394"/>
    <cellStyle name="Обычный 5 17 13 4 4" xfId="49395"/>
    <cellStyle name="Обычный 5 17 13 5" xfId="19522"/>
    <cellStyle name="Обычный 5 17 13 5 2" xfId="19523"/>
    <cellStyle name="Обычный 5 17 13 5 2 2" xfId="49396"/>
    <cellStyle name="Обычный 5 17 13 5 3" xfId="49397"/>
    <cellStyle name="Обычный 5 17 13 6" xfId="19524"/>
    <cellStyle name="Обычный 5 17 13 6 2" xfId="49398"/>
    <cellStyle name="Обычный 5 17 13 7" xfId="19525"/>
    <cellStyle name="Обычный 5 17 13 7 2" xfId="49399"/>
    <cellStyle name="Обычный 5 17 13 8" xfId="49400"/>
    <cellStyle name="Обычный 5 17 14" xfId="19526"/>
    <cellStyle name="Обычный 5 17 14 2" xfId="19527"/>
    <cellStyle name="Обычный 5 17 14 2 2" xfId="19528"/>
    <cellStyle name="Обычный 5 17 14 2 2 2" xfId="19529"/>
    <cellStyle name="Обычный 5 17 14 2 2 2 2" xfId="49401"/>
    <cellStyle name="Обычный 5 17 14 2 2 3" xfId="49402"/>
    <cellStyle name="Обычный 5 17 14 2 3" xfId="19530"/>
    <cellStyle name="Обычный 5 17 14 2 3 2" xfId="49403"/>
    <cellStyle name="Обычный 5 17 14 2 4" xfId="49404"/>
    <cellStyle name="Обычный 5 17 14 3" xfId="19531"/>
    <cellStyle name="Обычный 5 17 14 3 2" xfId="19532"/>
    <cellStyle name="Обычный 5 17 14 3 2 2" xfId="19533"/>
    <cellStyle name="Обычный 5 17 14 3 2 2 2" xfId="49405"/>
    <cellStyle name="Обычный 5 17 14 3 2 3" xfId="49406"/>
    <cellStyle name="Обычный 5 17 14 3 3" xfId="19534"/>
    <cellStyle name="Обычный 5 17 14 3 3 2" xfId="49407"/>
    <cellStyle name="Обычный 5 17 14 3 4" xfId="49408"/>
    <cellStyle name="Обычный 5 17 14 4" xfId="19535"/>
    <cellStyle name="Обычный 5 17 14 4 2" xfId="19536"/>
    <cellStyle name="Обычный 5 17 14 4 2 2" xfId="19537"/>
    <cellStyle name="Обычный 5 17 14 4 2 2 2" xfId="49409"/>
    <cellStyle name="Обычный 5 17 14 4 2 3" xfId="49410"/>
    <cellStyle name="Обычный 5 17 14 4 3" xfId="19538"/>
    <cellStyle name="Обычный 5 17 14 4 3 2" xfId="49411"/>
    <cellStyle name="Обычный 5 17 14 4 4" xfId="49412"/>
    <cellStyle name="Обычный 5 17 14 5" xfId="19539"/>
    <cellStyle name="Обычный 5 17 14 5 2" xfId="19540"/>
    <cellStyle name="Обычный 5 17 14 5 2 2" xfId="49413"/>
    <cellStyle name="Обычный 5 17 14 5 3" xfId="49414"/>
    <cellStyle name="Обычный 5 17 14 6" xfId="19541"/>
    <cellStyle name="Обычный 5 17 14 6 2" xfId="49415"/>
    <cellStyle name="Обычный 5 17 14 7" xfId="19542"/>
    <cellStyle name="Обычный 5 17 14 7 2" xfId="49416"/>
    <cellStyle name="Обычный 5 17 14 8" xfId="49417"/>
    <cellStyle name="Обычный 5 17 15" xfId="19543"/>
    <cellStyle name="Обычный 5 17 15 2" xfId="19544"/>
    <cellStyle name="Обычный 5 17 15 2 2" xfId="19545"/>
    <cellStyle name="Обычный 5 17 15 2 2 2" xfId="19546"/>
    <cellStyle name="Обычный 5 17 15 2 2 2 2" xfId="49418"/>
    <cellStyle name="Обычный 5 17 15 2 2 3" xfId="49419"/>
    <cellStyle name="Обычный 5 17 15 2 3" xfId="19547"/>
    <cellStyle name="Обычный 5 17 15 2 3 2" xfId="49420"/>
    <cellStyle name="Обычный 5 17 15 2 4" xfId="49421"/>
    <cellStyle name="Обычный 5 17 15 3" xfId="19548"/>
    <cellStyle name="Обычный 5 17 15 3 2" xfId="19549"/>
    <cellStyle name="Обычный 5 17 15 3 2 2" xfId="19550"/>
    <cellStyle name="Обычный 5 17 15 3 2 2 2" xfId="49422"/>
    <cellStyle name="Обычный 5 17 15 3 2 3" xfId="49423"/>
    <cellStyle name="Обычный 5 17 15 3 3" xfId="19551"/>
    <cellStyle name="Обычный 5 17 15 3 3 2" xfId="49424"/>
    <cellStyle name="Обычный 5 17 15 3 4" xfId="49425"/>
    <cellStyle name="Обычный 5 17 15 4" xfId="19552"/>
    <cellStyle name="Обычный 5 17 15 4 2" xfId="19553"/>
    <cellStyle name="Обычный 5 17 15 4 2 2" xfId="19554"/>
    <cellStyle name="Обычный 5 17 15 4 2 2 2" xfId="49426"/>
    <cellStyle name="Обычный 5 17 15 4 2 3" xfId="49427"/>
    <cellStyle name="Обычный 5 17 15 4 3" xfId="19555"/>
    <cellStyle name="Обычный 5 17 15 4 3 2" xfId="49428"/>
    <cellStyle name="Обычный 5 17 15 4 4" xfId="49429"/>
    <cellStyle name="Обычный 5 17 15 5" xfId="19556"/>
    <cellStyle name="Обычный 5 17 15 5 2" xfId="19557"/>
    <cellStyle name="Обычный 5 17 15 5 2 2" xfId="49430"/>
    <cellStyle name="Обычный 5 17 15 5 3" xfId="49431"/>
    <cellStyle name="Обычный 5 17 15 6" xfId="19558"/>
    <cellStyle name="Обычный 5 17 15 6 2" xfId="49432"/>
    <cellStyle name="Обычный 5 17 15 7" xfId="19559"/>
    <cellStyle name="Обычный 5 17 15 7 2" xfId="49433"/>
    <cellStyle name="Обычный 5 17 15 8" xfId="49434"/>
    <cellStyle name="Обычный 5 17 16" xfId="19560"/>
    <cellStyle name="Обычный 5 17 16 2" xfId="19561"/>
    <cellStyle name="Обычный 5 17 16 2 2" xfId="19562"/>
    <cellStyle name="Обычный 5 17 16 2 2 2" xfId="19563"/>
    <cellStyle name="Обычный 5 17 16 2 2 2 2" xfId="49435"/>
    <cellStyle name="Обычный 5 17 16 2 2 3" xfId="49436"/>
    <cellStyle name="Обычный 5 17 16 2 3" xfId="19564"/>
    <cellStyle name="Обычный 5 17 16 2 3 2" xfId="49437"/>
    <cellStyle name="Обычный 5 17 16 2 4" xfId="49438"/>
    <cellStyle name="Обычный 5 17 16 3" xfId="19565"/>
    <cellStyle name="Обычный 5 17 16 3 2" xfId="19566"/>
    <cellStyle name="Обычный 5 17 16 3 2 2" xfId="19567"/>
    <cellStyle name="Обычный 5 17 16 3 2 2 2" xfId="49439"/>
    <cellStyle name="Обычный 5 17 16 3 2 3" xfId="49440"/>
    <cellStyle name="Обычный 5 17 16 3 3" xfId="19568"/>
    <cellStyle name="Обычный 5 17 16 3 3 2" xfId="49441"/>
    <cellStyle name="Обычный 5 17 16 3 4" xfId="49442"/>
    <cellStyle name="Обычный 5 17 16 4" xfId="19569"/>
    <cellStyle name="Обычный 5 17 16 4 2" xfId="19570"/>
    <cellStyle name="Обычный 5 17 16 4 2 2" xfId="19571"/>
    <cellStyle name="Обычный 5 17 16 4 2 2 2" xfId="49443"/>
    <cellStyle name="Обычный 5 17 16 4 2 3" xfId="49444"/>
    <cellStyle name="Обычный 5 17 16 4 3" xfId="19572"/>
    <cellStyle name="Обычный 5 17 16 4 3 2" xfId="49445"/>
    <cellStyle name="Обычный 5 17 16 4 4" xfId="49446"/>
    <cellStyle name="Обычный 5 17 16 5" xfId="19573"/>
    <cellStyle name="Обычный 5 17 16 5 2" xfId="19574"/>
    <cellStyle name="Обычный 5 17 16 5 2 2" xfId="49447"/>
    <cellStyle name="Обычный 5 17 16 5 3" xfId="49448"/>
    <cellStyle name="Обычный 5 17 16 6" xfId="19575"/>
    <cellStyle name="Обычный 5 17 16 6 2" xfId="49449"/>
    <cellStyle name="Обычный 5 17 16 7" xfId="19576"/>
    <cellStyle name="Обычный 5 17 16 7 2" xfId="49450"/>
    <cellStyle name="Обычный 5 17 16 8" xfId="49451"/>
    <cellStyle name="Обычный 5 17 17" xfId="19577"/>
    <cellStyle name="Обычный 5 17 17 2" xfId="19578"/>
    <cellStyle name="Обычный 5 17 17 2 2" xfId="19579"/>
    <cellStyle name="Обычный 5 17 17 2 2 2" xfId="19580"/>
    <cellStyle name="Обычный 5 17 17 2 2 2 2" xfId="49452"/>
    <cellStyle name="Обычный 5 17 17 2 2 3" xfId="49453"/>
    <cellStyle name="Обычный 5 17 17 2 3" xfId="19581"/>
    <cellStyle name="Обычный 5 17 17 2 3 2" xfId="49454"/>
    <cellStyle name="Обычный 5 17 17 2 4" xfId="49455"/>
    <cellStyle name="Обычный 5 17 17 3" xfId="19582"/>
    <cellStyle name="Обычный 5 17 17 3 2" xfId="19583"/>
    <cellStyle name="Обычный 5 17 17 3 2 2" xfId="19584"/>
    <cellStyle name="Обычный 5 17 17 3 2 2 2" xfId="49456"/>
    <cellStyle name="Обычный 5 17 17 3 2 3" xfId="49457"/>
    <cellStyle name="Обычный 5 17 17 3 3" xfId="19585"/>
    <cellStyle name="Обычный 5 17 17 3 3 2" xfId="49458"/>
    <cellStyle name="Обычный 5 17 17 3 4" xfId="49459"/>
    <cellStyle name="Обычный 5 17 17 4" xfId="19586"/>
    <cellStyle name="Обычный 5 17 17 4 2" xfId="19587"/>
    <cellStyle name="Обычный 5 17 17 4 2 2" xfId="19588"/>
    <cellStyle name="Обычный 5 17 17 4 2 2 2" xfId="49460"/>
    <cellStyle name="Обычный 5 17 17 4 2 3" xfId="49461"/>
    <cellStyle name="Обычный 5 17 17 4 3" xfId="19589"/>
    <cellStyle name="Обычный 5 17 17 4 3 2" xfId="49462"/>
    <cellStyle name="Обычный 5 17 17 4 4" xfId="49463"/>
    <cellStyle name="Обычный 5 17 17 5" xfId="19590"/>
    <cellStyle name="Обычный 5 17 17 5 2" xfId="19591"/>
    <cellStyle name="Обычный 5 17 17 5 2 2" xfId="49464"/>
    <cellStyle name="Обычный 5 17 17 5 3" xfId="49465"/>
    <cellStyle name="Обычный 5 17 17 6" xfId="19592"/>
    <cellStyle name="Обычный 5 17 17 6 2" xfId="49466"/>
    <cellStyle name="Обычный 5 17 17 7" xfId="19593"/>
    <cellStyle name="Обычный 5 17 17 7 2" xfId="49467"/>
    <cellStyle name="Обычный 5 17 17 8" xfId="49468"/>
    <cellStyle name="Обычный 5 17 18" xfId="19594"/>
    <cellStyle name="Обычный 5 17 18 2" xfId="19595"/>
    <cellStyle name="Обычный 5 17 18 2 2" xfId="19596"/>
    <cellStyle name="Обычный 5 17 18 2 2 2" xfId="19597"/>
    <cellStyle name="Обычный 5 17 18 2 2 2 2" xfId="49469"/>
    <cellStyle name="Обычный 5 17 18 2 2 3" xfId="49470"/>
    <cellStyle name="Обычный 5 17 18 2 3" xfId="19598"/>
    <cellStyle name="Обычный 5 17 18 2 3 2" xfId="49471"/>
    <cellStyle name="Обычный 5 17 18 2 4" xfId="49472"/>
    <cellStyle name="Обычный 5 17 18 3" xfId="19599"/>
    <cellStyle name="Обычный 5 17 18 3 2" xfId="19600"/>
    <cellStyle name="Обычный 5 17 18 3 2 2" xfId="19601"/>
    <cellStyle name="Обычный 5 17 18 3 2 2 2" xfId="49473"/>
    <cellStyle name="Обычный 5 17 18 3 2 3" xfId="49474"/>
    <cellStyle name="Обычный 5 17 18 3 3" xfId="19602"/>
    <cellStyle name="Обычный 5 17 18 3 3 2" xfId="49475"/>
    <cellStyle name="Обычный 5 17 18 3 4" xfId="49476"/>
    <cellStyle name="Обычный 5 17 18 4" xfId="19603"/>
    <cellStyle name="Обычный 5 17 18 4 2" xfId="19604"/>
    <cellStyle name="Обычный 5 17 18 4 2 2" xfId="19605"/>
    <cellStyle name="Обычный 5 17 18 4 2 2 2" xfId="49477"/>
    <cellStyle name="Обычный 5 17 18 4 2 3" xfId="49478"/>
    <cellStyle name="Обычный 5 17 18 4 3" xfId="19606"/>
    <cellStyle name="Обычный 5 17 18 4 3 2" xfId="49479"/>
    <cellStyle name="Обычный 5 17 18 4 4" xfId="49480"/>
    <cellStyle name="Обычный 5 17 18 5" xfId="19607"/>
    <cellStyle name="Обычный 5 17 18 5 2" xfId="19608"/>
    <cellStyle name="Обычный 5 17 18 5 2 2" xfId="49481"/>
    <cellStyle name="Обычный 5 17 18 5 3" xfId="49482"/>
    <cellStyle name="Обычный 5 17 18 6" xfId="19609"/>
    <cellStyle name="Обычный 5 17 18 6 2" xfId="49483"/>
    <cellStyle name="Обычный 5 17 18 7" xfId="19610"/>
    <cellStyle name="Обычный 5 17 18 7 2" xfId="49484"/>
    <cellStyle name="Обычный 5 17 18 8" xfId="49485"/>
    <cellStyle name="Обычный 5 17 19" xfId="19611"/>
    <cellStyle name="Обычный 5 17 19 2" xfId="19612"/>
    <cellStyle name="Обычный 5 17 19 2 2" xfId="19613"/>
    <cellStyle name="Обычный 5 17 19 2 2 2" xfId="19614"/>
    <cellStyle name="Обычный 5 17 19 2 2 2 2" xfId="49486"/>
    <cellStyle name="Обычный 5 17 19 2 2 3" xfId="49487"/>
    <cellStyle name="Обычный 5 17 19 2 3" xfId="19615"/>
    <cellStyle name="Обычный 5 17 19 2 3 2" xfId="49488"/>
    <cellStyle name="Обычный 5 17 19 2 4" xfId="49489"/>
    <cellStyle name="Обычный 5 17 19 3" xfId="19616"/>
    <cellStyle name="Обычный 5 17 19 3 2" xfId="19617"/>
    <cellStyle name="Обычный 5 17 19 3 2 2" xfId="19618"/>
    <cellStyle name="Обычный 5 17 19 3 2 2 2" xfId="49490"/>
    <cellStyle name="Обычный 5 17 19 3 2 3" xfId="49491"/>
    <cellStyle name="Обычный 5 17 19 3 3" xfId="19619"/>
    <cellStyle name="Обычный 5 17 19 3 3 2" xfId="49492"/>
    <cellStyle name="Обычный 5 17 19 3 4" xfId="49493"/>
    <cellStyle name="Обычный 5 17 19 4" xfId="19620"/>
    <cellStyle name="Обычный 5 17 19 4 2" xfId="19621"/>
    <cellStyle name="Обычный 5 17 19 4 2 2" xfId="19622"/>
    <cellStyle name="Обычный 5 17 19 4 2 2 2" xfId="49494"/>
    <cellStyle name="Обычный 5 17 19 4 2 3" xfId="49495"/>
    <cellStyle name="Обычный 5 17 19 4 3" xfId="19623"/>
    <cellStyle name="Обычный 5 17 19 4 3 2" xfId="49496"/>
    <cellStyle name="Обычный 5 17 19 4 4" xfId="49497"/>
    <cellStyle name="Обычный 5 17 19 5" xfId="19624"/>
    <cellStyle name="Обычный 5 17 19 5 2" xfId="19625"/>
    <cellStyle name="Обычный 5 17 19 5 2 2" xfId="49498"/>
    <cellStyle name="Обычный 5 17 19 5 3" xfId="49499"/>
    <cellStyle name="Обычный 5 17 19 6" xfId="19626"/>
    <cellStyle name="Обычный 5 17 19 6 2" xfId="49500"/>
    <cellStyle name="Обычный 5 17 19 7" xfId="19627"/>
    <cellStyle name="Обычный 5 17 19 7 2" xfId="49501"/>
    <cellStyle name="Обычный 5 17 19 8" xfId="49502"/>
    <cellStyle name="Обычный 5 17 2" xfId="19628"/>
    <cellStyle name="Обычный 5 17 2 2" xfId="19629"/>
    <cellStyle name="Обычный 5 17 2 2 2" xfId="19630"/>
    <cellStyle name="Обычный 5 17 2 2 2 2" xfId="19631"/>
    <cellStyle name="Обычный 5 17 2 2 2 2 2" xfId="49503"/>
    <cellStyle name="Обычный 5 17 2 2 2 3" xfId="49504"/>
    <cellStyle name="Обычный 5 17 2 2 3" xfId="19632"/>
    <cellStyle name="Обычный 5 17 2 2 3 2" xfId="49505"/>
    <cellStyle name="Обычный 5 17 2 2 4" xfId="49506"/>
    <cellStyle name="Обычный 5 17 2 3" xfId="19633"/>
    <cellStyle name="Обычный 5 17 2 3 2" xfId="19634"/>
    <cellStyle name="Обычный 5 17 2 3 2 2" xfId="19635"/>
    <cellStyle name="Обычный 5 17 2 3 2 2 2" xfId="49507"/>
    <cellStyle name="Обычный 5 17 2 3 2 3" xfId="49508"/>
    <cellStyle name="Обычный 5 17 2 3 3" xfId="19636"/>
    <cellStyle name="Обычный 5 17 2 3 3 2" xfId="49509"/>
    <cellStyle name="Обычный 5 17 2 3 4" xfId="49510"/>
    <cellStyle name="Обычный 5 17 2 4" xfId="19637"/>
    <cellStyle name="Обычный 5 17 2 4 2" xfId="19638"/>
    <cellStyle name="Обычный 5 17 2 4 2 2" xfId="19639"/>
    <cellStyle name="Обычный 5 17 2 4 2 2 2" xfId="49511"/>
    <cellStyle name="Обычный 5 17 2 4 2 3" xfId="49512"/>
    <cellStyle name="Обычный 5 17 2 4 3" xfId="19640"/>
    <cellStyle name="Обычный 5 17 2 4 3 2" xfId="49513"/>
    <cellStyle name="Обычный 5 17 2 4 4" xfId="49514"/>
    <cellStyle name="Обычный 5 17 2 5" xfId="19641"/>
    <cellStyle name="Обычный 5 17 2 5 2" xfId="19642"/>
    <cellStyle name="Обычный 5 17 2 5 2 2" xfId="49515"/>
    <cellStyle name="Обычный 5 17 2 5 3" xfId="49516"/>
    <cellStyle name="Обычный 5 17 2 6" xfId="19643"/>
    <cellStyle name="Обычный 5 17 2 6 2" xfId="49517"/>
    <cellStyle name="Обычный 5 17 2 7" xfId="19644"/>
    <cellStyle name="Обычный 5 17 2 7 2" xfId="49518"/>
    <cellStyle name="Обычный 5 17 2 8" xfId="49519"/>
    <cellStyle name="Обычный 5 17 20" xfId="19645"/>
    <cellStyle name="Обычный 5 17 20 2" xfId="19646"/>
    <cellStyle name="Обычный 5 17 20 2 2" xfId="19647"/>
    <cellStyle name="Обычный 5 17 20 2 2 2" xfId="19648"/>
    <cellStyle name="Обычный 5 17 20 2 2 2 2" xfId="49520"/>
    <cellStyle name="Обычный 5 17 20 2 2 3" xfId="49521"/>
    <cellStyle name="Обычный 5 17 20 2 3" xfId="19649"/>
    <cellStyle name="Обычный 5 17 20 2 3 2" xfId="49522"/>
    <cellStyle name="Обычный 5 17 20 2 4" xfId="49523"/>
    <cellStyle name="Обычный 5 17 20 3" xfId="19650"/>
    <cellStyle name="Обычный 5 17 20 3 2" xfId="19651"/>
    <cellStyle name="Обычный 5 17 20 3 2 2" xfId="19652"/>
    <cellStyle name="Обычный 5 17 20 3 2 2 2" xfId="49524"/>
    <cellStyle name="Обычный 5 17 20 3 2 3" xfId="49525"/>
    <cellStyle name="Обычный 5 17 20 3 3" xfId="19653"/>
    <cellStyle name="Обычный 5 17 20 3 3 2" xfId="49526"/>
    <cellStyle name="Обычный 5 17 20 3 4" xfId="49527"/>
    <cellStyle name="Обычный 5 17 20 4" xfId="19654"/>
    <cellStyle name="Обычный 5 17 20 4 2" xfId="19655"/>
    <cellStyle name="Обычный 5 17 20 4 2 2" xfId="19656"/>
    <cellStyle name="Обычный 5 17 20 4 2 2 2" xfId="49528"/>
    <cellStyle name="Обычный 5 17 20 4 2 3" xfId="49529"/>
    <cellStyle name="Обычный 5 17 20 4 3" xfId="19657"/>
    <cellStyle name="Обычный 5 17 20 4 3 2" xfId="49530"/>
    <cellStyle name="Обычный 5 17 20 4 4" xfId="49531"/>
    <cellStyle name="Обычный 5 17 20 5" xfId="19658"/>
    <cellStyle name="Обычный 5 17 20 5 2" xfId="19659"/>
    <cellStyle name="Обычный 5 17 20 5 2 2" xfId="49532"/>
    <cellStyle name="Обычный 5 17 20 5 3" xfId="49533"/>
    <cellStyle name="Обычный 5 17 20 6" xfId="19660"/>
    <cellStyle name="Обычный 5 17 20 6 2" xfId="49534"/>
    <cellStyle name="Обычный 5 17 20 7" xfId="19661"/>
    <cellStyle name="Обычный 5 17 20 7 2" xfId="49535"/>
    <cellStyle name="Обычный 5 17 20 8" xfId="49536"/>
    <cellStyle name="Обычный 5 17 21" xfId="19662"/>
    <cellStyle name="Обычный 5 17 21 2" xfId="19663"/>
    <cellStyle name="Обычный 5 17 21 2 2" xfId="19664"/>
    <cellStyle name="Обычный 5 17 21 2 2 2" xfId="19665"/>
    <cellStyle name="Обычный 5 17 21 2 2 2 2" xfId="49537"/>
    <cellStyle name="Обычный 5 17 21 2 2 3" xfId="49538"/>
    <cellStyle name="Обычный 5 17 21 2 3" xfId="19666"/>
    <cellStyle name="Обычный 5 17 21 2 3 2" xfId="49539"/>
    <cellStyle name="Обычный 5 17 21 2 4" xfId="49540"/>
    <cellStyle name="Обычный 5 17 21 3" xfId="19667"/>
    <cellStyle name="Обычный 5 17 21 3 2" xfId="19668"/>
    <cellStyle name="Обычный 5 17 21 3 2 2" xfId="19669"/>
    <cellStyle name="Обычный 5 17 21 3 2 2 2" xfId="49541"/>
    <cellStyle name="Обычный 5 17 21 3 2 3" xfId="49542"/>
    <cellStyle name="Обычный 5 17 21 3 3" xfId="19670"/>
    <cellStyle name="Обычный 5 17 21 3 3 2" xfId="49543"/>
    <cellStyle name="Обычный 5 17 21 3 4" xfId="49544"/>
    <cellStyle name="Обычный 5 17 21 4" xfId="19671"/>
    <cellStyle name="Обычный 5 17 21 4 2" xfId="19672"/>
    <cellStyle name="Обычный 5 17 21 4 2 2" xfId="19673"/>
    <cellStyle name="Обычный 5 17 21 4 2 2 2" xfId="49545"/>
    <cellStyle name="Обычный 5 17 21 4 2 3" xfId="49546"/>
    <cellStyle name="Обычный 5 17 21 4 3" xfId="19674"/>
    <cellStyle name="Обычный 5 17 21 4 3 2" xfId="49547"/>
    <cellStyle name="Обычный 5 17 21 4 4" xfId="49548"/>
    <cellStyle name="Обычный 5 17 21 5" xfId="19675"/>
    <cellStyle name="Обычный 5 17 21 5 2" xfId="19676"/>
    <cellStyle name="Обычный 5 17 21 5 2 2" xfId="49549"/>
    <cellStyle name="Обычный 5 17 21 5 3" xfId="49550"/>
    <cellStyle name="Обычный 5 17 21 6" xfId="19677"/>
    <cellStyle name="Обычный 5 17 21 6 2" xfId="49551"/>
    <cellStyle name="Обычный 5 17 21 7" xfId="19678"/>
    <cellStyle name="Обычный 5 17 21 7 2" xfId="49552"/>
    <cellStyle name="Обычный 5 17 21 8" xfId="49553"/>
    <cellStyle name="Обычный 5 17 22" xfId="19679"/>
    <cellStyle name="Обычный 5 17 22 2" xfId="19680"/>
    <cellStyle name="Обычный 5 17 22 2 2" xfId="19681"/>
    <cellStyle name="Обычный 5 17 22 2 2 2" xfId="19682"/>
    <cellStyle name="Обычный 5 17 22 2 2 2 2" xfId="49554"/>
    <cellStyle name="Обычный 5 17 22 2 2 3" xfId="49555"/>
    <cellStyle name="Обычный 5 17 22 2 3" xfId="19683"/>
    <cellStyle name="Обычный 5 17 22 2 3 2" xfId="49556"/>
    <cellStyle name="Обычный 5 17 22 2 4" xfId="49557"/>
    <cellStyle name="Обычный 5 17 22 3" xfId="19684"/>
    <cellStyle name="Обычный 5 17 22 3 2" xfId="19685"/>
    <cellStyle name="Обычный 5 17 22 3 2 2" xfId="19686"/>
    <cellStyle name="Обычный 5 17 22 3 2 2 2" xfId="49558"/>
    <cellStyle name="Обычный 5 17 22 3 2 3" xfId="49559"/>
    <cellStyle name="Обычный 5 17 22 3 3" xfId="19687"/>
    <cellStyle name="Обычный 5 17 22 3 3 2" xfId="49560"/>
    <cellStyle name="Обычный 5 17 22 3 4" xfId="49561"/>
    <cellStyle name="Обычный 5 17 22 4" xfId="19688"/>
    <cellStyle name="Обычный 5 17 22 4 2" xfId="19689"/>
    <cellStyle name="Обычный 5 17 22 4 2 2" xfId="19690"/>
    <cellStyle name="Обычный 5 17 22 4 2 2 2" xfId="49562"/>
    <cellStyle name="Обычный 5 17 22 4 2 3" xfId="49563"/>
    <cellStyle name="Обычный 5 17 22 4 3" xfId="19691"/>
    <cellStyle name="Обычный 5 17 22 4 3 2" xfId="49564"/>
    <cellStyle name="Обычный 5 17 22 4 4" xfId="49565"/>
    <cellStyle name="Обычный 5 17 22 5" xfId="19692"/>
    <cellStyle name="Обычный 5 17 22 5 2" xfId="19693"/>
    <cellStyle name="Обычный 5 17 22 5 2 2" xfId="49566"/>
    <cellStyle name="Обычный 5 17 22 5 3" xfId="49567"/>
    <cellStyle name="Обычный 5 17 22 6" xfId="19694"/>
    <cellStyle name="Обычный 5 17 22 6 2" xfId="49568"/>
    <cellStyle name="Обычный 5 17 22 7" xfId="19695"/>
    <cellStyle name="Обычный 5 17 22 7 2" xfId="49569"/>
    <cellStyle name="Обычный 5 17 22 8" xfId="49570"/>
    <cellStyle name="Обычный 5 17 23" xfId="19696"/>
    <cellStyle name="Обычный 5 17 23 2" xfId="19697"/>
    <cellStyle name="Обычный 5 17 23 2 2" xfId="19698"/>
    <cellStyle name="Обычный 5 17 23 2 2 2" xfId="19699"/>
    <cellStyle name="Обычный 5 17 23 2 2 2 2" xfId="49571"/>
    <cellStyle name="Обычный 5 17 23 2 2 3" xfId="49572"/>
    <cellStyle name="Обычный 5 17 23 2 3" xfId="19700"/>
    <cellStyle name="Обычный 5 17 23 2 3 2" xfId="49573"/>
    <cellStyle name="Обычный 5 17 23 2 4" xfId="49574"/>
    <cellStyle name="Обычный 5 17 23 3" xfId="19701"/>
    <cellStyle name="Обычный 5 17 23 3 2" xfId="19702"/>
    <cellStyle name="Обычный 5 17 23 3 2 2" xfId="19703"/>
    <cellStyle name="Обычный 5 17 23 3 2 2 2" xfId="49575"/>
    <cellStyle name="Обычный 5 17 23 3 2 3" xfId="49576"/>
    <cellStyle name="Обычный 5 17 23 3 3" xfId="19704"/>
    <cellStyle name="Обычный 5 17 23 3 3 2" xfId="49577"/>
    <cellStyle name="Обычный 5 17 23 3 4" xfId="49578"/>
    <cellStyle name="Обычный 5 17 23 4" xfId="19705"/>
    <cellStyle name="Обычный 5 17 23 4 2" xfId="19706"/>
    <cellStyle name="Обычный 5 17 23 4 2 2" xfId="19707"/>
    <cellStyle name="Обычный 5 17 23 4 2 2 2" xfId="49579"/>
    <cellStyle name="Обычный 5 17 23 4 2 3" xfId="49580"/>
    <cellStyle name="Обычный 5 17 23 4 3" xfId="19708"/>
    <cellStyle name="Обычный 5 17 23 4 3 2" xfId="49581"/>
    <cellStyle name="Обычный 5 17 23 4 4" xfId="49582"/>
    <cellStyle name="Обычный 5 17 23 5" xfId="19709"/>
    <cellStyle name="Обычный 5 17 23 5 2" xfId="19710"/>
    <cellStyle name="Обычный 5 17 23 5 2 2" xfId="49583"/>
    <cellStyle name="Обычный 5 17 23 5 3" xfId="49584"/>
    <cellStyle name="Обычный 5 17 23 6" xfId="19711"/>
    <cellStyle name="Обычный 5 17 23 6 2" xfId="49585"/>
    <cellStyle name="Обычный 5 17 23 7" xfId="19712"/>
    <cellStyle name="Обычный 5 17 23 7 2" xfId="49586"/>
    <cellStyle name="Обычный 5 17 23 8" xfId="49587"/>
    <cellStyle name="Обычный 5 17 24" xfId="19713"/>
    <cellStyle name="Обычный 5 17 24 2" xfId="19714"/>
    <cellStyle name="Обычный 5 17 24 2 2" xfId="19715"/>
    <cellStyle name="Обычный 5 17 24 2 2 2" xfId="19716"/>
    <cellStyle name="Обычный 5 17 24 2 2 2 2" xfId="49588"/>
    <cellStyle name="Обычный 5 17 24 2 2 3" xfId="49589"/>
    <cellStyle name="Обычный 5 17 24 2 3" xfId="19717"/>
    <cellStyle name="Обычный 5 17 24 2 3 2" xfId="49590"/>
    <cellStyle name="Обычный 5 17 24 2 4" xfId="49591"/>
    <cellStyle name="Обычный 5 17 24 3" xfId="19718"/>
    <cellStyle name="Обычный 5 17 24 3 2" xfId="19719"/>
    <cellStyle name="Обычный 5 17 24 3 2 2" xfId="19720"/>
    <cellStyle name="Обычный 5 17 24 3 2 2 2" xfId="49592"/>
    <cellStyle name="Обычный 5 17 24 3 2 3" xfId="49593"/>
    <cellStyle name="Обычный 5 17 24 3 3" xfId="19721"/>
    <cellStyle name="Обычный 5 17 24 3 3 2" xfId="49594"/>
    <cellStyle name="Обычный 5 17 24 3 4" xfId="49595"/>
    <cellStyle name="Обычный 5 17 24 4" xfId="19722"/>
    <cellStyle name="Обычный 5 17 24 4 2" xfId="19723"/>
    <cellStyle name="Обычный 5 17 24 4 2 2" xfId="19724"/>
    <cellStyle name="Обычный 5 17 24 4 2 2 2" xfId="49596"/>
    <cellStyle name="Обычный 5 17 24 4 2 3" xfId="49597"/>
    <cellStyle name="Обычный 5 17 24 4 3" xfId="19725"/>
    <cellStyle name="Обычный 5 17 24 4 3 2" xfId="49598"/>
    <cellStyle name="Обычный 5 17 24 4 4" xfId="49599"/>
    <cellStyle name="Обычный 5 17 24 5" xfId="19726"/>
    <cellStyle name="Обычный 5 17 24 5 2" xfId="19727"/>
    <cellStyle name="Обычный 5 17 24 5 2 2" xfId="49600"/>
    <cellStyle name="Обычный 5 17 24 5 3" xfId="49601"/>
    <cellStyle name="Обычный 5 17 24 6" xfId="19728"/>
    <cellStyle name="Обычный 5 17 24 6 2" xfId="49602"/>
    <cellStyle name="Обычный 5 17 24 7" xfId="19729"/>
    <cellStyle name="Обычный 5 17 24 7 2" xfId="49603"/>
    <cellStyle name="Обычный 5 17 24 8" xfId="49604"/>
    <cellStyle name="Обычный 5 17 25" xfId="19730"/>
    <cellStyle name="Обычный 5 17 25 2" xfId="19731"/>
    <cellStyle name="Обычный 5 17 25 2 2" xfId="19732"/>
    <cellStyle name="Обычный 5 17 25 2 2 2" xfId="19733"/>
    <cellStyle name="Обычный 5 17 25 2 2 2 2" xfId="49605"/>
    <cellStyle name="Обычный 5 17 25 2 2 3" xfId="49606"/>
    <cellStyle name="Обычный 5 17 25 2 3" xfId="19734"/>
    <cellStyle name="Обычный 5 17 25 2 3 2" xfId="49607"/>
    <cellStyle name="Обычный 5 17 25 2 4" xfId="49608"/>
    <cellStyle name="Обычный 5 17 25 3" xfId="19735"/>
    <cellStyle name="Обычный 5 17 25 3 2" xfId="19736"/>
    <cellStyle name="Обычный 5 17 25 3 2 2" xfId="19737"/>
    <cellStyle name="Обычный 5 17 25 3 2 2 2" xfId="49609"/>
    <cellStyle name="Обычный 5 17 25 3 2 3" xfId="49610"/>
    <cellStyle name="Обычный 5 17 25 3 3" xfId="19738"/>
    <cellStyle name="Обычный 5 17 25 3 3 2" xfId="49611"/>
    <cellStyle name="Обычный 5 17 25 3 4" xfId="49612"/>
    <cellStyle name="Обычный 5 17 25 4" xfId="19739"/>
    <cellStyle name="Обычный 5 17 25 4 2" xfId="19740"/>
    <cellStyle name="Обычный 5 17 25 4 2 2" xfId="19741"/>
    <cellStyle name="Обычный 5 17 25 4 2 2 2" xfId="49613"/>
    <cellStyle name="Обычный 5 17 25 4 2 3" xfId="49614"/>
    <cellStyle name="Обычный 5 17 25 4 3" xfId="19742"/>
    <cellStyle name="Обычный 5 17 25 4 3 2" xfId="49615"/>
    <cellStyle name="Обычный 5 17 25 4 4" xfId="49616"/>
    <cellStyle name="Обычный 5 17 25 5" xfId="19743"/>
    <cellStyle name="Обычный 5 17 25 5 2" xfId="19744"/>
    <cellStyle name="Обычный 5 17 25 5 2 2" xfId="49617"/>
    <cellStyle name="Обычный 5 17 25 5 3" xfId="49618"/>
    <cellStyle name="Обычный 5 17 25 6" xfId="19745"/>
    <cellStyle name="Обычный 5 17 25 6 2" xfId="49619"/>
    <cellStyle name="Обычный 5 17 25 7" xfId="19746"/>
    <cellStyle name="Обычный 5 17 25 7 2" xfId="49620"/>
    <cellStyle name="Обычный 5 17 25 8" xfId="49621"/>
    <cellStyle name="Обычный 5 17 26" xfId="19747"/>
    <cellStyle name="Обычный 5 17 26 2" xfId="19748"/>
    <cellStyle name="Обычный 5 17 26 2 2" xfId="19749"/>
    <cellStyle name="Обычный 5 17 26 2 2 2" xfId="19750"/>
    <cellStyle name="Обычный 5 17 26 2 2 2 2" xfId="49622"/>
    <cellStyle name="Обычный 5 17 26 2 2 3" xfId="49623"/>
    <cellStyle name="Обычный 5 17 26 2 3" xfId="19751"/>
    <cellStyle name="Обычный 5 17 26 2 3 2" xfId="49624"/>
    <cellStyle name="Обычный 5 17 26 2 4" xfId="49625"/>
    <cellStyle name="Обычный 5 17 26 3" xfId="19752"/>
    <cellStyle name="Обычный 5 17 26 3 2" xfId="19753"/>
    <cellStyle name="Обычный 5 17 26 3 2 2" xfId="19754"/>
    <cellStyle name="Обычный 5 17 26 3 2 2 2" xfId="49626"/>
    <cellStyle name="Обычный 5 17 26 3 2 3" xfId="49627"/>
    <cellStyle name="Обычный 5 17 26 3 3" xfId="19755"/>
    <cellStyle name="Обычный 5 17 26 3 3 2" xfId="49628"/>
    <cellStyle name="Обычный 5 17 26 3 4" xfId="49629"/>
    <cellStyle name="Обычный 5 17 26 4" xfId="19756"/>
    <cellStyle name="Обычный 5 17 26 4 2" xfId="19757"/>
    <cellStyle name="Обычный 5 17 26 4 2 2" xfId="19758"/>
    <cellStyle name="Обычный 5 17 26 4 2 2 2" xfId="49630"/>
    <cellStyle name="Обычный 5 17 26 4 2 3" xfId="49631"/>
    <cellStyle name="Обычный 5 17 26 4 3" xfId="19759"/>
    <cellStyle name="Обычный 5 17 26 4 3 2" xfId="49632"/>
    <cellStyle name="Обычный 5 17 26 4 4" xfId="49633"/>
    <cellStyle name="Обычный 5 17 26 5" xfId="19760"/>
    <cellStyle name="Обычный 5 17 26 5 2" xfId="19761"/>
    <cellStyle name="Обычный 5 17 26 5 2 2" xfId="49634"/>
    <cellStyle name="Обычный 5 17 26 5 3" xfId="49635"/>
    <cellStyle name="Обычный 5 17 26 6" xfId="19762"/>
    <cellStyle name="Обычный 5 17 26 6 2" xfId="49636"/>
    <cellStyle name="Обычный 5 17 26 7" xfId="19763"/>
    <cellStyle name="Обычный 5 17 26 7 2" xfId="49637"/>
    <cellStyle name="Обычный 5 17 26 8" xfId="49638"/>
    <cellStyle name="Обычный 5 17 27" xfId="19764"/>
    <cellStyle name="Обычный 5 17 27 2" xfId="19765"/>
    <cellStyle name="Обычный 5 17 27 2 2" xfId="19766"/>
    <cellStyle name="Обычный 5 17 27 2 2 2" xfId="19767"/>
    <cellStyle name="Обычный 5 17 27 2 2 2 2" xfId="49639"/>
    <cellStyle name="Обычный 5 17 27 2 2 3" xfId="49640"/>
    <cellStyle name="Обычный 5 17 27 2 3" xfId="19768"/>
    <cellStyle name="Обычный 5 17 27 2 3 2" xfId="49641"/>
    <cellStyle name="Обычный 5 17 27 2 4" xfId="49642"/>
    <cellStyle name="Обычный 5 17 27 3" xfId="19769"/>
    <cellStyle name="Обычный 5 17 27 3 2" xfId="19770"/>
    <cellStyle name="Обычный 5 17 27 3 2 2" xfId="19771"/>
    <cellStyle name="Обычный 5 17 27 3 2 2 2" xfId="49643"/>
    <cellStyle name="Обычный 5 17 27 3 2 3" xfId="49644"/>
    <cellStyle name="Обычный 5 17 27 3 3" xfId="19772"/>
    <cellStyle name="Обычный 5 17 27 3 3 2" xfId="49645"/>
    <cellStyle name="Обычный 5 17 27 3 4" xfId="49646"/>
    <cellStyle name="Обычный 5 17 27 4" xfId="19773"/>
    <cellStyle name="Обычный 5 17 27 4 2" xfId="19774"/>
    <cellStyle name="Обычный 5 17 27 4 2 2" xfId="19775"/>
    <cellStyle name="Обычный 5 17 27 4 2 2 2" xfId="49647"/>
    <cellStyle name="Обычный 5 17 27 4 2 3" xfId="49648"/>
    <cellStyle name="Обычный 5 17 27 4 3" xfId="19776"/>
    <cellStyle name="Обычный 5 17 27 4 3 2" xfId="49649"/>
    <cellStyle name="Обычный 5 17 27 4 4" xfId="49650"/>
    <cellStyle name="Обычный 5 17 27 5" xfId="19777"/>
    <cellStyle name="Обычный 5 17 27 5 2" xfId="19778"/>
    <cellStyle name="Обычный 5 17 27 5 2 2" xfId="49651"/>
    <cellStyle name="Обычный 5 17 27 5 3" xfId="49652"/>
    <cellStyle name="Обычный 5 17 27 6" xfId="19779"/>
    <cellStyle name="Обычный 5 17 27 6 2" xfId="49653"/>
    <cellStyle name="Обычный 5 17 27 7" xfId="19780"/>
    <cellStyle name="Обычный 5 17 27 7 2" xfId="49654"/>
    <cellStyle name="Обычный 5 17 27 8" xfId="49655"/>
    <cellStyle name="Обычный 5 17 28" xfId="19781"/>
    <cellStyle name="Обычный 5 17 28 2" xfId="19782"/>
    <cellStyle name="Обычный 5 17 28 2 2" xfId="19783"/>
    <cellStyle name="Обычный 5 17 28 2 2 2" xfId="19784"/>
    <cellStyle name="Обычный 5 17 28 2 2 2 2" xfId="49656"/>
    <cellStyle name="Обычный 5 17 28 2 2 3" xfId="49657"/>
    <cellStyle name="Обычный 5 17 28 2 3" xfId="19785"/>
    <cellStyle name="Обычный 5 17 28 2 3 2" xfId="49658"/>
    <cellStyle name="Обычный 5 17 28 2 4" xfId="49659"/>
    <cellStyle name="Обычный 5 17 28 3" xfId="19786"/>
    <cellStyle name="Обычный 5 17 28 3 2" xfId="19787"/>
    <cellStyle name="Обычный 5 17 28 3 2 2" xfId="19788"/>
    <cellStyle name="Обычный 5 17 28 3 2 2 2" xfId="49660"/>
    <cellStyle name="Обычный 5 17 28 3 2 3" xfId="49661"/>
    <cellStyle name="Обычный 5 17 28 3 3" xfId="19789"/>
    <cellStyle name="Обычный 5 17 28 3 3 2" xfId="49662"/>
    <cellStyle name="Обычный 5 17 28 3 4" xfId="49663"/>
    <cellStyle name="Обычный 5 17 28 4" xfId="19790"/>
    <cellStyle name="Обычный 5 17 28 4 2" xfId="19791"/>
    <cellStyle name="Обычный 5 17 28 4 2 2" xfId="19792"/>
    <cellStyle name="Обычный 5 17 28 4 2 2 2" xfId="49664"/>
    <cellStyle name="Обычный 5 17 28 4 2 3" xfId="49665"/>
    <cellStyle name="Обычный 5 17 28 4 3" xfId="19793"/>
    <cellStyle name="Обычный 5 17 28 4 3 2" xfId="49666"/>
    <cellStyle name="Обычный 5 17 28 4 4" xfId="49667"/>
    <cellStyle name="Обычный 5 17 28 5" xfId="19794"/>
    <cellStyle name="Обычный 5 17 28 5 2" xfId="19795"/>
    <cellStyle name="Обычный 5 17 28 5 2 2" xfId="49668"/>
    <cellStyle name="Обычный 5 17 28 5 3" xfId="49669"/>
    <cellStyle name="Обычный 5 17 28 6" xfId="19796"/>
    <cellStyle name="Обычный 5 17 28 6 2" xfId="49670"/>
    <cellStyle name="Обычный 5 17 28 7" xfId="19797"/>
    <cellStyle name="Обычный 5 17 28 7 2" xfId="49671"/>
    <cellStyle name="Обычный 5 17 28 8" xfId="49672"/>
    <cellStyle name="Обычный 5 17 29" xfId="19798"/>
    <cellStyle name="Обычный 5 17 29 2" xfId="19799"/>
    <cellStyle name="Обычный 5 17 29 2 2" xfId="19800"/>
    <cellStyle name="Обычный 5 17 29 2 2 2" xfId="19801"/>
    <cellStyle name="Обычный 5 17 29 2 2 2 2" xfId="49673"/>
    <cellStyle name="Обычный 5 17 29 2 2 3" xfId="49674"/>
    <cellStyle name="Обычный 5 17 29 2 3" xfId="19802"/>
    <cellStyle name="Обычный 5 17 29 2 3 2" xfId="49675"/>
    <cellStyle name="Обычный 5 17 29 2 4" xfId="49676"/>
    <cellStyle name="Обычный 5 17 29 3" xfId="19803"/>
    <cellStyle name="Обычный 5 17 29 3 2" xfId="19804"/>
    <cellStyle name="Обычный 5 17 29 3 2 2" xfId="19805"/>
    <cellStyle name="Обычный 5 17 29 3 2 2 2" xfId="49677"/>
    <cellStyle name="Обычный 5 17 29 3 2 3" xfId="49678"/>
    <cellStyle name="Обычный 5 17 29 3 3" xfId="19806"/>
    <cellStyle name="Обычный 5 17 29 3 3 2" xfId="49679"/>
    <cellStyle name="Обычный 5 17 29 3 4" xfId="49680"/>
    <cellStyle name="Обычный 5 17 29 4" xfId="19807"/>
    <cellStyle name="Обычный 5 17 29 4 2" xfId="19808"/>
    <cellStyle name="Обычный 5 17 29 4 2 2" xfId="19809"/>
    <cellStyle name="Обычный 5 17 29 4 2 2 2" xfId="49681"/>
    <cellStyle name="Обычный 5 17 29 4 2 3" xfId="49682"/>
    <cellStyle name="Обычный 5 17 29 4 3" xfId="19810"/>
    <cellStyle name="Обычный 5 17 29 4 3 2" xfId="49683"/>
    <cellStyle name="Обычный 5 17 29 4 4" xfId="49684"/>
    <cellStyle name="Обычный 5 17 29 5" xfId="19811"/>
    <cellStyle name="Обычный 5 17 29 5 2" xfId="19812"/>
    <cellStyle name="Обычный 5 17 29 5 2 2" xfId="49685"/>
    <cellStyle name="Обычный 5 17 29 5 3" xfId="49686"/>
    <cellStyle name="Обычный 5 17 29 6" xfId="19813"/>
    <cellStyle name="Обычный 5 17 29 6 2" xfId="49687"/>
    <cellStyle name="Обычный 5 17 29 7" xfId="19814"/>
    <cellStyle name="Обычный 5 17 29 7 2" xfId="49688"/>
    <cellStyle name="Обычный 5 17 29 8" xfId="49689"/>
    <cellStyle name="Обычный 5 17 3" xfId="19815"/>
    <cellStyle name="Обычный 5 17 3 2" xfId="19816"/>
    <cellStyle name="Обычный 5 17 3 2 2" xfId="19817"/>
    <cellStyle name="Обычный 5 17 3 2 2 2" xfId="19818"/>
    <cellStyle name="Обычный 5 17 3 2 2 2 2" xfId="49690"/>
    <cellStyle name="Обычный 5 17 3 2 2 3" xfId="49691"/>
    <cellStyle name="Обычный 5 17 3 2 3" xfId="19819"/>
    <cellStyle name="Обычный 5 17 3 2 3 2" xfId="49692"/>
    <cellStyle name="Обычный 5 17 3 2 4" xfId="49693"/>
    <cellStyle name="Обычный 5 17 3 3" xfId="19820"/>
    <cellStyle name="Обычный 5 17 3 3 2" xfId="19821"/>
    <cellStyle name="Обычный 5 17 3 3 2 2" xfId="19822"/>
    <cellStyle name="Обычный 5 17 3 3 2 2 2" xfId="49694"/>
    <cellStyle name="Обычный 5 17 3 3 2 3" xfId="49695"/>
    <cellStyle name="Обычный 5 17 3 3 3" xfId="19823"/>
    <cellStyle name="Обычный 5 17 3 3 3 2" xfId="49696"/>
    <cellStyle name="Обычный 5 17 3 3 4" xfId="49697"/>
    <cellStyle name="Обычный 5 17 3 4" xfId="19824"/>
    <cellStyle name="Обычный 5 17 3 4 2" xfId="19825"/>
    <cellStyle name="Обычный 5 17 3 4 2 2" xfId="19826"/>
    <cellStyle name="Обычный 5 17 3 4 2 2 2" xfId="49698"/>
    <cellStyle name="Обычный 5 17 3 4 2 3" xfId="49699"/>
    <cellStyle name="Обычный 5 17 3 4 3" xfId="19827"/>
    <cellStyle name="Обычный 5 17 3 4 3 2" xfId="49700"/>
    <cellStyle name="Обычный 5 17 3 4 4" xfId="49701"/>
    <cellStyle name="Обычный 5 17 3 5" xfId="19828"/>
    <cellStyle name="Обычный 5 17 3 5 2" xfId="19829"/>
    <cellStyle name="Обычный 5 17 3 5 2 2" xfId="49702"/>
    <cellStyle name="Обычный 5 17 3 5 3" xfId="49703"/>
    <cellStyle name="Обычный 5 17 3 6" xfId="19830"/>
    <cellStyle name="Обычный 5 17 3 6 2" xfId="49704"/>
    <cellStyle name="Обычный 5 17 3 7" xfId="19831"/>
    <cellStyle name="Обычный 5 17 3 7 2" xfId="49705"/>
    <cellStyle name="Обычный 5 17 3 8" xfId="49706"/>
    <cellStyle name="Обычный 5 17 30" xfId="19832"/>
    <cellStyle name="Обычный 5 17 30 2" xfId="19833"/>
    <cellStyle name="Обычный 5 17 30 2 2" xfId="19834"/>
    <cellStyle name="Обычный 5 17 30 2 2 2" xfId="49707"/>
    <cellStyle name="Обычный 5 17 30 2 3" xfId="49708"/>
    <cellStyle name="Обычный 5 17 30 3" xfId="19835"/>
    <cellStyle name="Обычный 5 17 30 3 2" xfId="49709"/>
    <cellStyle name="Обычный 5 17 30 4" xfId="49710"/>
    <cellStyle name="Обычный 5 17 31" xfId="19836"/>
    <cellStyle name="Обычный 5 17 31 2" xfId="19837"/>
    <cellStyle name="Обычный 5 17 31 2 2" xfId="19838"/>
    <cellStyle name="Обычный 5 17 31 2 2 2" xfId="49711"/>
    <cellStyle name="Обычный 5 17 31 2 3" xfId="49712"/>
    <cellStyle name="Обычный 5 17 31 3" xfId="19839"/>
    <cellStyle name="Обычный 5 17 31 3 2" xfId="49713"/>
    <cellStyle name="Обычный 5 17 31 4" xfId="49714"/>
    <cellStyle name="Обычный 5 17 32" xfId="19840"/>
    <cellStyle name="Обычный 5 17 32 2" xfId="19841"/>
    <cellStyle name="Обычный 5 17 32 2 2" xfId="19842"/>
    <cellStyle name="Обычный 5 17 32 2 2 2" xfId="49715"/>
    <cellStyle name="Обычный 5 17 32 2 3" xfId="49716"/>
    <cellStyle name="Обычный 5 17 32 3" xfId="19843"/>
    <cellStyle name="Обычный 5 17 32 3 2" xfId="49717"/>
    <cellStyle name="Обычный 5 17 32 4" xfId="49718"/>
    <cellStyle name="Обычный 5 17 33" xfId="19844"/>
    <cellStyle name="Обычный 5 17 33 2" xfId="19845"/>
    <cellStyle name="Обычный 5 17 33 2 2" xfId="49719"/>
    <cellStyle name="Обычный 5 17 33 3" xfId="49720"/>
    <cellStyle name="Обычный 5 17 34" xfId="19846"/>
    <cellStyle name="Обычный 5 17 34 2" xfId="49721"/>
    <cellStyle name="Обычный 5 17 35" xfId="19847"/>
    <cellStyle name="Обычный 5 17 35 2" xfId="49722"/>
    <cellStyle name="Обычный 5 17 36" xfId="49723"/>
    <cellStyle name="Обычный 5 17 4" xfId="19848"/>
    <cellStyle name="Обычный 5 17 4 2" xfId="19849"/>
    <cellStyle name="Обычный 5 17 4 2 2" xfId="19850"/>
    <cellStyle name="Обычный 5 17 4 2 2 2" xfId="19851"/>
    <cellStyle name="Обычный 5 17 4 2 2 2 2" xfId="49724"/>
    <cellStyle name="Обычный 5 17 4 2 2 3" xfId="49725"/>
    <cellStyle name="Обычный 5 17 4 2 3" xfId="19852"/>
    <cellStyle name="Обычный 5 17 4 2 3 2" xfId="49726"/>
    <cellStyle name="Обычный 5 17 4 2 4" xfId="49727"/>
    <cellStyle name="Обычный 5 17 4 3" xfId="19853"/>
    <cellStyle name="Обычный 5 17 4 3 2" xfId="19854"/>
    <cellStyle name="Обычный 5 17 4 3 2 2" xfId="19855"/>
    <cellStyle name="Обычный 5 17 4 3 2 2 2" xfId="49728"/>
    <cellStyle name="Обычный 5 17 4 3 2 3" xfId="49729"/>
    <cellStyle name="Обычный 5 17 4 3 3" xfId="19856"/>
    <cellStyle name="Обычный 5 17 4 3 3 2" xfId="49730"/>
    <cellStyle name="Обычный 5 17 4 3 4" xfId="49731"/>
    <cellStyle name="Обычный 5 17 4 4" xfId="19857"/>
    <cellStyle name="Обычный 5 17 4 4 2" xfId="19858"/>
    <cellStyle name="Обычный 5 17 4 4 2 2" xfId="19859"/>
    <cellStyle name="Обычный 5 17 4 4 2 2 2" xfId="49732"/>
    <cellStyle name="Обычный 5 17 4 4 2 3" xfId="49733"/>
    <cellStyle name="Обычный 5 17 4 4 3" xfId="19860"/>
    <cellStyle name="Обычный 5 17 4 4 3 2" xfId="49734"/>
    <cellStyle name="Обычный 5 17 4 4 4" xfId="49735"/>
    <cellStyle name="Обычный 5 17 4 5" xfId="19861"/>
    <cellStyle name="Обычный 5 17 4 5 2" xfId="19862"/>
    <cellStyle name="Обычный 5 17 4 5 2 2" xfId="49736"/>
    <cellStyle name="Обычный 5 17 4 5 3" xfId="49737"/>
    <cellStyle name="Обычный 5 17 4 6" xfId="19863"/>
    <cellStyle name="Обычный 5 17 4 6 2" xfId="49738"/>
    <cellStyle name="Обычный 5 17 4 7" xfId="19864"/>
    <cellStyle name="Обычный 5 17 4 7 2" xfId="49739"/>
    <cellStyle name="Обычный 5 17 4 8" xfId="49740"/>
    <cellStyle name="Обычный 5 17 5" xfId="19865"/>
    <cellStyle name="Обычный 5 17 5 2" xfId="19866"/>
    <cellStyle name="Обычный 5 17 5 2 2" xfId="19867"/>
    <cellStyle name="Обычный 5 17 5 2 2 2" xfId="19868"/>
    <cellStyle name="Обычный 5 17 5 2 2 2 2" xfId="49741"/>
    <cellStyle name="Обычный 5 17 5 2 2 3" xfId="49742"/>
    <cellStyle name="Обычный 5 17 5 2 3" xfId="19869"/>
    <cellStyle name="Обычный 5 17 5 2 3 2" xfId="49743"/>
    <cellStyle name="Обычный 5 17 5 2 4" xfId="49744"/>
    <cellStyle name="Обычный 5 17 5 3" xfId="19870"/>
    <cellStyle name="Обычный 5 17 5 3 2" xfId="19871"/>
    <cellStyle name="Обычный 5 17 5 3 2 2" xfId="19872"/>
    <cellStyle name="Обычный 5 17 5 3 2 2 2" xfId="49745"/>
    <cellStyle name="Обычный 5 17 5 3 2 3" xfId="49746"/>
    <cellStyle name="Обычный 5 17 5 3 3" xfId="19873"/>
    <cellStyle name="Обычный 5 17 5 3 3 2" xfId="49747"/>
    <cellStyle name="Обычный 5 17 5 3 4" xfId="49748"/>
    <cellStyle name="Обычный 5 17 5 4" xfId="19874"/>
    <cellStyle name="Обычный 5 17 5 4 2" xfId="19875"/>
    <cellStyle name="Обычный 5 17 5 4 2 2" xfId="19876"/>
    <cellStyle name="Обычный 5 17 5 4 2 2 2" xfId="49749"/>
    <cellStyle name="Обычный 5 17 5 4 2 3" xfId="49750"/>
    <cellStyle name="Обычный 5 17 5 4 3" xfId="19877"/>
    <cellStyle name="Обычный 5 17 5 4 3 2" xfId="49751"/>
    <cellStyle name="Обычный 5 17 5 4 4" xfId="49752"/>
    <cellStyle name="Обычный 5 17 5 5" xfId="19878"/>
    <cellStyle name="Обычный 5 17 5 5 2" xfId="19879"/>
    <cellStyle name="Обычный 5 17 5 5 2 2" xfId="49753"/>
    <cellStyle name="Обычный 5 17 5 5 3" xfId="49754"/>
    <cellStyle name="Обычный 5 17 5 6" xfId="19880"/>
    <cellStyle name="Обычный 5 17 5 6 2" xfId="49755"/>
    <cellStyle name="Обычный 5 17 5 7" xfId="19881"/>
    <cellStyle name="Обычный 5 17 5 7 2" xfId="49756"/>
    <cellStyle name="Обычный 5 17 5 8" xfId="49757"/>
    <cellStyle name="Обычный 5 17 6" xfId="19882"/>
    <cellStyle name="Обычный 5 17 6 2" xfId="19883"/>
    <cellStyle name="Обычный 5 17 6 2 2" xfId="19884"/>
    <cellStyle name="Обычный 5 17 6 2 2 2" xfId="19885"/>
    <cellStyle name="Обычный 5 17 6 2 2 2 2" xfId="49758"/>
    <cellStyle name="Обычный 5 17 6 2 2 3" xfId="49759"/>
    <cellStyle name="Обычный 5 17 6 2 3" xfId="19886"/>
    <cellStyle name="Обычный 5 17 6 2 3 2" xfId="49760"/>
    <cellStyle name="Обычный 5 17 6 2 4" xfId="49761"/>
    <cellStyle name="Обычный 5 17 6 3" xfId="19887"/>
    <cellStyle name="Обычный 5 17 6 3 2" xfId="19888"/>
    <cellStyle name="Обычный 5 17 6 3 2 2" xfId="19889"/>
    <cellStyle name="Обычный 5 17 6 3 2 2 2" xfId="49762"/>
    <cellStyle name="Обычный 5 17 6 3 2 3" xfId="49763"/>
    <cellStyle name="Обычный 5 17 6 3 3" xfId="19890"/>
    <cellStyle name="Обычный 5 17 6 3 3 2" xfId="49764"/>
    <cellStyle name="Обычный 5 17 6 3 4" xfId="49765"/>
    <cellStyle name="Обычный 5 17 6 4" xfId="19891"/>
    <cellStyle name="Обычный 5 17 6 4 2" xfId="19892"/>
    <cellStyle name="Обычный 5 17 6 4 2 2" xfId="19893"/>
    <cellStyle name="Обычный 5 17 6 4 2 2 2" xfId="49766"/>
    <cellStyle name="Обычный 5 17 6 4 2 3" xfId="49767"/>
    <cellStyle name="Обычный 5 17 6 4 3" xfId="19894"/>
    <cellStyle name="Обычный 5 17 6 4 3 2" xfId="49768"/>
    <cellStyle name="Обычный 5 17 6 4 4" xfId="49769"/>
    <cellStyle name="Обычный 5 17 6 5" xfId="19895"/>
    <cellStyle name="Обычный 5 17 6 5 2" xfId="19896"/>
    <cellStyle name="Обычный 5 17 6 5 2 2" xfId="49770"/>
    <cellStyle name="Обычный 5 17 6 5 3" xfId="49771"/>
    <cellStyle name="Обычный 5 17 6 6" xfId="19897"/>
    <cellStyle name="Обычный 5 17 6 6 2" xfId="49772"/>
    <cellStyle name="Обычный 5 17 6 7" xfId="19898"/>
    <cellStyle name="Обычный 5 17 6 7 2" xfId="49773"/>
    <cellStyle name="Обычный 5 17 6 8" xfId="49774"/>
    <cellStyle name="Обычный 5 17 7" xfId="19899"/>
    <cellStyle name="Обычный 5 17 7 2" xfId="19900"/>
    <cellStyle name="Обычный 5 17 7 2 2" xfId="19901"/>
    <cellStyle name="Обычный 5 17 7 2 2 2" xfId="19902"/>
    <cellStyle name="Обычный 5 17 7 2 2 2 2" xfId="49775"/>
    <cellStyle name="Обычный 5 17 7 2 2 3" xfId="49776"/>
    <cellStyle name="Обычный 5 17 7 2 3" xfId="19903"/>
    <cellStyle name="Обычный 5 17 7 2 3 2" xfId="49777"/>
    <cellStyle name="Обычный 5 17 7 2 4" xfId="49778"/>
    <cellStyle name="Обычный 5 17 7 3" xfId="19904"/>
    <cellStyle name="Обычный 5 17 7 3 2" xfId="19905"/>
    <cellStyle name="Обычный 5 17 7 3 2 2" xfId="19906"/>
    <cellStyle name="Обычный 5 17 7 3 2 2 2" xfId="49779"/>
    <cellStyle name="Обычный 5 17 7 3 2 3" xfId="49780"/>
    <cellStyle name="Обычный 5 17 7 3 3" xfId="19907"/>
    <cellStyle name="Обычный 5 17 7 3 3 2" xfId="49781"/>
    <cellStyle name="Обычный 5 17 7 3 4" xfId="49782"/>
    <cellStyle name="Обычный 5 17 7 4" xfId="19908"/>
    <cellStyle name="Обычный 5 17 7 4 2" xfId="19909"/>
    <cellStyle name="Обычный 5 17 7 4 2 2" xfId="19910"/>
    <cellStyle name="Обычный 5 17 7 4 2 2 2" xfId="49783"/>
    <cellStyle name="Обычный 5 17 7 4 2 3" xfId="49784"/>
    <cellStyle name="Обычный 5 17 7 4 3" xfId="19911"/>
    <cellStyle name="Обычный 5 17 7 4 3 2" xfId="49785"/>
    <cellStyle name="Обычный 5 17 7 4 4" xfId="49786"/>
    <cellStyle name="Обычный 5 17 7 5" xfId="19912"/>
    <cellStyle name="Обычный 5 17 7 5 2" xfId="19913"/>
    <cellStyle name="Обычный 5 17 7 5 2 2" xfId="49787"/>
    <cellStyle name="Обычный 5 17 7 5 3" xfId="49788"/>
    <cellStyle name="Обычный 5 17 7 6" xfId="19914"/>
    <cellStyle name="Обычный 5 17 7 6 2" xfId="49789"/>
    <cellStyle name="Обычный 5 17 7 7" xfId="19915"/>
    <cellStyle name="Обычный 5 17 7 7 2" xfId="49790"/>
    <cellStyle name="Обычный 5 17 7 8" xfId="49791"/>
    <cellStyle name="Обычный 5 17 8" xfId="19916"/>
    <cellStyle name="Обычный 5 17 8 2" xfId="19917"/>
    <cellStyle name="Обычный 5 17 8 2 2" xfId="19918"/>
    <cellStyle name="Обычный 5 17 8 2 2 2" xfId="19919"/>
    <cellStyle name="Обычный 5 17 8 2 2 2 2" xfId="49792"/>
    <cellStyle name="Обычный 5 17 8 2 2 3" xfId="49793"/>
    <cellStyle name="Обычный 5 17 8 2 3" xfId="19920"/>
    <cellStyle name="Обычный 5 17 8 2 3 2" xfId="49794"/>
    <cellStyle name="Обычный 5 17 8 2 4" xfId="49795"/>
    <cellStyle name="Обычный 5 17 8 3" xfId="19921"/>
    <cellStyle name="Обычный 5 17 8 3 2" xfId="19922"/>
    <cellStyle name="Обычный 5 17 8 3 2 2" xfId="19923"/>
    <cellStyle name="Обычный 5 17 8 3 2 2 2" xfId="49796"/>
    <cellStyle name="Обычный 5 17 8 3 2 3" xfId="49797"/>
    <cellStyle name="Обычный 5 17 8 3 3" xfId="19924"/>
    <cellStyle name="Обычный 5 17 8 3 3 2" xfId="49798"/>
    <cellStyle name="Обычный 5 17 8 3 4" xfId="49799"/>
    <cellStyle name="Обычный 5 17 8 4" xfId="19925"/>
    <cellStyle name="Обычный 5 17 8 4 2" xfId="19926"/>
    <cellStyle name="Обычный 5 17 8 4 2 2" xfId="19927"/>
    <cellStyle name="Обычный 5 17 8 4 2 2 2" xfId="49800"/>
    <cellStyle name="Обычный 5 17 8 4 2 3" xfId="49801"/>
    <cellStyle name="Обычный 5 17 8 4 3" xfId="19928"/>
    <cellStyle name="Обычный 5 17 8 4 3 2" xfId="49802"/>
    <cellStyle name="Обычный 5 17 8 4 4" xfId="49803"/>
    <cellStyle name="Обычный 5 17 8 5" xfId="19929"/>
    <cellStyle name="Обычный 5 17 8 5 2" xfId="19930"/>
    <cellStyle name="Обычный 5 17 8 5 2 2" xfId="49804"/>
    <cellStyle name="Обычный 5 17 8 5 3" xfId="49805"/>
    <cellStyle name="Обычный 5 17 8 6" xfId="19931"/>
    <cellStyle name="Обычный 5 17 8 6 2" xfId="49806"/>
    <cellStyle name="Обычный 5 17 8 7" xfId="19932"/>
    <cellStyle name="Обычный 5 17 8 7 2" xfId="49807"/>
    <cellStyle name="Обычный 5 17 8 8" xfId="49808"/>
    <cellStyle name="Обычный 5 17 9" xfId="19933"/>
    <cellStyle name="Обычный 5 17 9 2" xfId="19934"/>
    <cellStyle name="Обычный 5 17 9 2 2" xfId="19935"/>
    <cellStyle name="Обычный 5 17 9 2 2 2" xfId="19936"/>
    <cellStyle name="Обычный 5 17 9 2 2 2 2" xfId="49809"/>
    <cellStyle name="Обычный 5 17 9 2 2 3" xfId="49810"/>
    <cellStyle name="Обычный 5 17 9 2 3" xfId="19937"/>
    <cellStyle name="Обычный 5 17 9 2 3 2" xfId="49811"/>
    <cellStyle name="Обычный 5 17 9 2 4" xfId="49812"/>
    <cellStyle name="Обычный 5 17 9 3" xfId="19938"/>
    <cellStyle name="Обычный 5 17 9 3 2" xfId="19939"/>
    <cellStyle name="Обычный 5 17 9 3 2 2" xfId="19940"/>
    <cellStyle name="Обычный 5 17 9 3 2 2 2" xfId="49813"/>
    <cellStyle name="Обычный 5 17 9 3 2 3" xfId="49814"/>
    <cellStyle name="Обычный 5 17 9 3 3" xfId="19941"/>
    <cellStyle name="Обычный 5 17 9 3 3 2" xfId="49815"/>
    <cellStyle name="Обычный 5 17 9 3 4" xfId="49816"/>
    <cellStyle name="Обычный 5 17 9 4" xfId="19942"/>
    <cellStyle name="Обычный 5 17 9 4 2" xfId="19943"/>
    <cellStyle name="Обычный 5 17 9 4 2 2" xfId="19944"/>
    <cellStyle name="Обычный 5 17 9 4 2 2 2" xfId="49817"/>
    <cellStyle name="Обычный 5 17 9 4 2 3" xfId="49818"/>
    <cellStyle name="Обычный 5 17 9 4 3" xfId="19945"/>
    <cellStyle name="Обычный 5 17 9 4 3 2" xfId="49819"/>
    <cellStyle name="Обычный 5 17 9 4 4" xfId="49820"/>
    <cellStyle name="Обычный 5 17 9 5" xfId="19946"/>
    <cellStyle name="Обычный 5 17 9 5 2" xfId="19947"/>
    <cellStyle name="Обычный 5 17 9 5 2 2" xfId="49821"/>
    <cellStyle name="Обычный 5 17 9 5 3" xfId="49822"/>
    <cellStyle name="Обычный 5 17 9 6" xfId="19948"/>
    <cellStyle name="Обычный 5 17 9 6 2" xfId="49823"/>
    <cellStyle name="Обычный 5 17 9 7" xfId="19949"/>
    <cellStyle name="Обычный 5 17 9 7 2" xfId="49824"/>
    <cellStyle name="Обычный 5 17 9 8" xfId="49825"/>
    <cellStyle name="Обычный 5 18" xfId="19950"/>
    <cellStyle name="Обычный 5 18 10" xfId="19951"/>
    <cellStyle name="Обычный 5 18 10 2" xfId="19952"/>
    <cellStyle name="Обычный 5 18 10 2 2" xfId="19953"/>
    <cellStyle name="Обычный 5 18 10 2 2 2" xfId="19954"/>
    <cellStyle name="Обычный 5 18 10 2 2 2 2" xfId="49826"/>
    <cellStyle name="Обычный 5 18 10 2 2 3" xfId="49827"/>
    <cellStyle name="Обычный 5 18 10 2 3" xfId="19955"/>
    <cellStyle name="Обычный 5 18 10 2 3 2" xfId="49828"/>
    <cellStyle name="Обычный 5 18 10 2 4" xfId="49829"/>
    <cellStyle name="Обычный 5 18 10 3" xfId="19956"/>
    <cellStyle name="Обычный 5 18 10 3 2" xfId="19957"/>
    <cellStyle name="Обычный 5 18 10 3 2 2" xfId="19958"/>
    <cellStyle name="Обычный 5 18 10 3 2 2 2" xfId="49830"/>
    <cellStyle name="Обычный 5 18 10 3 2 3" xfId="49831"/>
    <cellStyle name="Обычный 5 18 10 3 3" xfId="19959"/>
    <cellStyle name="Обычный 5 18 10 3 3 2" xfId="49832"/>
    <cellStyle name="Обычный 5 18 10 3 4" xfId="49833"/>
    <cellStyle name="Обычный 5 18 10 4" xfId="19960"/>
    <cellStyle name="Обычный 5 18 10 4 2" xfId="19961"/>
    <cellStyle name="Обычный 5 18 10 4 2 2" xfId="19962"/>
    <cellStyle name="Обычный 5 18 10 4 2 2 2" xfId="49834"/>
    <cellStyle name="Обычный 5 18 10 4 2 3" xfId="49835"/>
    <cellStyle name="Обычный 5 18 10 4 3" xfId="19963"/>
    <cellStyle name="Обычный 5 18 10 4 3 2" xfId="49836"/>
    <cellStyle name="Обычный 5 18 10 4 4" xfId="49837"/>
    <cellStyle name="Обычный 5 18 10 5" xfId="19964"/>
    <cellStyle name="Обычный 5 18 10 5 2" xfId="19965"/>
    <cellStyle name="Обычный 5 18 10 5 2 2" xfId="49838"/>
    <cellStyle name="Обычный 5 18 10 5 3" xfId="49839"/>
    <cellStyle name="Обычный 5 18 10 6" xfId="19966"/>
    <cellStyle name="Обычный 5 18 10 6 2" xfId="49840"/>
    <cellStyle name="Обычный 5 18 10 7" xfId="19967"/>
    <cellStyle name="Обычный 5 18 10 7 2" xfId="49841"/>
    <cellStyle name="Обычный 5 18 10 8" xfId="49842"/>
    <cellStyle name="Обычный 5 18 11" xfId="19968"/>
    <cellStyle name="Обычный 5 18 11 2" xfId="19969"/>
    <cellStyle name="Обычный 5 18 11 2 2" xfId="19970"/>
    <cellStyle name="Обычный 5 18 11 2 2 2" xfId="19971"/>
    <cellStyle name="Обычный 5 18 11 2 2 2 2" xfId="49843"/>
    <cellStyle name="Обычный 5 18 11 2 2 3" xfId="49844"/>
    <cellStyle name="Обычный 5 18 11 2 3" xfId="19972"/>
    <cellStyle name="Обычный 5 18 11 2 3 2" xfId="49845"/>
    <cellStyle name="Обычный 5 18 11 2 4" xfId="49846"/>
    <cellStyle name="Обычный 5 18 11 3" xfId="19973"/>
    <cellStyle name="Обычный 5 18 11 3 2" xfId="19974"/>
    <cellStyle name="Обычный 5 18 11 3 2 2" xfId="19975"/>
    <cellStyle name="Обычный 5 18 11 3 2 2 2" xfId="49847"/>
    <cellStyle name="Обычный 5 18 11 3 2 3" xfId="49848"/>
    <cellStyle name="Обычный 5 18 11 3 3" xfId="19976"/>
    <cellStyle name="Обычный 5 18 11 3 3 2" xfId="49849"/>
    <cellStyle name="Обычный 5 18 11 3 4" xfId="49850"/>
    <cellStyle name="Обычный 5 18 11 4" xfId="19977"/>
    <cellStyle name="Обычный 5 18 11 4 2" xfId="19978"/>
    <cellStyle name="Обычный 5 18 11 4 2 2" xfId="19979"/>
    <cellStyle name="Обычный 5 18 11 4 2 2 2" xfId="49851"/>
    <cellStyle name="Обычный 5 18 11 4 2 3" xfId="49852"/>
    <cellStyle name="Обычный 5 18 11 4 3" xfId="19980"/>
    <cellStyle name="Обычный 5 18 11 4 3 2" xfId="49853"/>
    <cellStyle name="Обычный 5 18 11 4 4" xfId="49854"/>
    <cellStyle name="Обычный 5 18 11 5" xfId="19981"/>
    <cellStyle name="Обычный 5 18 11 5 2" xfId="19982"/>
    <cellStyle name="Обычный 5 18 11 5 2 2" xfId="49855"/>
    <cellStyle name="Обычный 5 18 11 5 3" xfId="49856"/>
    <cellStyle name="Обычный 5 18 11 6" xfId="19983"/>
    <cellStyle name="Обычный 5 18 11 6 2" xfId="49857"/>
    <cellStyle name="Обычный 5 18 11 7" xfId="19984"/>
    <cellStyle name="Обычный 5 18 11 7 2" xfId="49858"/>
    <cellStyle name="Обычный 5 18 11 8" xfId="49859"/>
    <cellStyle name="Обычный 5 18 12" xfId="19985"/>
    <cellStyle name="Обычный 5 18 12 2" xfId="19986"/>
    <cellStyle name="Обычный 5 18 12 2 2" xfId="19987"/>
    <cellStyle name="Обычный 5 18 12 2 2 2" xfId="19988"/>
    <cellStyle name="Обычный 5 18 12 2 2 2 2" xfId="49860"/>
    <cellStyle name="Обычный 5 18 12 2 2 3" xfId="49861"/>
    <cellStyle name="Обычный 5 18 12 2 3" xfId="19989"/>
    <cellStyle name="Обычный 5 18 12 2 3 2" xfId="49862"/>
    <cellStyle name="Обычный 5 18 12 2 4" xfId="49863"/>
    <cellStyle name="Обычный 5 18 12 3" xfId="19990"/>
    <cellStyle name="Обычный 5 18 12 3 2" xfId="19991"/>
    <cellStyle name="Обычный 5 18 12 3 2 2" xfId="19992"/>
    <cellStyle name="Обычный 5 18 12 3 2 2 2" xfId="49864"/>
    <cellStyle name="Обычный 5 18 12 3 2 3" xfId="49865"/>
    <cellStyle name="Обычный 5 18 12 3 3" xfId="19993"/>
    <cellStyle name="Обычный 5 18 12 3 3 2" xfId="49866"/>
    <cellStyle name="Обычный 5 18 12 3 4" xfId="49867"/>
    <cellStyle name="Обычный 5 18 12 4" xfId="19994"/>
    <cellStyle name="Обычный 5 18 12 4 2" xfId="19995"/>
    <cellStyle name="Обычный 5 18 12 4 2 2" xfId="19996"/>
    <cellStyle name="Обычный 5 18 12 4 2 2 2" xfId="49868"/>
    <cellStyle name="Обычный 5 18 12 4 2 3" xfId="49869"/>
    <cellStyle name="Обычный 5 18 12 4 3" xfId="19997"/>
    <cellStyle name="Обычный 5 18 12 4 3 2" xfId="49870"/>
    <cellStyle name="Обычный 5 18 12 4 4" xfId="49871"/>
    <cellStyle name="Обычный 5 18 12 5" xfId="19998"/>
    <cellStyle name="Обычный 5 18 12 5 2" xfId="19999"/>
    <cellStyle name="Обычный 5 18 12 5 2 2" xfId="49872"/>
    <cellStyle name="Обычный 5 18 12 5 3" xfId="49873"/>
    <cellStyle name="Обычный 5 18 12 6" xfId="20000"/>
    <cellStyle name="Обычный 5 18 12 6 2" xfId="49874"/>
    <cellStyle name="Обычный 5 18 12 7" xfId="20001"/>
    <cellStyle name="Обычный 5 18 12 7 2" xfId="49875"/>
    <cellStyle name="Обычный 5 18 12 8" xfId="49876"/>
    <cellStyle name="Обычный 5 18 13" xfId="20002"/>
    <cellStyle name="Обычный 5 18 13 2" xfId="20003"/>
    <cellStyle name="Обычный 5 18 13 2 2" xfId="20004"/>
    <cellStyle name="Обычный 5 18 13 2 2 2" xfId="20005"/>
    <cellStyle name="Обычный 5 18 13 2 2 2 2" xfId="49877"/>
    <cellStyle name="Обычный 5 18 13 2 2 3" xfId="49878"/>
    <cellStyle name="Обычный 5 18 13 2 3" xfId="20006"/>
    <cellStyle name="Обычный 5 18 13 2 3 2" xfId="49879"/>
    <cellStyle name="Обычный 5 18 13 2 4" xfId="49880"/>
    <cellStyle name="Обычный 5 18 13 3" xfId="20007"/>
    <cellStyle name="Обычный 5 18 13 3 2" xfId="20008"/>
    <cellStyle name="Обычный 5 18 13 3 2 2" xfId="20009"/>
    <cellStyle name="Обычный 5 18 13 3 2 2 2" xfId="49881"/>
    <cellStyle name="Обычный 5 18 13 3 2 3" xfId="49882"/>
    <cellStyle name="Обычный 5 18 13 3 3" xfId="20010"/>
    <cellStyle name="Обычный 5 18 13 3 3 2" xfId="49883"/>
    <cellStyle name="Обычный 5 18 13 3 4" xfId="49884"/>
    <cellStyle name="Обычный 5 18 13 4" xfId="20011"/>
    <cellStyle name="Обычный 5 18 13 4 2" xfId="20012"/>
    <cellStyle name="Обычный 5 18 13 4 2 2" xfId="20013"/>
    <cellStyle name="Обычный 5 18 13 4 2 2 2" xfId="49885"/>
    <cellStyle name="Обычный 5 18 13 4 2 3" xfId="49886"/>
    <cellStyle name="Обычный 5 18 13 4 3" xfId="20014"/>
    <cellStyle name="Обычный 5 18 13 4 3 2" xfId="49887"/>
    <cellStyle name="Обычный 5 18 13 4 4" xfId="49888"/>
    <cellStyle name="Обычный 5 18 13 5" xfId="20015"/>
    <cellStyle name="Обычный 5 18 13 5 2" xfId="20016"/>
    <cellStyle name="Обычный 5 18 13 5 2 2" xfId="49889"/>
    <cellStyle name="Обычный 5 18 13 5 3" xfId="49890"/>
    <cellStyle name="Обычный 5 18 13 6" xfId="20017"/>
    <cellStyle name="Обычный 5 18 13 6 2" xfId="49891"/>
    <cellStyle name="Обычный 5 18 13 7" xfId="20018"/>
    <cellStyle name="Обычный 5 18 13 7 2" xfId="49892"/>
    <cellStyle name="Обычный 5 18 13 8" xfId="49893"/>
    <cellStyle name="Обычный 5 18 14" xfId="20019"/>
    <cellStyle name="Обычный 5 18 14 2" xfId="20020"/>
    <cellStyle name="Обычный 5 18 14 2 2" xfId="20021"/>
    <cellStyle name="Обычный 5 18 14 2 2 2" xfId="20022"/>
    <cellStyle name="Обычный 5 18 14 2 2 2 2" xfId="49894"/>
    <cellStyle name="Обычный 5 18 14 2 2 3" xfId="49895"/>
    <cellStyle name="Обычный 5 18 14 2 3" xfId="20023"/>
    <cellStyle name="Обычный 5 18 14 2 3 2" xfId="49896"/>
    <cellStyle name="Обычный 5 18 14 2 4" xfId="49897"/>
    <cellStyle name="Обычный 5 18 14 3" xfId="20024"/>
    <cellStyle name="Обычный 5 18 14 3 2" xfId="20025"/>
    <cellStyle name="Обычный 5 18 14 3 2 2" xfId="20026"/>
    <cellStyle name="Обычный 5 18 14 3 2 2 2" xfId="49898"/>
    <cellStyle name="Обычный 5 18 14 3 2 3" xfId="49899"/>
    <cellStyle name="Обычный 5 18 14 3 3" xfId="20027"/>
    <cellStyle name="Обычный 5 18 14 3 3 2" xfId="49900"/>
    <cellStyle name="Обычный 5 18 14 3 4" xfId="49901"/>
    <cellStyle name="Обычный 5 18 14 4" xfId="20028"/>
    <cellStyle name="Обычный 5 18 14 4 2" xfId="20029"/>
    <cellStyle name="Обычный 5 18 14 4 2 2" xfId="20030"/>
    <cellStyle name="Обычный 5 18 14 4 2 2 2" xfId="49902"/>
    <cellStyle name="Обычный 5 18 14 4 2 3" xfId="49903"/>
    <cellStyle name="Обычный 5 18 14 4 3" xfId="20031"/>
    <cellStyle name="Обычный 5 18 14 4 3 2" xfId="49904"/>
    <cellStyle name="Обычный 5 18 14 4 4" xfId="49905"/>
    <cellStyle name="Обычный 5 18 14 5" xfId="20032"/>
    <cellStyle name="Обычный 5 18 14 5 2" xfId="20033"/>
    <cellStyle name="Обычный 5 18 14 5 2 2" xfId="49906"/>
    <cellStyle name="Обычный 5 18 14 5 3" xfId="49907"/>
    <cellStyle name="Обычный 5 18 14 6" xfId="20034"/>
    <cellStyle name="Обычный 5 18 14 6 2" xfId="49908"/>
    <cellStyle name="Обычный 5 18 14 7" xfId="20035"/>
    <cellStyle name="Обычный 5 18 14 7 2" xfId="49909"/>
    <cellStyle name="Обычный 5 18 14 8" xfId="49910"/>
    <cellStyle name="Обычный 5 18 15" xfId="20036"/>
    <cellStyle name="Обычный 5 18 15 2" xfId="20037"/>
    <cellStyle name="Обычный 5 18 15 2 2" xfId="20038"/>
    <cellStyle name="Обычный 5 18 15 2 2 2" xfId="20039"/>
    <cellStyle name="Обычный 5 18 15 2 2 2 2" xfId="49911"/>
    <cellStyle name="Обычный 5 18 15 2 2 3" xfId="49912"/>
    <cellStyle name="Обычный 5 18 15 2 3" xfId="20040"/>
    <cellStyle name="Обычный 5 18 15 2 3 2" xfId="49913"/>
    <cellStyle name="Обычный 5 18 15 2 4" xfId="49914"/>
    <cellStyle name="Обычный 5 18 15 3" xfId="20041"/>
    <cellStyle name="Обычный 5 18 15 3 2" xfId="20042"/>
    <cellStyle name="Обычный 5 18 15 3 2 2" xfId="20043"/>
    <cellStyle name="Обычный 5 18 15 3 2 2 2" xfId="49915"/>
    <cellStyle name="Обычный 5 18 15 3 2 3" xfId="49916"/>
    <cellStyle name="Обычный 5 18 15 3 3" xfId="20044"/>
    <cellStyle name="Обычный 5 18 15 3 3 2" xfId="49917"/>
    <cellStyle name="Обычный 5 18 15 3 4" xfId="49918"/>
    <cellStyle name="Обычный 5 18 15 4" xfId="20045"/>
    <cellStyle name="Обычный 5 18 15 4 2" xfId="20046"/>
    <cellStyle name="Обычный 5 18 15 4 2 2" xfId="20047"/>
    <cellStyle name="Обычный 5 18 15 4 2 2 2" xfId="49919"/>
    <cellStyle name="Обычный 5 18 15 4 2 3" xfId="49920"/>
    <cellStyle name="Обычный 5 18 15 4 3" xfId="20048"/>
    <cellStyle name="Обычный 5 18 15 4 3 2" xfId="49921"/>
    <cellStyle name="Обычный 5 18 15 4 4" xfId="49922"/>
    <cellStyle name="Обычный 5 18 15 5" xfId="20049"/>
    <cellStyle name="Обычный 5 18 15 5 2" xfId="20050"/>
    <cellStyle name="Обычный 5 18 15 5 2 2" xfId="49923"/>
    <cellStyle name="Обычный 5 18 15 5 3" xfId="49924"/>
    <cellStyle name="Обычный 5 18 15 6" xfId="20051"/>
    <cellStyle name="Обычный 5 18 15 6 2" xfId="49925"/>
    <cellStyle name="Обычный 5 18 15 7" xfId="20052"/>
    <cellStyle name="Обычный 5 18 15 7 2" xfId="49926"/>
    <cellStyle name="Обычный 5 18 15 8" xfId="49927"/>
    <cellStyle name="Обычный 5 18 16" xfId="20053"/>
    <cellStyle name="Обычный 5 18 16 2" xfId="20054"/>
    <cellStyle name="Обычный 5 18 16 2 2" xfId="20055"/>
    <cellStyle name="Обычный 5 18 16 2 2 2" xfId="20056"/>
    <cellStyle name="Обычный 5 18 16 2 2 2 2" xfId="49928"/>
    <cellStyle name="Обычный 5 18 16 2 2 3" xfId="49929"/>
    <cellStyle name="Обычный 5 18 16 2 3" xfId="20057"/>
    <cellStyle name="Обычный 5 18 16 2 3 2" xfId="49930"/>
    <cellStyle name="Обычный 5 18 16 2 4" xfId="49931"/>
    <cellStyle name="Обычный 5 18 16 3" xfId="20058"/>
    <cellStyle name="Обычный 5 18 16 3 2" xfId="20059"/>
    <cellStyle name="Обычный 5 18 16 3 2 2" xfId="20060"/>
    <cellStyle name="Обычный 5 18 16 3 2 2 2" xfId="49932"/>
    <cellStyle name="Обычный 5 18 16 3 2 3" xfId="49933"/>
    <cellStyle name="Обычный 5 18 16 3 3" xfId="20061"/>
    <cellStyle name="Обычный 5 18 16 3 3 2" xfId="49934"/>
    <cellStyle name="Обычный 5 18 16 3 4" xfId="49935"/>
    <cellStyle name="Обычный 5 18 16 4" xfId="20062"/>
    <cellStyle name="Обычный 5 18 16 4 2" xfId="20063"/>
    <cellStyle name="Обычный 5 18 16 4 2 2" xfId="20064"/>
    <cellStyle name="Обычный 5 18 16 4 2 2 2" xfId="49936"/>
    <cellStyle name="Обычный 5 18 16 4 2 3" xfId="49937"/>
    <cellStyle name="Обычный 5 18 16 4 3" xfId="20065"/>
    <cellStyle name="Обычный 5 18 16 4 3 2" xfId="49938"/>
    <cellStyle name="Обычный 5 18 16 4 4" xfId="49939"/>
    <cellStyle name="Обычный 5 18 16 5" xfId="20066"/>
    <cellStyle name="Обычный 5 18 16 5 2" xfId="20067"/>
    <cellStyle name="Обычный 5 18 16 5 2 2" xfId="49940"/>
    <cellStyle name="Обычный 5 18 16 5 3" xfId="49941"/>
    <cellStyle name="Обычный 5 18 16 6" xfId="20068"/>
    <cellStyle name="Обычный 5 18 16 6 2" xfId="49942"/>
    <cellStyle name="Обычный 5 18 16 7" xfId="20069"/>
    <cellStyle name="Обычный 5 18 16 7 2" xfId="49943"/>
    <cellStyle name="Обычный 5 18 16 8" xfId="49944"/>
    <cellStyle name="Обычный 5 18 17" xfId="20070"/>
    <cellStyle name="Обычный 5 18 17 2" xfId="20071"/>
    <cellStyle name="Обычный 5 18 17 2 2" xfId="20072"/>
    <cellStyle name="Обычный 5 18 17 2 2 2" xfId="20073"/>
    <cellStyle name="Обычный 5 18 17 2 2 2 2" xfId="49945"/>
    <cellStyle name="Обычный 5 18 17 2 2 3" xfId="49946"/>
    <cellStyle name="Обычный 5 18 17 2 3" xfId="20074"/>
    <cellStyle name="Обычный 5 18 17 2 3 2" xfId="49947"/>
    <cellStyle name="Обычный 5 18 17 2 4" xfId="49948"/>
    <cellStyle name="Обычный 5 18 17 3" xfId="20075"/>
    <cellStyle name="Обычный 5 18 17 3 2" xfId="20076"/>
    <cellStyle name="Обычный 5 18 17 3 2 2" xfId="20077"/>
    <cellStyle name="Обычный 5 18 17 3 2 2 2" xfId="49949"/>
    <cellStyle name="Обычный 5 18 17 3 2 3" xfId="49950"/>
    <cellStyle name="Обычный 5 18 17 3 3" xfId="20078"/>
    <cellStyle name="Обычный 5 18 17 3 3 2" xfId="49951"/>
    <cellStyle name="Обычный 5 18 17 3 4" xfId="49952"/>
    <cellStyle name="Обычный 5 18 17 4" xfId="20079"/>
    <cellStyle name="Обычный 5 18 17 4 2" xfId="20080"/>
    <cellStyle name="Обычный 5 18 17 4 2 2" xfId="20081"/>
    <cellStyle name="Обычный 5 18 17 4 2 2 2" xfId="49953"/>
    <cellStyle name="Обычный 5 18 17 4 2 3" xfId="49954"/>
    <cellStyle name="Обычный 5 18 17 4 3" xfId="20082"/>
    <cellStyle name="Обычный 5 18 17 4 3 2" xfId="49955"/>
    <cellStyle name="Обычный 5 18 17 4 4" xfId="49956"/>
    <cellStyle name="Обычный 5 18 17 5" xfId="20083"/>
    <cellStyle name="Обычный 5 18 17 5 2" xfId="20084"/>
    <cellStyle name="Обычный 5 18 17 5 2 2" xfId="49957"/>
    <cellStyle name="Обычный 5 18 17 5 3" xfId="49958"/>
    <cellStyle name="Обычный 5 18 17 6" xfId="20085"/>
    <cellStyle name="Обычный 5 18 17 6 2" xfId="49959"/>
    <cellStyle name="Обычный 5 18 17 7" xfId="20086"/>
    <cellStyle name="Обычный 5 18 17 7 2" xfId="49960"/>
    <cellStyle name="Обычный 5 18 17 8" xfId="49961"/>
    <cellStyle name="Обычный 5 18 18" xfId="20087"/>
    <cellStyle name="Обычный 5 18 18 2" xfId="20088"/>
    <cellStyle name="Обычный 5 18 18 2 2" xfId="20089"/>
    <cellStyle name="Обычный 5 18 18 2 2 2" xfId="20090"/>
    <cellStyle name="Обычный 5 18 18 2 2 2 2" xfId="49962"/>
    <cellStyle name="Обычный 5 18 18 2 2 3" xfId="49963"/>
    <cellStyle name="Обычный 5 18 18 2 3" xfId="20091"/>
    <cellStyle name="Обычный 5 18 18 2 3 2" xfId="49964"/>
    <cellStyle name="Обычный 5 18 18 2 4" xfId="49965"/>
    <cellStyle name="Обычный 5 18 18 3" xfId="20092"/>
    <cellStyle name="Обычный 5 18 18 3 2" xfId="20093"/>
    <cellStyle name="Обычный 5 18 18 3 2 2" xfId="20094"/>
    <cellStyle name="Обычный 5 18 18 3 2 2 2" xfId="49966"/>
    <cellStyle name="Обычный 5 18 18 3 2 3" xfId="49967"/>
    <cellStyle name="Обычный 5 18 18 3 3" xfId="20095"/>
    <cellStyle name="Обычный 5 18 18 3 3 2" xfId="49968"/>
    <cellStyle name="Обычный 5 18 18 3 4" xfId="49969"/>
    <cellStyle name="Обычный 5 18 18 4" xfId="20096"/>
    <cellStyle name="Обычный 5 18 18 4 2" xfId="20097"/>
    <cellStyle name="Обычный 5 18 18 4 2 2" xfId="20098"/>
    <cellStyle name="Обычный 5 18 18 4 2 2 2" xfId="49970"/>
    <cellStyle name="Обычный 5 18 18 4 2 3" xfId="49971"/>
    <cellStyle name="Обычный 5 18 18 4 3" xfId="20099"/>
    <cellStyle name="Обычный 5 18 18 4 3 2" xfId="49972"/>
    <cellStyle name="Обычный 5 18 18 4 4" xfId="49973"/>
    <cellStyle name="Обычный 5 18 18 5" xfId="20100"/>
    <cellStyle name="Обычный 5 18 18 5 2" xfId="20101"/>
    <cellStyle name="Обычный 5 18 18 5 2 2" xfId="49974"/>
    <cellStyle name="Обычный 5 18 18 5 3" xfId="49975"/>
    <cellStyle name="Обычный 5 18 18 6" xfId="20102"/>
    <cellStyle name="Обычный 5 18 18 6 2" xfId="49976"/>
    <cellStyle name="Обычный 5 18 18 7" xfId="20103"/>
    <cellStyle name="Обычный 5 18 18 7 2" xfId="49977"/>
    <cellStyle name="Обычный 5 18 18 8" xfId="49978"/>
    <cellStyle name="Обычный 5 18 19" xfId="20104"/>
    <cellStyle name="Обычный 5 18 19 2" xfId="20105"/>
    <cellStyle name="Обычный 5 18 19 2 2" xfId="20106"/>
    <cellStyle name="Обычный 5 18 19 2 2 2" xfId="20107"/>
    <cellStyle name="Обычный 5 18 19 2 2 2 2" xfId="49979"/>
    <cellStyle name="Обычный 5 18 19 2 2 3" xfId="49980"/>
    <cellStyle name="Обычный 5 18 19 2 3" xfId="20108"/>
    <cellStyle name="Обычный 5 18 19 2 3 2" xfId="49981"/>
    <cellStyle name="Обычный 5 18 19 2 4" xfId="49982"/>
    <cellStyle name="Обычный 5 18 19 3" xfId="20109"/>
    <cellStyle name="Обычный 5 18 19 3 2" xfId="20110"/>
    <cellStyle name="Обычный 5 18 19 3 2 2" xfId="20111"/>
    <cellStyle name="Обычный 5 18 19 3 2 2 2" xfId="49983"/>
    <cellStyle name="Обычный 5 18 19 3 2 3" xfId="49984"/>
    <cellStyle name="Обычный 5 18 19 3 3" xfId="20112"/>
    <cellStyle name="Обычный 5 18 19 3 3 2" xfId="49985"/>
    <cellStyle name="Обычный 5 18 19 3 4" xfId="49986"/>
    <cellStyle name="Обычный 5 18 19 4" xfId="20113"/>
    <cellStyle name="Обычный 5 18 19 4 2" xfId="20114"/>
    <cellStyle name="Обычный 5 18 19 4 2 2" xfId="20115"/>
    <cellStyle name="Обычный 5 18 19 4 2 2 2" xfId="49987"/>
    <cellStyle name="Обычный 5 18 19 4 2 3" xfId="49988"/>
    <cellStyle name="Обычный 5 18 19 4 3" xfId="20116"/>
    <cellStyle name="Обычный 5 18 19 4 3 2" xfId="49989"/>
    <cellStyle name="Обычный 5 18 19 4 4" xfId="49990"/>
    <cellStyle name="Обычный 5 18 19 5" xfId="20117"/>
    <cellStyle name="Обычный 5 18 19 5 2" xfId="20118"/>
    <cellStyle name="Обычный 5 18 19 5 2 2" xfId="49991"/>
    <cellStyle name="Обычный 5 18 19 5 3" xfId="49992"/>
    <cellStyle name="Обычный 5 18 19 6" xfId="20119"/>
    <cellStyle name="Обычный 5 18 19 6 2" xfId="49993"/>
    <cellStyle name="Обычный 5 18 19 7" xfId="20120"/>
    <cellStyle name="Обычный 5 18 19 7 2" xfId="49994"/>
    <cellStyle name="Обычный 5 18 19 8" xfId="49995"/>
    <cellStyle name="Обычный 5 18 2" xfId="20121"/>
    <cellStyle name="Обычный 5 18 2 2" xfId="20122"/>
    <cellStyle name="Обычный 5 18 2 2 2" xfId="20123"/>
    <cellStyle name="Обычный 5 18 2 2 2 2" xfId="20124"/>
    <cellStyle name="Обычный 5 18 2 2 2 2 2" xfId="49996"/>
    <cellStyle name="Обычный 5 18 2 2 2 3" xfId="49997"/>
    <cellStyle name="Обычный 5 18 2 2 3" xfId="20125"/>
    <cellStyle name="Обычный 5 18 2 2 3 2" xfId="49998"/>
    <cellStyle name="Обычный 5 18 2 2 4" xfId="49999"/>
    <cellStyle name="Обычный 5 18 2 3" xfId="20126"/>
    <cellStyle name="Обычный 5 18 2 3 2" xfId="20127"/>
    <cellStyle name="Обычный 5 18 2 3 2 2" xfId="20128"/>
    <cellStyle name="Обычный 5 18 2 3 2 2 2" xfId="50000"/>
    <cellStyle name="Обычный 5 18 2 3 2 3" xfId="50001"/>
    <cellStyle name="Обычный 5 18 2 3 3" xfId="20129"/>
    <cellStyle name="Обычный 5 18 2 3 3 2" xfId="50002"/>
    <cellStyle name="Обычный 5 18 2 3 4" xfId="50003"/>
    <cellStyle name="Обычный 5 18 2 4" xfId="20130"/>
    <cellStyle name="Обычный 5 18 2 4 2" xfId="20131"/>
    <cellStyle name="Обычный 5 18 2 4 2 2" xfId="20132"/>
    <cellStyle name="Обычный 5 18 2 4 2 2 2" xfId="50004"/>
    <cellStyle name="Обычный 5 18 2 4 2 3" xfId="50005"/>
    <cellStyle name="Обычный 5 18 2 4 3" xfId="20133"/>
    <cellStyle name="Обычный 5 18 2 4 3 2" xfId="50006"/>
    <cellStyle name="Обычный 5 18 2 4 4" xfId="50007"/>
    <cellStyle name="Обычный 5 18 2 5" xfId="20134"/>
    <cellStyle name="Обычный 5 18 2 5 2" xfId="20135"/>
    <cellStyle name="Обычный 5 18 2 5 2 2" xfId="50008"/>
    <cellStyle name="Обычный 5 18 2 5 3" xfId="50009"/>
    <cellStyle name="Обычный 5 18 2 6" xfId="20136"/>
    <cellStyle name="Обычный 5 18 2 6 2" xfId="50010"/>
    <cellStyle name="Обычный 5 18 2 7" xfId="20137"/>
    <cellStyle name="Обычный 5 18 2 7 2" xfId="50011"/>
    <cellStyle name="Обычный 5 18 2 8" xfId="50012"/>
    <cellStyle name="Обычный 5 18 20" xfId="20138"/>
    <cellStyle name="Обычный 5 18 20 2" xfId="20139"/>
    <cellStyle name="Обычный 5 18 20 2 2" xfId="20140"/>
    <cellStyle name="Обычный 5 18 20 2 2 2" xfId="20141"/>
    <cellStyle name="Обычный 5 18 20 2 2 2 2" xfId="50013"/>
    <cellStyle name="Обычный 5 18 20 2 2 3" xfId="50014"/>
    <cellStyle name="Обычный 5 18 20 2 3" xfId="20142"/>
    <cellStyle name="Обычный 5 18 20 2 3 2" xfId="50015"/>
    <cellStyle name="Обычный 5 18 20 2 4" xfId="50016"/>
    <cellStyle name="Обычный 5 18 20 3" xfId="20143"/>
    <cellStyle name="Обычный 5 18 20 3 2" xfId="20144"/>
    <cellStyle name="Обычный 5 18 20 3 2 2" xfId="20145"/>
    <cellStyle name="Обычный 5 18 20 3 2 2 2" xfId="50017"/>
    <cellStyle name="Обычный 5 18 20 3 2 3" xfId="50018"/>
    <cellStyle name="Обычный 5 18 20 3 3" xfId="20146"/>
    <cellStyle name="Обычный 5 18 20 3 3 2" xfId="50019"/>
    <cellStyle name="Обычный 5 18 20 3 4" xfId="50020"/>
    <cellStyle name="Обычный 5 18 20 4" xfId="20147"/>
    <cellStyle name="Обычный 5 18 20 4 2" xfId="20148"/>
    <cellStyle name="Обычный 5 18 20 4 2 2" xfId="20149"/>
    <cellStyle name="Обычный 5 18 20 4 2 2 2" xfId="50021"/>
    <cellStyle name="Обычный 5 18 20 4 2 3" xfId="50022"/>
    <cellStyle name="Обычный 5 18 20 4 3" xfId="20150"/>
    <cellStyle name="Обычный 5 18 20 4 3 2" xfId="50023"/>
    <cellStyle name="Обычный 5 18 20 4 4" xfId="50024"/>
    <cellStyle name="Обычный 5 18 20 5" xfId="20151"/>
    <cellStyle name="Обычный 5 18 20 5 2" xfId="20152"/>
    <cellStyle name="Обычный 5 18 20 5 2 2" xfId="50025"/>
    <cellStyle name="Обычный 5 18 20 5 3" xfId="50026"/>
    <cellStyle name="Обычный 5 18 20 6" xfId="20153"/>
    <cellStyle name="Обычный 5 18 20 6 2" xfId="50027"/>
    <cellStyle name="Обычный 5 18 20 7" xfId="20154"/>
    <cellStyle name="Обычный 5 18 20 7 2" xfId="50028"/>
    <cellStyle name="Обычный 5 18 20 8" xfId="50029"/>
    <cellStyle name="Обычный 5 18 21" xfId="20155"/>
    <cellStyle name="Обычный 5 18 21 2" xfId="20156"/>
    <cellStyle name="Обычный 5 18 21 2 2" xfId="20157"/>
    <cellStyle name="Обычный 5 18 21 2 2 2" xfId="20158"/>
    <cellStyle name="Обычный 5 18 21 2 2 2 2" xfId="50030"/>
    <cellStyle name="Обычный 5 18 21 2 2 3" xfId="50031"/>
    <cellStyle name="Обычный 5 18 21 2 3" xfId="20159"/>
    <cellStyle name="Обычный 5 18 21 2 3 2" xfId="50032"/>
    <cellStyle name="Обычный 5 18 21 2 4" xfId="50033"/>
    <cellStyle name="Обычный 5 18 21 3" xfId="20160"/>
    <cellStyle name="Обычный 5 18 21 3 2" xfId="20161"/>
    <cellStyle name="Обычный 5 18 21 3 2 2" xfId="20162"/>
    <cellStyle name="Обычный 5 18 21 3 2 2 2" xfId="50034"/>
    <cellStyle name="Обычный 5 18 21 3 2 3" xfId="50035"/>
    <cellStyle name="Обычный 5 18 21 3 3" xfId="20163"/>
    <cellStyle name="Обычный 5 18 21 3 3 2" xfId="50036"/>
    <cellStyle name="Обычный 5 18 21 3 4" xfId="50037"/>
    <cellStyle name="Обычный 5 18 21 4" xfId="20164"/>
    <cellStyle name="Обычный 5 18 21 4 2" xfId="20165"/>
    <cellStyle name="Обычный 5 18 21 4 2 2" xfId="20166"/>
    <cellStyle name="Обычный 5 18 21 4 2 2 2" xfId="50038"/>
    <cellStyle name="Обычный 5 18 21 4 2 3" xfId="50039"/>
    <cellStyle name="Обычный 5 18 21 4 3" xfId="20167"/>
    <cellStyle name="Обычный 5 18 21 4 3 2" xfId="50040"/>
    <cellStyle name="Обычный 5 18 21 4 4" xfId="50041"/>
    <cellStyle name="Обычный 5 18 21 5" xfId="20168"/>
    <cellStyle name="Обычный 5 18 21 5 2" xfId="20169"/>
    <cellStyle name="Обычный 5 18 21 5 2 2" xfId="50042"/>
    <cellStyle name="Обычный 5 18 21 5 3" xfId="50043"/>
    <cellStyle name="Обычный 5 18 21 6" xfId="20170"/>
    <cellStyle name="Обычный 5 18 21 6 2" xfId="50044"/>
    <cellStyle name="Обычный 5 18 21 7" xfId="20171"/>
    <cellStyle name="Обычный 5 18 21 7 2" xfId="50045"/>
    <cellStyle name="Обычный 5 18 21 8" xfId="50046"/>
    <cellStyle name="Обычный 5 18 22" xfId="20172"/>
    <cellStyle name="Обычный 5 18 22 2" xfId="20173"/>
    <cellStyle name="Обычный 5 18 22 2 2" xfId="20174"/>
    <cellStyle name="Обычный 5 18 22 2 2 2" xfId="20175"/>
    <cellStyle name="Обычный 5 18 22 2 2 2 2" xfId="50047"/>
    <cellStyle name="Обычный 5 18 22 2 2 3" xfId="50048"/>
    <cellStyle name="Обычный 5 18 22 2 3" xfId="20176"/>
    <cellStyle name="Обычный 5 18 22 2 3 2" xfId="50049"/>
    <cellStyle name="Обычный 5 18 22 2 4" xfId="50050"/>
    <cellStyle name="Обычный 5 18 22 3" xfId="20177"/>
    <cellStyle name="Обычный 5 18 22 3 2" xfId="20178"/>
    <cellStyle name="Обычный 5 18 22 3 2 2" xfId="20179"/>
    <cellStyle name="Обычный 5 18 22 3 2 2 2" xfId="50051"/>
    <cellStyle name="Обычный 5 18 22 3 2 3" xfId="50052"/>
    <cellStyle name="Обычный 5 18 22 3 3" xfId="20180"/>
    <cellStyle name="Обычный 5 18 22 3 3 2" xfId="50053"/>
    <cellStyle name="Обычный 5 18 22 3 4" xfId="50054"/>
    <cellStyle name="Обычный 5 18 22 4" xfId="20181"/>
    <cellStyle name="Обычный 5 18 22 4 2" xfId="20182"/>
    <cellStyle name="Обычный 5 18 22 4 2 2" xfId="20183"/>
    <cellStyle name="Обычный 5 18 22 4 2 2 2" xfId="50055"/>
    <cellStyle name="Обычный 5 18 22 4 2 3" xfId="50056"/>
    <cellStyle name="Обычный 5 18 22 4 3" xfId="20184"/>
    <cellStyle name="Обычный 5 18 22 4 3 2" xfId="50057"/>
    <cellStyle name="Обычный 5 18 22 4 4" xfId="50058"/>
    <cellStyle name="Обычный 5 18 22 5" xfId="20185"/>
    <cellStyle name="Обычный 5 18 22 5 2" xfId="20186"/>
    <cellStyle name="Обычный 5 18 22 5 2 2" xfId="50059"/>
    <cellStyle name="Обычный 5 18 22 5 3" xfId="50060"/>
    <cellStyle name="Обычный 5 18 22 6" xfId="20187"/>
    <cellStyle name="Обычный 5 18 22 6 2" xfId="50061"/>
    <cellStyle name="Обычный 5 18 22 7" xfId="20188"/>
    <cellStyle name="Обычный 5 18 22 7 2" xfId="50062"/>
    <cellStyle name="Обычный 5 18 22 8" xfId="50063"/>
    <cellStyle name="Обычный 5 18 23" xfId="20189"/>
    <cellStyle name="Обычный 5 18 23 2" xfId="20190"/>
    <cellStyle name="Обычный 5 18 23 2 2" xfId="20191"/>
    <cellStyle name="Обычный 5 18 23 2 2 2" xfId="20192"/>
    <cellStyle name="Обычный 5 18 23 2 2 2 2" xfId="50064"/>
    <cellStyle name="Обычный 5 18 23 2 2 3" xfId="50065"/>
    <cellStyle name="Обычный 5 18 23 2 3" xfId="20193"/>
    <cellStyle name="Обычный 5 18 23 2 3 2" xfId="50066"/>
    <cellStyle name="Обычный 5 18 23 2 4" xfId="50067"/>
    <cellStyle name="Обычный 5 18 23 3" xfId="20194"/>
    <cellStyle name="Обычный 5 18 23 3 2" xfId="20195"/>
    <cellStyle name="Обычный 5 18 23 3 2 2" xfId="20196"/>
    <cellStyle name="Обычный 5 18 23 3 2 2 2" xfId="50068"/>
    <cellStyle name="Обычный 5 18 23 3 2 3" xfId="50069"/>
    <cellStyle name="Обычный 5 18 23 3 3" xfId="20197"/>
    <cellStyle name="Обычный 5 18 23 3 3 2" xfId="50070"/>
    <cellStyle name="Обычный 5 18 23 3 4" xfId="50071"/>
    <cellStyle name="Обычный 5 18 23 4" xfId="20198"/>
    <cellStyle name="Обычный 5 18 23 4 2" xfId="20199"/>
    <cellStyle name="Обычный 5 18 23 4 2 2" xfId="20200"/>
    <cellStyle name="Обычный 5 18 23 4 2 2 2" xfId="50072"/>
    <cellStyle name="Обычный 5 18 23 4 2 3" xfId="50073"/>
    <cellStyle name="Обычный 5 18 23 4 3" xfId="20201"/>
    <cellStyle name="Обычный 5 18 23 4 3 2" xfId="50074"/>
    <cellStyle name="Обычный 5 18 23 4 4" xfId="50075"/>
    <cellStyle name="Обычный 5 18 23 5" xfId="20202"/>
    <cellStyle name="Обычный 5 18 23 5 2" xfId="20203"/>
    <cellStyle name="Обычный 5 18 23 5 2 2" xfId="50076"/>
    <cellStyle name="Обычный 5 18 23 5 3" xfId="50077"/>
    <cellStyle name="Обычный 5 18 23 6" xfId="20204"/>
    <cellStyle name="Обычный 5 18 23 6 2" xfId="50078"/>
    <cellStyle name="Обычный 5 18 23 7" xfId="20205"/>
    <cellStyle name="Обычный 5 18 23 7 2" xfId="50079"/>
    <cellStyle name="Обычный 5 18 23 8" xfId="50080"/>
    <cellStyle name="Обычный 5 18 24" xfId="20206"/>
    <cellStyle name="Обычный 5 18 24 2" xfId="20207"/>
    <cellStyle name="Обычный 5 18 24 2 2" xfId="20208"/>
    <cellStyle name="Обычный 5 18 24 2 2 2" xfId="20209"/>
    <cellStyle name="Обычный 5 18 24 2 2 2 2" xfId="50081"/>
    <cellStyle name="Обычный 5 18 24 2 2 3" xfId="50082"/>
    <cellStyle name="Обычный 5 18 24 2 3" xfId="20210"/>
    <cellStyle name="Обычный 5 18 24 2 3 2" xfId="50083"/>
    <cellStyle name="Обычный 5 18 24 2 4" xfId="50084"/>
    <cellStyle name="Обычный 5 18 24 3" xfId="20211"/>
    <cellStyle name="Обычный 5 18 24 3 2" xfId="20212"/>
    <cellStyle name="Обычный 5 18 24 3 2 2" xfId="20213"/>
    <cellStyle name="Обычный 5 18 24 3 2 2 2" xfId="50085"/>
    <cellStyle name="Обычный 5 18 24 3 2 3" xfId="50086"/>
    <cellStyle name="Обычный 5 18 24 3 3" xfId="20214"/>
    <cellStyle name="Обычный 5 18 24 3 3 2" xfId="50087"/>
    <cellStyle name="Обычный 5 18 24 3 4" xfId="50088"/>
    <cellStyle name="Обычный 5 18 24 4" xfId="20215"/>
    <cellStyle name="Обычный 5 18 24 4 2" xfId="20216"/>
    <cellStyle name="Обычный 5 18 24 4 2 2" xfId="20217"/>
    <cellStyle name="Обычный 5 18 24 4 2 2 2" xfId="50089"/>
    <cellStyle name="Обычный 5 18 24 4 2 3" xfId="50090"/>
    <cellStyle name="Обычный 5 18 24 4 3" xfId="20218"/>
    <cellStyle name="Обычный 5 18 24 4 3 2" xfId="50091"/>
    <cellStyle name="Обычный 5 18 24 4 4" xfId="50092"/>
    <cellStyle name="Обычный 5 18 24 5" xfId="20219"/>
    <cellStyle name="Обычный 5 18 24 5 2" xfId="20220"/>
    <cellStyle name="Обычный 5 18 24 5 2 2" xfId="50093"/>
    <cellStyle name="Обычный 5 18 24 5 3" xfId="50094"/>
    <cellStyle name="Обычный 5 18 24 6" xfId="20221"/>
    <cellStyle name="Обычный 5 18 24 6 2" xfId="50095"/>
    <cellStyle name="Обычный 5 18 24 7" xfId="20222"/>
    <cellStyle name="Обычный 5 18 24 7 2" xfId="50096"/>
    <cellStyle name="Обычный 5 18 24 8" xfId="50097"/>
    <cellStyle name="Обычный 5 18 25" xfId="20223"/>
    <cellStyle name="Обычный 5 18 25 2" xfId="20224"/>
    <cellStyle name="Обычный 5 18 25 2 2" xfId="20225"/>
    <cellStyle name="Обычный 5 18 25 2 2 2" xfId="20226"/>
    <cellStyle name="Обычный 5 18 25 2 2 2 2" xfId="50098"/>
    <cellStyle name="Обычный 5 18 25 2 2 3" xfId="50099"/>
    <cellStyle name="Обычный 5 18 25 2 3" xfId="20227"/>
    <cellStyle name="Обычный 5 18 25 2 3 2" xfId="50100"/>
    <cellStyle name="Обычный 5 18 25 2 4" xfId="50101"/>
    <cellStyle name="Обычный 5 18 25 3" xfId="20228"/>
    <cellStyle name="Обычный 5 18 25 3 2" xfId="20229"/>
    <cellStyle name="Обычный 5 18 25 3 2 2" xfId="20230"/>
    <cellStyle name="Обычный 5 18 25 3 2 2 2" xfId="50102"/>
    <cellStyle name="Обычный 5 18 25 3 2 3" xfId="50103"/>
    <cellStyle name="Обычный 5 18 25 3 3" xfId="20231"/>
    <cellStyle name="Обычный 5 18 25 3 3 2" xfId="50104"/>
    <cellStyle name="Обычный 5 18 25 3 4" xfId="50105"/>
    <cellStyle name="Обычный 5 18 25 4" xfId="20232"/>
    <cellStyle name="Обычный 5 18 25 4 2" xfId="20233"/>
    <cellStyle name="Обычный 5 18 25 4 2 2" xfId="20234"/>
    <cellStyle name="Обычный 5 18 25 4 2 2 2" xfId="50106"/>
    <cellStyle name="Обычный 5 18 25 4 2 3" xfId="50107"/>
    <cellStyle name="Обычный 5 18 25 4 3" xfId="20235"/>
    <cellStyle name="Обычный 5 18 25 4 3 2" xfId="50108"/>
    <cellStyle name="Обычный 5 18 25 4 4" xfId="50109"/>
    <cellStyle name="Обычный 5 18 25 5" xfId="20236"/>
    <cellStyle name="Обычный 5 18 25 5 2" xfId="20237"/>
    <cellStyle name="Обычный 5 18 25 5 2 2" xfId="50110"/>
    <cellStyle name="Обычный 5 18 25 5 3" xfId="50111"/>
    <cellStyle name="Обычный 5 18 25 6" xfId="20238"/>
    <cellStyle name="Обычный 5 18 25 6 2" xfId="50112"/>
    <cellStyle name="Обычный 5 18 25 7" xfId="20239"/>
    <cellStyle name="Обычный 5 18 25 7 2" xfId="50113"/>
    <cellStyle name="Обычный 5 18 25 8" xfId="50114"/>
    <cellStyle name="Обычный 5 18 26" xfId="20240"/>
    <cellStyle name="Обычный 5 18 26 2" xfId="20241"/>
    <cellStyle name="Обычный 5 18 26 2 2" xfId="20242"/>
    <cellStyle name="Обычный 5 18 26 2 2 2" xfId="20243"/>
    <cellStyle name="Обычный 5 18 26 2 2 2 2" xfId="50115"/>
    <cellStyle name="Обычный 5 18 26 2 2 3" xfId="50116"/>
    <cellStyle name="Обычный 5 18 26 2 3" xfId="20244"/>
    <cellStyle name="Обычный 5 18 26 2 3 2" xfId="50117"/>
    <cellStyle name="Обычный 5 18 26 2 4" xfId="50118"/>
    <cellStyle name="Обычный 5 18 26 3" xfId="20245"/>
    <cellStyle name="Обычный 5 18 26 3 2" xfId="20246"/>
    <cellStyle name="Обычный 5 18 26 3 2 2" xfId="20247"/>
    <cellStyle name="Обычный 5 18 26 3 2 2 2" xfId="50119"/>
    <cellStyle name="Обычный 5 18 26 3 2 3" xfId="50120"/>
    <cellStyle name="Обычный 5 18 26 3 3" xfId="20248"/>
    <cellStyle name="Обычный 5 18 26 3 3 2" xfId="50121"/>
    <cellStyle name="Обычный 5 18 26 3 4" xfId="50122"/>
    <cellStyle name="Обычный 5 18 26 4" xfId="20249"/>
    <cellStyle name="Обычный 5 18 26 4 2" xfId="20250"/>
    <cellStyle name="Обычный 5 18 26 4 2 2" xfId="20251"/>
    <cellStyle name="Обычный 5 18 26 4 2 2 2" xfId="50123"/>
    <cellStyle name="Обычный 5 18 26 4 2 3" xfId="50124"/>
    <cellStyle name="Обычный 5 18 26 4 3" xfId="20252"/>
    <cellStyle name="Обычный 5 18 26 4 3 2" xfId="50125"/>
    <cellStyle name="Обычный 5 18 26 4 4" xfId="50126"/>
    <cellStyle name="Обычный 5 18 26 5" xfId="20253"/>
    <cellStyle name="Обычный 5 18 26 5 2" xfId="20254"/>
    <cellStyle name="Обычный 5 18 26 5 2 2" xfId="50127"/>
    <cellStyle name="Обычный 5 18 26 5 3" xfId="50128"/>
    <cellStyle name="Обычный 5 18 26 6" xfId="20255"/>
    <cellStyle name="Обычный 5 18 26 6 2" xfId="50129"/>
    <cellStyle name="Обычный 5 18 26 7" xfId="20256"/>
    <cellStyle name="Обычный 5 18 26 7 2" xfId="50130"/>
    <cellStyle name="Обычный 5 18 26 8" xfId="50131"/>
    <cellStyle name="Обычный 5 18 27" xfId="20257"/>
    <cellStyle name="Обычный 5 18 27 2" xfId="20258"/>
    <cellStyle name="Обычный 5 18 27 2 2" xfId="20259"/>
    <cellStyle name="Обычный 5 18 27 2 2 2" xfId="20260"/>
    <cellStyle name="Обычный 5 18 27 2 2 2 2" xfId="50132"/>
    <cellStyle name="Обычный 5 18 27 2 2 3" xfId="50133"/>
    <cellStyle name="Обычный 5 18 27 2 3" xfId="20261"/>
    <cellStyle name="Обычный 5 18 27 2 3 2" xfId="50134"/>
    <cellStyle name="Обычный 5 18 27 2 4" xfId="50135"/>
    <cellStyle name="Обычный 5 18 27 3" xfId="20262"/>
    <cellStyle name="Обычный 5 18 27 3 2" xfId="20263"/>
    <cellStyle name="Обычный 5 18 27 3 2 2" xfId="20264"/>
    <cellStyle name="Обычный 5 18 27 3 2 2 2" xfId="50136"/>
    <cellStyle name="Обычный 5 18 27 3 2 3" xfId="50137"/>
    <cellStyle name="Обычный 5 18 27 3 3" xfId="20265"/>
    <cellStyle name="Обычный 5 18 27 3 3 2" xfId="50138"/>
    <cellStyle name="Обычный 5 18 27 3 4" xfId="50139"/>
    <cellStyle name="Обычный 5 18 27 4" xfId="20266"/>
    <cellStyle name="Обычный 5 18 27 4 2" xfId="20267"/>
    <cellStyle name="Обычный 5 18 27 4 2 2" xfId="20268"/>
    <cellStyle name="Обычный 5 18 27 4 2 2 2" xfId="50140"/>
    <cellStyle name="Обычный 5 18 27 4 2 3" xfId="50141"/>
    <cellStyle name="Обычный 5 18 27 4 3" xfId="20269"/>
    <cellStyle name="Обычный 5 18 27 4 3 2" xfId="50142"/>
    <cellStyle name="Обычный 5 18 27 4 4" xfId="50143"/>
    <cellStyle name="Обычный 5 18 27 5" xfId="20270"/>
    <cellStyle name="Обычный 5 18 27 5 2" xfId="20271"/>
    <cellStyle name="Обычный 5 18 27 5 2 2" xfId="50144"/>
    <cellStyle name="Обычный 5 18 27 5 3" xfId="50145"/>
    <cellStyle name="Обычный 5 18 27 6" xfId="20272"/>
    <cellStyle name="Обычный 5 18 27 6 2" xfId="50146"/>
    <cellStyle name="Обычный 5 18 27 7" xfId="20273"/>
    <cellStyle name="Обычный 5 18 27 7 2" xfId="50147"/>
    <cellStyle name="Обычный 5 18 27 8" xfId="50148"/>
    <cellStyle name="Обычный 5 18 28" xfId="20274"/>
    <cellStyle name="Обычный 5 18 28 2" xfId="20275"/>
    <cellStyle name="Обычный 5 18 28 2 2" xfId="20276"/>
    <cellStyle name="Обычный 5 18 28 2 2 2" xfId="20277"/>
    <cellStyle name="Обычный 5 18 28 2 2 2 2" xfId="50149"/>
    <cellStyle name="Обычный 5 18 28 2 2 3" xfId="50150"/>
    <cellStyle name="Обычный 5 18 28 2 3" xfId="20278"/>
    <cellStyle name="Обычный 5 18 28 2 3 2" xfId="50151"/>
    <cellStyle name="Обычный 5 18 28 2 4" xfId="50152"/>
    <cellStyle name="Обычный 5 18 28 3" xfId="20279"/>
    <cellStyle name="Обычный 5 18 28 3 2" xfId="20280"/>
    <cellStyle name="Обычный 5 18 28 3 2 2" xfId="20281"/>
    <cellStyle name="Обычный 5 18 28 3 2 2 2" xfId="50153"/>
    <cellStyle name="Обычный 5 18 28 3 2 3" xfId="50154"/>
    <cellStyle name="Обычный 5 18 28 3 3" xfId="20282"/>
    <cellStyle name="Обычный 5 18 28 3 3 2" xfId="50155"/>
    <cellStyle name="Обычный 5 18 28 3 4" xfId="50156"/>
    <cellStyle name="Обычный 5 18 28 4" xfId="20283"/>
    <cellStyle name="Обычный 5 18 28 4 2" xfId="20284"/>
    <cellStyle name="Обычный 5 18 28 4 2 2" xfId="20285"/>
    <cellStyle name="Обычный 5 18 28 4 2 2 2" xfId="50157"/>
    <cellStyle name="Обычный 5 18 28 4 2 3" xfId="50158"/>
    <cellStyle name="Обычный 5 18 28 4 3" xfId="20286"/>
    <cellStyle name="Обычный 5 18 28 4 3 2" xfId="50159"/>
    <cellStyle name="Обычный 5 18 28 4 4" xfId="50160"/>
    <cellStyle name="Обычный 5 18 28 5" xfId="20287"/>
    <cellStyle name="Обычный 5 18 28 5 2" xfId="20288"/>
    <cellStyle name="Обычный 5 18 28 5 2 2" xfId="50161"/>
    <cellStyle name="Обычный 5 18 28 5 3" xfId="50162"/>
    <cellStyle name="Обычный 5 18 28 6" xfId="20289"/>
    <cellStyle name="Обычный 5 18 28 6 2" xfId="50163"/>
    <cellStyle name="Обычный 5 18 28 7" xfId="20290"/>
    <cellStyle name="Обычный 5 18 28 7 2" xfId="50164"/>
    <cellStyle name="Обычный 5 18 28 8" xfId="50165"/>
    <cellStyle name="Обычный 5 18 29" xfId="20291"/>
    <cellStyle name="Обычный 5 18 29 2" xfId="20292"/>
    <cellStyle name="Обычный 5 18 29 2 2" xfId="20293"/>
    <cellStyle name="Обычный 5 18 29 2 2 2" xfId="20294"/>
    <cellStyle name="Обычный 5 18 29 2 2 2 2" xfId="50166"/>
    <cellStyle name="Обычный 5 18 29 2 2 3" xfId="50167"/>
    <cellStyle name="Обычный 5 18 29 2 3" xfId="20295"/>
    <cellStyle name="Обычный 5 18 29 2 3 2" xfId="50168"/>
    <cellStyle name="Обычный 5 18 29 2 4" xfId="50169"/>
    <cellStyle name="Обычный 5 18 29 3" xfId="20296"/>
    <cellStyle name="Обычный 5 18 29 3 2" xfId="20297"/>
    <cellStyle name="Обычный 5 18 29 3 2 2" xfId="20298"/>
    <cellStyle name="Обычный 5 18 29 3 2 2 2" xfId="50170"/>
    <cellStyle name="Обычный 5 18 29 3 2 3" xfId="50171"/>
    <cellStyle name="Обычный 5 18 29 3 3" xfId="20299"/>
    <cellStyle name="Обычный 5 18 29 3 3 2" xfId="50172"/>
    <cellStyle name="Обычный 5 18 29 3 4" xfId="50173"/>
    <cellStyle name="Обычный 5 18 29 4" xfId="20300"/>
    <cellStyle name="Обычный 5 18 29 4 2" xfId="20301"/>
    <cellStyle name="Обычный 5 18 29 4 2 2" xfId="20302"/>
    <cellStyle name="Обычный 5 18 29 4 2 2 2" xfId="50174"/>
    <cellStyle name="Обычный 5 18 29 4 2 3" xfId="50175"/>
    <cellStyle name="Обычный 5 18 29 4 3" xfId="20303"/>
    <cellStyle name="Обычный 5 18 29 4 3 2" xfId="50176"/>
    <cellStyle name="Обычный 5 18 29 4 4" xfId="50177"/>
    <cellStyle name="Обычный 5 18 29 5" xfId="20304"/>
    <cellStyle name="Обычный 5 18 29 5 2" xfId="20305"/>
    <cellStyle name="Обычный 5 18 29 5 2 2" xfId="50178"/>
    <cellStyle name="Обычный 5 18 29 5 3" xfId="50179"/>
    <cellStyle name="Обычный 5 18 29 6" xfId="20306"/>
    <cellStyle name="Обычный 5 18 29 6 2" xfId="50180"/>
    <cellStyle name="Обычный 5 18 29 7" xfId="20307"/>
    <cellStyle name="Обычный 5 18 29 7 2" xfId="50181"/>
    <cellStyle name="Обычный 5 18 29 8" xfId="50182"/>
    <cellStyle name="Обычный 5 18 3" xfId="20308"/>
    <cellStyle name="Обычный 5 18 3 2" xfId="20309"/>
    <cellStyle name="Обычный 5 18 3 2 2" xfId="20310"/>
    <cellStyle name="Обычный 5 18 3 2 2 2" xfId="20311"/>
    <cellStyle name="Обычный 5 18 3 2 2 2 2" xfId="50183"/>
    <cellStyle name="Обычный 5 18 3 2 2 3" xfId="50184"/>
    <cellStyle name="Обычный 5 18 3 2 3" xfId="20312"/>
    <cellStyle name="Обычный 5 18 3 2 3 2" xfId="50185"/>
    <cellStyle name="Обычный 5 18 3 2 4" xfId="50186"/>
    <cellStyle name="Обычный 5 18 3 3" xfId="20313"/>
    <cellStyle name="Обычный 5 18 3 3 2" xfId="20314"/>
    <cellStyle name="Обычный 5 18 3 3 2 2" xfId="20315"/>
    <cellStyle name="Обычный 5 18 3 3 2 2 2" xfId="50187"/>
    <cellStyle name="Обычный 5 18 3 3 2 3" xfId="50188"/>
    <cellStyle name="Обычный 5 18 3 3 3" xfId="20316"/>
    <cellStyle name="Обычный 5 18 3 3 3 2" xfId="50189"/>
    <cellStyle name="Обычный 5 18 3 3 4" xfId="50190"/>
    <cellStyle name="Обычный 5 18 3 4" xfId="20317"/>
    <cellStyle name="Обычный 5 18 3 4 2" xfId="20318"/>
    <cellStyle name="Обычный 5 18 3 4 2 2" xfId="20319"/>
    <cellStyle name="Обычный 5 18 3 4 2 2 2" xfId="50191"/>
    <cellStyle name="Обычный 5 18 3 4 2 3" xfId="50192"/>
    <cellStyle name="Обычный 5 18 3 4 3" xfId="20320"/>
    <cellStyle name="Обычный 5 18 3 4 3 2" xfId="50193"/>
    <cellStyle name="Обычный 5 18 3 4 4" xfId="50194"/>
    <cellStyle name="Обычный 5 18 3 5" xfId="20321"/>
    <cellStyle name="Обычный 5 18 3 5 2" xfId="20322"/>
    <cellStyle name="Обычный 5 18 3 5 2 2" xfId="50195"/>
    <cellStyle name="Обычный 5 18 3 5 3" xfId="50196"/>
    <cellStyle name="Обычный 5 18 3 6" xfId="20323"/>
    <cellStyle name="Обычный 5 18 3 6 2" xfId="50197"/>
    <cellStyle name="Обычный 5 18 3 7" xfId="20324"/>
    <cellStyle name="Обычный 5 18 3 7 2" xfId="50198"/>
    <cellStyle name="Обычный 5 18 3 8" xfId="50199"/>
    <cellStyle name="Обычный 5 18 30" xfId="20325"/>
    <cellStyle name="Обычный 5 18 30 2" xfId="20326"/>
    <cellStyle name="Обычный 5 18 30 2 2" xfId="20327"/>
    <cellStyle name="Обычный 5 18 30 2 2 2" xfId="50200"/>
    <cellStyle name="Обычный 5 18 30 2 3" xfId="50201"/>
    <cellStyle name="Обычный 5 18 30 3" xfId="20328"/>
    <cellStyle name="Обычный 5 18 30 3 2" xfId="50202"/>
    <cellStyle name="Обычный 5 18 30 4" xfId="50203"/>
    <cellStyle name="Обычный 5 18 31" xfId="20329"/>
    <cellStyle name="Обычный 5 18 31 2" xfId="20330"/>
    <cellStyle name="Обычный 5 18 31 2 2" xfId="20331"/>
    <cellStyle name="Обычный 5 18 31 2 2 2" xfId="50204"/>
    <cellStyle name="Обычный 5 18 31 2 3" xfId="50205"/>
    <cellStyle name="Обычный 5 18 31 3" xfId="20332"/>
    <cellStyle name="Обычный 5 18 31 3 2" xfId="50206"/>
    <cellStyle name="Обычный 5 18 31 4" xfId="50207"/>
    <cellStyle name="Обычный 5 18 32" xfId="20333"/>
    <cellStyle name="Обычный 5 18 32 2" xfId="20334"/>
    <cellStyle name="Обычный 5 18 32 2 2" xfId="20335"/>
    <cellStyle name="Обычный 5 18 32 2 2 2" xfId="50208"/>
    <cellStyle name="Обычный 5 18 32 2 3" xfId="50209"/>
    <cellStyle name="Обычный 5 18 32 3" xfId="20336"/>
    <cellStyle name="Обычный 5 18 32 3 2" xfId="50210"/>
    <cellStyle name="Обычный 5 18 32 4" xfId="50211"/>
    <cellStyle name="Обычный 5 18 33" xfId="20337"/>
    <cellStyle name="Обычный 5 18 33 2" xfId="20338"/>
    <cellStyle name="Обычный 5 18 33 2 2" xfId="50212"/>
    <cellStyle name="Обычный 5 18 33 3" xfId="50213"/>
    <cellStyle name="Обычный 5 18 34" xfId="20339"/>
    <cellStyle name="Обычный 5 18 34 2" xfId="50214"/>
    <cellStyle name="Обычный 5 18 35" xfId="20340"/>
    <cellStyle name="Обычный 5 18 35 2" xfId="50215"/>
    <cellStyle name="Обычный 5 18 36" xfId="50216"/>
    <cellStyle name="Обычный 5 18 4" xfId="20341"/>
    <cellStyle name="Обычный 5 18 4 2" xfId="20342"/>
    <cellStyle name="Обычный 5 18 4 2 2" xfId="20343"/>
    <cellStyle name="Обычный 5 18 4 2 2 2" xfId="20344"/>
    <cellStyle name="Обычный 5 18 4 2 2 2 2" xfId="50217"/>
    <cellStyle name="Обычный 5 18 4 2 2 3" xfId="50218"/>
    <cellStyle name="Обычный 5 18 4 2 3" xfId="20345"/>
    <cellStyle name="Обычный 5 18 4 2 3 2" xfId="50219"/>
    <cellStyle name="Обычный 5 18 4 2 4" xfId="50220"/>
    <cellStyle name="Обычный 5 18 4 3" xfId="20346"/>
    <cellStyle name="Обычный 5 18 4 3 2" xfId="20347"/>
    <cellStyle name="Обычный 5 18 4 3 2 2" xfId="20348"/>
    <cellStyle name="Обычный 5 18 4 3 2 2 2" xfId="50221"/>
    <cellStyle name="Обычный 5 18 4 3 2 3" xfId="50222"/>
    <cellStyle name="Обычный 5 18 4 3 3" xfId="20349"/>
    <cellStyle name="Обычный 5 18 4 3 3 2" xfId="50223"/>
    <cellStyle name="Обычный 5 18 4 3 4" xfId="50224"/>
    <cellStyle name="Обычный 5 18 4 4" xfId="20350"/>
    <cellStyle name="Обычный 5 18 4 4 2" xfId="20351"/>
    <cellStyle name="Обычный 5 18 4 4 2 2" xfId="20352"/>
    <cellStyle name="Обычный 5 18 4 4 2 2 2" xfId="50225"/>
    <cellStyle name="Обычный 5 18 4 4 2 3" xfId="50226"/>
    <cellStyle name="Обычный 5 18 4 4 3" xfId="20353"/>
    <cellStyle name="Обычный 5 18 4 4 3 2" xfId="50227"/>
    <cellStyle name="Обычный 5 18 4 4 4" xfId="50228"/>
    <cellStyle name="Обычный 5 18 4 5" xfId="20354"/>
    <cellStyle name="Обычный 5 18 4 5 2" xfId="20355"/>
    <cellStyle name="Обычный 5 18 4 5 2 2" xfId="50229"/>
    <cellStyle name="Обычный 5 18 4 5 3" xfId="50230"/>
    <cellStyle name="Обычный 5 18 4 6" xfId="20356"/>
    <cellStyle name="Обычный 5 18 4 6 2" xfId="50231"/>
    <cellStyle name="Обычный 5 18 4 7" xfId="20357"/>
    <cellStyle name="Обычный 5 18 4 7 2" xfId="50232"/>
    <cellStyle name="Обычный 5 18 4 8" xfId="50233"/>
    <cellStyle name="Обычный 5 18 5" xfId="20358"/>
    <cellStyle name="Обычный 5 18 5 2" xfId="20359"/>
    <cellStyle name="Обычный 5 18 5 2 2" xfId="20360"/>
    <cellStyle name="Обычный 5 18 5 2 2 2" xfId="20361"/>
    <cellStyle name="Обычный 5 18 5 2 2 2 2" xfId="50234"/>
    <cellStyle name="Обычный 5 18 5 2 2 3" xfId="50235"/>
    <cellStyle name="Обычный 5 18 5 2 3" xfId="20362"/>
    <cellStyle name="Обычный 5 18 5 2 3 2" xfId="50236"/>
    <cellStyle name="Обычный 5 18 5 2 4" xfId="50237"/>
    <cellStyle name="Обычный 5 18 5 3" xfId="20363"/>
    <cellStyle name="Обычный 5 18 5 3 2" xfId="20364"/>
    <cellStyle name="Обычный 5 18 5 3 2 2" xfId="20365"/>
    <cellStyle name="Обычный 5 18 5 3 2 2 2" xfId="50238"/>
    <cellStyle name="Обычный 5 18 5 3 2 3" xfId="50239"/>
    <cellStyle name="Обычный 5 18 5 3 3" xfId="20366"/>
    <cellStyle name="Обычный 5 18 5 3 3 2" xfId="50240"/>
    <cellStyle name="Обычный 5 18 5 3 4" xfId="50241"/>
    <cellStyle name="Обычный 5 18 5 4" xfId="20367"/>
    <cellStyle name="Обычный 5 18 5 4 2" xfId="20368"/>
    <cellStyle name="Обычный 5 18 5 4 2 2" xfId="20369"/>
    <cellStyle name="Обычный 5 18 5 4 2 2 2" xfId="50242"/>
    <cellStyle name="Обычный 5 18 5 4 2 3" xfId="50243"/>
    <cellStyle name="Обычный 5 18 5 4 3" xfId="20370"/>
    <cellStyle name="Обычный 5 18 5 4 3 2" xfId="50244"/>
    <cellStyle name="Обычный 5 18 5 4 4" xfId="50245"/>
    <cellStyle name="Обычный 5 18 5 5" xfId="20371"/>
    <cellStyle name="Обычный 5 18 5 5 2" xfId="20372"/>
    <cellStyle name="Обычный 5 18 5 5 2 2" xfId="50246"/>
    <cellStyle name="Обычный 5 18 5 5 3" xfId="50247"/>
    <cellStyle name="Обычный 5 18 5 6" xfId="20373"/>
    <cellStyle name="Обычный 5 18 5 6 2" xfId="50248"/>
    <cellStyle name="Обычный 5 18 5 7" xfId="20374"/>
    <cellStyle name="Обычный 5 18 5 7 2" xfId="50249"/>
    <cellStyle name="Обычный 5 18 5 8" xfId="50250"/>
    <cellStyle name="Обычный 5 18 6" xfId="20375"/>
    <cellStyle name="Обычный 5 18 6 2" xfId="20376"/>
    <cellStyle name="Обычный 5 18 6 2 2" xfId="20377"/>
    <cellStyle name="Обычный 5 18 6 2 2 2" xfId="20378"/>
    <cellStyle name="Обычный 5 18 6 2 2 2 2" xfId="50251"/>
    <cellStyle name="Обычный 5 18 6 2 2 3" xfId="50252"/>
    <cellStyle name="Обычный 5 18 6 2 3" xfId="20379"/>
    <cellStyle name="Обычный 5 18 6 2 3 2" xfId="50253"/>
    <cellStyle name="Обычный 5 18 6 2 4" xfId="50254"/>
    <cellStyle name="Обычный 5 18 6 3" xfId="20380"/>
    <cellStyle name="Обычный 5 18 6 3 2" xfId="20381"/>
    <cellStyle name="Обычный 5 18 6 3 2 2" xfId="20382"/>
    <cellStyle name="Обычный 5 18 6 3 2 2 2" xfId="50255"/>
    <cellStyle name="Обычный 5 18 6 3 2 3" xfId="50256"/>
    <cellStyle name="Обычный 5 18 6 3 3" xfId="20383"/>
    <cellStyle name="Обычный 5 18 6 3 3 2" xfId="50257"/>
    <cellStyle name="Обычный 5 18 6 3 4" xfId="50258"/>
    <cellStyle name="Обычный 5 18 6 4" xfId="20384"/>
    <cellStyle name="Обычный 5 18 6 4 2" xfId="20385"/>
    <cellStyle name="Обычный 5 18 6 4 2 2" xfId="20386"/>
    <cellStyle name="Обычный 5 18 6 4 2 2 2" xfId="50259"/>
    <cellStyle name="Обычный 5 18 6 4 2 3" xfId="50260"/>
    <cellStyle name="Обычный 5 18 6 4 3" xfId="20387"/>
    <cellStyle name="Обычный 5 18 6 4 3 2" xfId="50261"/>
    <cellStyle name="Обычный 5 18 6 4 4" xfId="50262"/>
    <cellStyle name="Обычный 5 18 6 5" xfId="20388"/>
    <cellStyle name="Обычный 5 18 6 5 2" xfId="20389"/>
    <cellStyle name="Обычный 5 18 6 5 2 2" xfId="50263"/>
    <cellStyle name="Обычный 5 18 6 5 3" xfId="50264"/>
    <cellStyle name="Обычный 5 18 6 6" xfId="20390"/>
    <cellStyle name="Обычный 5 18 6 6 2" xfId="50265"/>
    <cellStyle name="Обычный 5 18 6 7" xfId="20391"/>
    <cellStyle name="Обычный 5 18 6 7 2" xfId="50266"/>
    <cellStyle name="Обычный 5 18 6 8" xfId="50267"/>
    <cellStyle name="Обычный 5 18 7" xfId="20392"/>
    <cellStyle name="Обычный 5 18 7 2" xfId="20393"/>
    <cellStyle name="Обычный 5 18 7 2 2" xfId="20394"/>
    <cellStyle name="Обычный 5 18 7 2 2 2" xfId="20395"/>
    <cellStyle name="Обычный 5 18 7 2 2 2 2" xfId="50268"/>
    <cellStyle name="Обычный 5 18 7 2 2 3" xfId="50269"/>
    <cellStyle name="Обычный 5 18 7 2 3" xfId="20396"/>
    <cellStyle name="Обычный 5 18 7 2 3 2" xfId="50270"/>
    <cellStyle name="Обычный 5 18 7 2 4" xfId="50271"/>
    <cellStyle name="Обычный 5 18 7 3" xfId="20397"/>
    <cellStyle name="Обычный 5 18 7 3 2" xfId="20398"/>
    <cellStyle name="Обычный 5 18 7 3 2 2" xfId="20399"/>
    <cellStyle name="Обычный 5 18 7 3 2 2 2" xfId="50272"/>
    <cellStyle name="Обычный 5 18 7 3 2 3" xfId="50273"/>
    <cellStyle name="Обычный 5 18 7 3 3" xfId="20400"/>
    <cellStyle name="Обычный 5 18 7 3 3 2" xfId="50274"/>
    <cellStyle name="Обычный 5 18 7 3 4" xfId="50275"/>
    <cellStyle name="Обычный 5 18 7 4" xfId="20401"/>
    <cellStyle name="Обычный 5 18 7 4 2" xfId="20402"/>
    <cellStyle name="Обычный 5 18 7 4 2 2" xfId="20403"/>
    <cellStyle name="Обычный 5 18 7 4 2 2 2" xfId="50276"/>
    <cellStyle name="Обычный 5 18 7 4 2 3" xfId="50277"/>
    <cellStyle name="Обычный 5 18 7 4 3" xfId="20404"/>
    <cellStyle name="Обычный 5 18 7 4 3 2" xfId="50278"/>
    <cellStyle name="Обычный 5 18 7 4 4" xfId="50279"/>
    <cellStyle name="Обычный 5 18 7 5" xfId="20405"/>
    <cellStyle name="Обычный 5 18 7 5 2" xfId="20406"/>
    <cellStyle name="Обычный 5 18 7 5 2 2" xfId="50280"/>
    <cellStyle name="Обычный 5 18 7 5 3" xfId="50281"/>
    <cellStyle name="Обычный 5 18 7 6" xfId="20407"/>
    <cellStyle name="Обычный 5 18 7 6 2" xfId="50282"/>
    <cellStyle name="Обычный 5 18 7 7" xfId="20408"/>
    <cellStyle name="Обычный 5 18 7 7 2" xfId="50283"/>
    <cellStyle name="Обычный 5 18 7 8" xfId="50284"/>
    <cellStyle name="Обычный 5 18 8" xfId="20409"/>
    <cellStyle name="Обычный 5 18 8 2" xfId="20410"/>
    <cellStyle name="Обычный 5 18 8 2 2" xfId="20411"/>
    <cellStyle name="Обычный 5 18 8 2 2 2" xfId="20412"/>
    <cellStyle name="Обычный 5 18 8 2 2 2 2" xfId="50285"/>
    <cellStyle name="Обычный 5 18 8 2 2 3" xfId="50286"/>
    <cellStyle name="Обычный 5 18 8 2 3" xfId="20413"/>
    <cellStyle name="Обычный 5 18 8 2 3 2" xfId="50287"/>
    <cellStyle name="Обычный 5 18 8 2 4" xfId="50288"/>
    <cellStyle name="Обычный 5 18 8 3" xfId="20414"/>
    <cellStyle name="Обычный 5 18 8 3 2" xfId="20415"/>
    <cellStyle name="Обычный 5 18 8 3 2 2" xfId="20416"/>
    <cellStyle name="Обычный 5 18 8 3 2 2 2" xfId="50289"/>
    <cellStyle name="Обычный 5 18 8 3 2 3" xfId="50290"/>
    <cellStyle name="Обычный 5 18 8 3 3" xfId="20417"/>
    <cellStyle name="Обычный 5 18 8 3 3 2" xfId="50291"/>
    <cellStyle name="Обычный 5 18 8 3 4" xfId="50292"/>
    <cellStyle name="Обычный 5 18 8 4" xfId="20418"/>
    <cellStyle name="Обычный 5 18 8 4 2" xfId="20419"/>
    <cellStyle name="Обычный 5 18 8 4 2 2" xfId="20420"/>
    <cellStyle name="Обычный 5 18 8 4 2 2 2" xfId="50293"/>
    <cellStyle name="Обычный 5 18 8 4 2 3" xfId="50294"/>
    <cellStyle name="Обычный 5 18 8 4 3" xfId="20421"/>
    <cellStyle name="Обычный 5 18 8 4 3 2" xfId="50295"/>
    <cellStyle name="Обычный 5 18 8 4 4" xfId="50296"/>
    <cellStyle name="Обычный 5 18 8 5" xfId="20422"/>
    <cellStyle name="Обычный 5 18 8 5 2" xfId="20423"/>
    <cellStyle name="Обычный 5 18 8 5 2 2" xfId="50297"/>
    <cellStyle name="Обычный 5 18 8 5 3" xfId="50298"/>
    <cellStyle name="Обычный 5 18 8 6" xfId="20424"/>
    <cellStyle name="Обычный 5 18 8 6 2" xfId="50299"/>
    <cellStyle name="Обычный 5 18 8 7" xfId="20425"/>
    <cellStyle name="Обычный 5 18 8 7 2" xfId="50300"/>
    <cellStyle name="Обычный 5 18 8 8" xfId="50301"/>
    <cellStyle name="Обычный 5 18 9" xfId="20426"/>
    <cellStyle name="Обычный 5 18 9 2" xfId="20427"/>
    <cellStyle name="Обычный 5 18 9 2 2" xfId="20428"/>
    <cellStyle name="Обычный 5 18 9 2 2 2" xfId="20429"/>
    <cellStyle name="Обычный 5 18 9 2 2 2 2" xfId="50302"/>
    <cellStyle name="Обычный 5 18 9 2 2 3" xfId="50303"/>
    <cellStyle name="Обычный 5 18 9 2 3" xfId="20430"/>
    <cellStyle name="Обычный 5 18 9 2 3 2" xfId="50304"/>
    <cellStyle name="Обычный 5 18 9 2 4" xfId="50305"/>
    <cellStyle name="Обычный 5 18 9 3" xfId="20431"/>
    <cellStyle name="Обычный 5 18 9 3 2" xfId="20432"/>
    <cellStyle name="Обычный 5 18 9 3 2 2" xfId="20433"/>
    <cellStyle name="Обычный 5 18 9 3 2 2 2" xfId="50306"/>
    <cellStyle name="Обычный 5 18 9 3 2 3" xfId="50307"/>
    <cellStyle name="Обычный 5 18 9 3 3" xfId="20434"/>
    <cellStyle name="Обычный 5 18 9 3 3 2" xfId="50308"/>
    <cellStyle name="Обычный 5 18 9 3 4" xfId="50309"/>
    <cellStyle name="Обычный 5 18 9 4" xfId="20435"/>
    <cellStyle name="Обычный 5 18 9 4 2" xfId="20436"/>
    <cellStyle name="Обычный 5 18 9 4 2 2" xfId="20437"/>
    <cellStyle name="Обычный 5 18 9 4 2 2 2" xfId="50310"/>
    <cellStyle name="Обычный 5 18 9 4 2 3" xfId="50311"/>
    <cellStyle name="Обычный 5 18 9 4 3" xfId="20438"/>
    <cellStyle name="Обычный 5 18 9 4 3 2" xfId="50312"/>
    <cellStyle name="Обычный 5 18 9 4 4" xfId="50313"/>
    <cellStyle name="Обычный 5 18 9 5" xfId="20439"/>
    <cellStyle name="Обычный 5 18 9 5 2" xfId="20440"/>
    <cellStyle name="Обычный 5 18 9 5 2 2" xfId="50314"/>
    <cellStyle name="Обычный 5 18 9 5 3" xfId="50315"/>
    <cellStyle name="Обычный 5 18 9 6" xfId="20441"/>
    <cellStyle name="Обычный 5 18 9 6 2" xfId="50316"/>
    <cellStyle name="Обычный 5 18 9 7" xfId="20442"/>
    <cellStyle name="Обычный 5 18 9 7 2" xfId="50317"/>
    <cellStyle name="Обычный 5 18 9 8" xfId="50318"/>
    <cellStyle name="Обычный 5 19" xfId="20443"/>
    <cellStyle name="Обычный 5 19 10" xfId="20444"/>
    <cellStyle name="Обычный 5 19 10 2" xfId="20445"/>
    <cellStyle name="Обычный 5 19 10 2 2" xfId="20446"/>
    <cellStyle name="Обычный 5 19 10 2 2 2" xfId="20447"/>
    <cellStyle name="Обычный 5 19 10 2 2 2 2" xfId="50319"/>
    <cellStyle name="Обычный 5 19 10 2 2 3" xfId="50320"/>
    <cellStyle name="Обычный 5 19 10 2 3" xfId="20448"/>
    <cellStyle name="Обычный 5 19 10 2 3 2" xfId="50321"/>
    <cellStyle name="Обычный 5 19 10 2 4" xfId="50322"/>
    <cellStyle name="Обычный 5 19 10 3" xfId="20449"/>
    <cellStyle name="Обычный 5 19 10 3 2" xfId="20450"/>
    <cellStyle name="Обычный 5 19 10 3 2 2" xfId="20451"/>
    <cellStyle name="Обычный 5 19 10 3 2 2 2" xfId="50323"/>
    <cellStyle name="Обычный 5 19 10 3 2 3" xfId="50324"/>
    <cellStyle name="Обычный 5 19 10 3 3" xfId="20452"/>
    <cellStyle name="Обычный 5 19 10 3 3 2" xfId="50325"/>
    <cellStyle name="Обычный 5 19 10 3 4" xfId="50326"/>
    <cellStyle name="Обычный 5 19 10 4" xfId="20453"/>
    <cellStyle name="Обычный 5 19 10 4 2" xfId="20454"/>
    <cellStyle name="Обычный 5 19 10 4 2 2" xfId="20455"/>
    <cellStyle name="Обычный 5 19 10 4 2 2 2" xfId="50327"/>
    <cellStyle name="Обычный 5 19 10 4 2 3" xfId="50328"/>
    <cellStyle name="Обычный 5 19 10 4 3" xfId="20456"/>
    <cellStyle name="Обычный 5 19 10 4 3 2" xfId="50329"/>
    <cellStyle name="Обычный 5 19 10 4 4" xfId="50330"/>
    <cellStyle name="Обычный 5 19 10 5" xfId="20457"/>
    <cellStyle name="Обычный 5 19 10 5 2" xfId="20458"/>
    <cellStyle name="Обычный 5 19 10 5 2 2" xfId="50331"/>
    <cellStyle name="Обычный 5 19 10 5 3" xfId="50332"/>
    <cellStyle name="Обычный 5 19 10 6" xfId="20459"/>
    <cellStyle name="Обычный 5 19 10 6 2" xfId="50333"/>
    <cellStyle name="Обычный 5 19 10 7" xfId="20460"/>
    <cellStyle name="Обычный 5 19 10 7 2" xfId="50334"/>
    <cellStyle name="Обычный 5 19 10 8" xfId="50335"/>
    <cellStyle name="Обычный 5 19 11" xfId="20461"/>
    <cellStyle name="Обычный 5 19 11 2" xfId="20462"/>
    <cellStyle name="Обычный 5 19 11 2 2" xfId="20463"/>
    <cellStyle name="Обычный 5 19 11 2 2 2" xfId="20464"/>
    <cellStyle name="Обычный 5 19 11 2 2 2 2" xfId="50336"/>
    <cellStyle name="Обычный 5 19 11 2 2 3" xfId="50337"/>
    <cellStyle name="Обычный 5 19 11 2 3" xfId="20465"/>
    <cellStyle name="Обычный 5 19 11 2 3 2" xfId="50338"/>
    <cellStyle name="Обычный 5 19 11 2 4" xfId="50339"/>
    <cellStyle name="Обычный 5 19 11 3" xfId="20466"/>
    <cellStyle name="Обычный 5 19 11 3 2" xfId="20467"/>
    <cellStyle name="Обычный 5 19 11 3 2 2" xfId="20468"/>
    <cellStyle name="Обычный 5 19 11 3 2 2 2" xfId="50340"/>
    <cellStyle name="Обычный 5 19 11 3 2 3" xfId="50341"/>
    <cellStyle name="Обычный 5 19 11 3 3" xfId="20469"/>
    <cellStyle name="Обычный 5 19 11 3 3 2" xfId="50342"/>
    <cellStyle name="Обычный 5 19 11 3 4" xfId="50343"/>
    <cellStyle name="Обычный 5 19 11 4" xfId="20470"/>
    <cellStyle name="Обычный 5 19 11 4 2" xfId="20471"/>
    <cellStyle name="Обычный 5 19 11 4 2 2" xfId="20472"/>
    <cellStyle name="Обычный 5 19 11 4 2 2 2" xfId="50344"/>
    <cellStyle name="Обычный 5 19 11 4 2 3" xfId="50345"/>
    <cellStyle name="Обычный 5 19 11 4 3" xfId="20473"/>
    <cellStyle name="Обычный 5 19 11 4 3 2" xfId="50346"/>
    <cellStyle name="Обычный 5 19 11 4 4" xfId="50347"/>
    <cellStyle name="Обычный 5 19 11 5" xfId="20474"/>
    <cellStyle name="Обычный 5 19 11 5 2" xfId="20475"/>
    <cellStyle name="Обычный 5 19 11 5 2 2" xfId="50348"/>
    <cellStyle name="Обычный 5 19 11 5 3" xfId="50349"/>
    <cellStyle name="Обычный 5 19 11 6" xfId="20476"/>
    <cellStyle name="Обычный 5 19 11 6 2" xfId="50350"/>
    <cellStyle name="Обычный 5 19 11 7" xfId="20477"/>
    <cellStyle name="Обычный 5 19 11 7 2" xfId="50351"/>
    <cellStyle name="Обычный 5 19 11 8" xfId="50352"/>
    <cellStyle name="Обычный 5 19 12" xfId="20478"/>
    <cellStyle name="Обычный 5 19 12 2" xfId="20479"/>
    <cellStyle name="Обычный 5 19 12 2 2" xfId="20480"/>
    <cellStyle name="Обычный 5 19 12 2 2 2" xfId="20481"/>
    <cellStyle name="Обычный 5 19 12 2 2 2 2" xfId="50353"/>
    <cellStyle name="Обычный 5 19 12 2 2 3" xfId="50354"/>
    <cellStyle name="Обычный 5 19 12 2 3" xfId="20482"/>
    <cellStyle name="Обычный 5 19 12 2 3 2" xfId="50355"/>
    <cellStyle name="Обычный 5 19 12 2 4" xfId="50356"/>
    <cellStyle name="Обычный 5 19 12 3" xfId="20483"/>
    <cellStyle name="Обычный 5 19 12 3 2" xfId="20484"/>
    <cellStyle name="Обычный 5 19 12 3 2 2" xfId="20485"/>
    <cellStyle name="Обычный 5 19 12 3 2 2 2" xfId="50357"/>
    <cellStyle name="Обычный 5 19 12 3 2 3" xfId="50358"/>
    <cellStyle name="Обычный 5 19 12 3 3" xfId="20486"/>
    <cellStyle name="Обычный 5 19 12 3 3 2" xfId="50359"/>
    <cellStyle name="Обычный 5 19 12 3 4" xfId="50360"/>
    <cellStyle name="Обычный 5 19 12 4" xfId="20487"/>
    <cellStyle name="Обычный 5 19 12 4 2" xfId="20488"/>
    <cellStyle name="Обычный 5 19 12 4 2 2" xfId="20489"/>
    <cellStyle name="Обычный 5 19 12 4 2 2 2" xfId="50361"/>
    <cellStyle name="Обычный 5 19 12 4 2 3" xfId="50362"/>
    <cellStyle name="Обычный 5 19 12 4 3" xfId="20490"/>
    <cellStyle name="Обычный 5 19 12 4 3 2" xfId="50363"/>
    <cellStyle name="Обычный 5 19 12 4 4" xfId="50364"/>
    <cellStyle name="Обычный 5 19 12 5" xfId="20491"/>
    <cellStyle name="Обычный 5 19 12 5 2" xfId="20492"/>
    <cellStyle name="Обычный 5 19 12 5 2 2" xfId="50365"/>
    <cellStyle name="Обычный 5 19 12 5 3" xfId="50366"/>
    <cellStyle name="Обычный 5 19 12 6" xfId="20493"/>
    <cellStyle name="Обычный 5 19 12 6 2" xfId="50367"/>
    <cellStyle name="Обычный 5 19 12 7" xfId="20494"/>
    <cellStyle name="Обычный 5 19 12 7 2" xfId="50368"/>
    <cellStyle name="Обычный 5 19 12 8" xfId="50369"/>
    <cellStyle name="Обычный 5 19 13" xfId="20495"/>
    <cellStyle name="Обычный 5 19 13 2" xfId="20496"/>
    <cellStyle name="Обычный 5 19 13 2 2" xfId="20497"/>
    <cellStyle name="Обычный 5 19 13 2 2 2" xfId="20498"/>
    <cellStyle name="Обычный 5 19 13 2 2 2 2" xfId="50370"/>
    <cellStyle name="Обычный 5 19 13 2 2 3" xfId="50371"/>
    <cellStyle name="Обычный 5 19 13 2 3" xfId="20499"/>
    <cellStyle name="Обычный 5 19 13 2 3 2" xfId="50372"/>
    <cellStyle name="Обычный 5 19 13 2 4" xfId="50373"/>
    <cellStyle name="Обычный 5 19 13 3" xfId="20500"/>
    <cellStyle name="Обычный 5 19 13 3 2" xfId="20501"/>
    <cellStyle name="Обычный 5 19 13 3 2 2" xfId="20502"/>
    <cellStyle name="Обычный 5 19 13 3 2 2 2" xfId="50374"/>
    <cellStyle name="Обычный 5 19 13 3 2 3" xfId="50375"/>
    <cellStyle name="Обычный 5 19 13 3 3" xfId="20503"/>
    <cellStyle name="Обычный 5 19 13 3 3 2" xfId="50376"/>
    <cellStyle name="Обычный 5 19 13 3 4" xfId="50377"/>
    <cellStyle name="Обычный 5 19 13 4" xfId="20504"/>
    <cellStyle name="Обычный 5 19 13 4 2" xfId="20505"/>
    <cellStyle name="Обычный 5 19 13 4 2 2" xfId="20506"/>
    <cellStyle name="Обычный 5 19 13 4 2 2 2" xfId="50378"/>
    <cellStyle name="Обычный 5 19 13 4 2 3" xfId="50379"/>
    <cellStyle name="Обычный 5 19 13 4 3" xfId="20507"/>
    <cellStyle name="Обычный 5 19 13 4 3 2" xfId="50380"/>
    <cellStyle name="Обычный 5 19 13 4 4" xfId="50381"/>
    <cellStyle name="Обычный 5 19 13 5" xfId="20508"/>
    <cellStyle name="Обычный 5 19 13 5 2" xfId="20509"/>
    <cellStyle name="Обычный 5 19 13 5 2 2" xfId="50382"/>
    <cellStyle name="Обычный 5 19 13 5 3" xfId="50383"/>
    <cellStyle name="Обычный 5 19 13 6" xfId="20510"/>
    <cellStyle name="Обычный 5 19 13 6 2" xfId="50384"/>
    <cellStyle name="Обычный 5 19 13 7" xfId="20511"/>
    <cellStyle name="Обычный 5 19 13 7 2" xfId="50385"/>
    <cellStyle name="Обычный 5 19 13 8" xfId="50386"/>
    <cellStyle name="Обычный 5 19 14" xfId="20512"/>
    <cellStyle name="Обычный 5 19 14 2" xfId="20513"/>
    <cellStyle name="Обычный 5 19 14 2 2" xfId="20514"/>
    <cellStyle name="Обычный 5 19 14 2 2 2" xfId="20515"/>
    <cellStyle name="Обычный 5 19 14 2 2 2 2" xfId="50387"/>
    <cellStyle name="Обычный 5 19 14 2 2 3" xfId="50388"/>
    <cellStyle name="Обычный 5 19 14 2 3" xfId="20516"/>
    <cellStyle name="Обычный 5 19 14 2 3 2" xfId="50389"/>
    <cellStyle name="Обычный 5 19 14 2 4" xfId="50390"/>
    <cellStyle name="Обычный 5 19 14 3" xfId="20517"/>
    <cellStyle name="Обычный 5 19 14 3 2" xfId="20518"/>
    <cellStyle name="Обычный 5 19 14 3 2 2" xfId="20519"/>
    <cellStyle name="Обычный 5 19 14 3 2 2 2" xfId="50391"/>
    <cellStyle name="Обычный 5 19 14 3 2 3" xfId="50392"/>
    <cellStyle name="Обычный 5 19 14 3 3" xfId="20520"/>
    <cellStyle name="Обычный 5 19 14 3 3 2" xfId="50393"/>
    <cellStyle name="Обычный 5 19 14 3 4" xfId="50394"/>
    <cellStyle name="Обычный 5 19 14 4" xfId="20521"/>
    <cellStyle name="Обычный 5 19 14 4 2" xfId="20522"/>
    <cellStyle name="Обычный 5 19 14 4 2 2" xfId="20523"/>
    <cellStyle name="Обычный 5 19 14 4 2 2 2" xfId="50395"/>
    <cellStyle name="Обычный 5 19 14 4 2 3" xfId="50396"/>
    <cellStyle name="Обычный 5 19 14 4 3" xfId="20524"/>
    <cellStyle name="Обычный 5 19 14 4 3 2" xfId="50397"/>
    <cellStyle name="Обычный 5 19 14 4 4" xfId="50398"/>
    <cellStyle name="Обычный 5 19 14 5" xfId="20525"/>
    <cellStyle name="Обычный 5 19 14 5 2" xfId="20526"/>
    <cellStyle name="Обычный 5 19 14 5 2 2" xfId="50399"/>
    <cellStyle name="Обычный 5 19 14 5 3" xfId="50400"/>
    <cellStyle name="Обычный 5 19 14 6" xfId="20527"/>
    <cellStyle name="Обычный 5 19 14 6 2" xfId="50401"/>
    <cellStyle name="Обычный 5 19 14 7" xfId="20528"/>
    <cellStyle name="Обычный 5 19 14 7 2" xfId="50402"/>
    <cellStyle name="Обычный 5 19 14 8" xfId="50403"/>
    <cellStyle name="Обычный 5 19 15" xfId="20529"/>
    <cellStyle name="Обычный 5 19 15 2" xfId="20530"/>
    <cellStyle name="Обычный 5 19 15 2 2" xfId="20531"/>
    <cellStyle name="Обычный 5 19 15 2 2 2" xfId="20532"/>
    <cellStyle name="Обычный 5 19 15 2 2 2 2" xfId="50404"/>
    <cellStyle name="Обычный 5 19 15 2 2 3" xfId="50405"/>
    <cellStyle name="Обычный 5 19 15 2 3" xfId="20533"/>
    <cellStyle name="Обычный 5 19 15 2 3 2" xfId="50406"/>
    <cellStyle name="Обычный 5 19 15 2 4" xfId="50407"/>
    <cellStyle name="Обычный 5 19 15 3" xfId="20534"/>
    <cellStyle name="Обычный 5 19 15 3 2" xfId="20535"/>
    <cellStyle name="Обычный 5 19 15 3 2 2" xfId="20536"/>
    <cellStyle name="Обычный 5 19 15 3 2 2 2" xfId="50408"/>
    <cellStyle name="Обычный 5 19 15 3 2 3" xfId="50409"/>
    <cellStyle name="Обычный 5 19 15 3 3" xfId="20537"/>
    <cellStyle name="Обычный 5 19 15 3 3 2" xfId="50410"/>
    <cellStyle name="Обычный 5 19 15 3 4" xfId="50411"/>
    <cellStyle name="Обычный 5 19 15 4" xfId="20538"/>
    <cellStyle name="Обычный 5 19 15 4 2" xfId="20539"/>
    <cellStyle name="Обычный 5 19 15 4 2 2" xfId="20540"/>
    <cellStyle name="Обычный 5 19 15 4 2 2 2" xfId="50412"/>
    <cellStyle name="Обычный 5 19 15 4 2 3" xfId="50413"/>
    <cellStyle name="Обычный 5 19 15 4 3" xfId="20541"/>
    <cellStyle name="Обычный 5 19 15 4 3 2" xfId="50414"/>
    <cellStyle name="Обычный 5 19 15 4 4" xfId="50415"/>
    <cellStyle name="Обычный 5 19 15 5" xfId="20542"/>
    <cellStyle name="Обычный 5 19 15 5 2" xfId="20543"/>
    <cellStyle name="Обычный 5 19 15 5 2 2" xfId="50416"/>
    <cellStyle name="Обычный 5 19 15 5 3" xfId="50417"/>
    <cellStyle name="Обычный 5 19 15 6" xfId="20544"/>
    <cellStyle name="Обычный 5 19 15 6 2" xfId="50418"/>
    <cellStyle name="Обычный 5 19 15 7" xfId="20545"/>
    <cellStyle name="Обычный 5 19 15 7 2" xfId="50419"/>
    <cellStyle name="Обычный 5 19 15 8" xfId="50420"/>
    <cellStyle name="Обычный 5 19 16" xfId="20546"/>
    <cellStyle name="Обычный 5 19 16 2" xfId="20547"/>
    <cellStyle name="Обычный 5 19 16 2 2" xfId="20548"/>
    <cellStyle name="Обычный 5 19 16 2 2 2" xfId="20549"/>
    <cellStyle name="Обычный 5 19 16 2 2 2 2" xfId="50421"/>
    <cellStyle name="Обычный 5 19 16 2 2 3" xfId="50422"/>
    <cellStyle name="Обычный 5 19 16 2 3" xfId="20550"/>
    <cellStyle name="Обычный 5 19 16 2 3 2" xfId="50423"/>
    <cellStyle name="Обычный 5 19 16 2 4" xfId="50424"/>
    <cellStyle name="Обычный 5 19 16 3" xfId="20551"/>
    <cellStyle name="Обычный 5 19 16 3 2" xfId="20552"/>
    <cellStyle name="Обычный 5 19 16 3 2 2" xfId="20553"/>
    <cellStyle name="Обычный 5 19 16 3 2 2 2" xfId="50425"/>
    <cellStyle name="Обычный 5 19 16 3 2 3" xfId="50426"/>
    <cellStyle name="Обычный 5 19 16 3 3" xfId="20554"/>
    <cellStyle name="Обычный 5 19 16 3 3 2" xfId="50427"/>
    <cellStyle name="Обычный 5 19 16 3 4" xfId="50428"/>
    <cellStyle name="Обычный 5 19 16 4" xfId="20555"/>
    <cellStyle name="Обычный 5 19 16 4 2" xfId="20556"/>
    <cellStyle name="Обычный 5 19 16 4 2 2" xfId="20557"/>
    <cellStyle name="Обычный 5 19 16 4 2 2 2" xfId="50429"/>
    <cellStyle name="Обычный 5 19 16 4 2 3" xfId="50430"/>
    <cellStyle name="Обычный 5 19 16 4 3" xfId="20558"/>
    <cellStyle name="Обычный 5 19 16 4 3 2" xfId="50431"/>
    <cellStyle name="Обычный 5 19 16 4 4" xfId="50432"/>
    <cellStyle name="Обычный 5 19 16 5" xfId="20559"/>
    <cellStyle name="Обычный 5 19 16 5 2" xfId="20560"/>
    <cellStyle name="Обычный 5 19 16 5 2 2" xfId="50433"/>
    <cellStyle name="Обычный 5 19 16 5 3" xfId="50434"/>
    <cellStyle name="Обычный 5 19 16 6" xfId="20561"/>
    <cellStyle name="Обычный 5 19 16 6 2" xfId="50435"/>
    <cellStyle name="Обычный 5 19 16 7" xfId="20562"/>
    <cellStyle name="Обычный 5 19 16 7 2" xfId="50436"/>
    <cellStyle name="Обычный 5 19 16 8" xfId="50437"/>
    <cellStyle name="Обычный 5 19 17" xfId="20563"/>
    <cellStyle name="Обычный 5 19 17 2" xfId="20564"/>
    <cellStyle name="Обычный 5 19 17 2 2" xfId="20565"/>
    <cellStyle name="Обычный 5 19 17 2 2 2" xfId="20566"/>
    <cellStyle name="Обычный 5 19 17 2 2 2 2" xfId="50438"/>
    <cellStyle name="Обычный 5 19 17 2 2 3" xfId="50439"/>
    <cellStyle name="Обычный 5 19 17 2 3" xfId="20567"/>
    <cellStyle name="Обычный 5 19 17 2 3 2" xfId="50440"/>
    <cellStyle name="Обычный 5 19 17 2 4" xfId="50441"/>
    <cellStyle name="Обычный 5 19 17 3" xfId="20568"/>
    <cellStyle name="Обычный 5 19 17 3 2" xfId="20569"/>
    <cellStyle name="Обычный 5 19 17 3 2 2" xfId="20570"/>
    <cellStyle name="Обычный 5 19 17 3 2 2 2" xfId="50442"/>
    <cellStyle name="Обычный 5 19 17 3 2 3" xfId="50443"/>
    <cellStyle name="Обычный 5 19 17 3 3" xfId="20571"/>
    <cellStyle name="Обычный 5 19 17 3 3 2" xfId="50444"/>
    <cellStyle name="Обычный 5 19 17 3 4" xfId="50445"/>
    <cellStyle name="Обычный 5 19 17 4" xfId="20572"/>
    <cellStyle name="Обычный 5 19 17 4 2" xfId="20573"/>
    <cellStyle name="Обычный 5 19 17 4 2 2" xfId="20574"/>
    <cellStyle name="Обычный 5 19 17 4 2 2 2" xfId="50446"/>
    <cellStyle name="Обычный 5 19 17 4 2 3" xfId="50447"/>
    <cellStyle name="Обычный 5 19 17 4 3" xfId="20575"/>
    <cellStyle name="Обычный 5 19 17 4 3 2" xfId="50448"/>
    <cellStyle name="Обычный 5 19 17 4 4" xfId="50449"/>
    <cellStyle name="Обычный 5 19 17 5" xfId="20576"/>
    <cellStyle name="Обычный 5 19 17 5 2" xfId="20577"/>
    <cellStyle name="Обычный 5 19 17 5 2 2" xfId="50450"/>
    <cellStyle name="Обычный 5 19 17 5 3" xfId="50451"/>
    <cellStyle name="Обычный 5 19 17 6" xfId="20578"/>
    <cellStyle name="Обычный 5 19 17 6 2" xfId="50452"/>
    <cellStyle name="Обычный 5 19 17 7" xfId="20579"/>
    <cellStyle name="Обычный 5 19 17 7 2" xfId="50453"/>
    <cellStyle name="Обычный 5 19 17 8" xfId="50454"/>
    <cellStyle name="Обычный 5 19 18" xfId="20580"/>
    <cellStyle name="Обычный 5 19 18 2" xfId="20581"/>
    <cellStyle name="Обычный 5 19 18 2 2" xfId="20582"/>
    <cellStyle name="Обычный 5 19 18 2 2 2" xfId="20583"/>
    <cellStyle name="Обычный 5 19 18 2 2 2 2" xfId="50455"/>
    <cellStyle name="Обычный 5 19 18 2 2 3" xfId="50456"/>
    <cellStyle name="Обычный 5 19 18 2 3" xfId="20584"/>
    <cellStyle name="Обычный 5 19 18 2 3 2" xfId="50457"/>
    <cellStyle name="Обычный 5 19 18 2 4" xfId="50458"/>
    <cellStyle name="Обычный 5 19 18 3" xfId="20585"/>
    <cellStyle name="Обычный 5 19 18 3 2" xfId="20586"/>
    <cellStyle name="Обычный 5 19 18 3 2 2" xfId="20587"/>
    <cellStyle name="Обычный 5 19 18 3 2 2 2" xfId="50459"/>
    <cellStyle name="Обычный 5 19 18 3 2 3" xfId="50460"/>
    <cellStyle name="Обычный 5 19 18 3 3" xfId="20588"/>
    <cellStyle name="Обычный 5 19 18 3 3 2" xfId="50461"/>
    <cellStyle name="Обычный 5 19 18 3 4" xfId="50462"/>
    <cellStyle name="Обычный 5 19 18 4" xfId="20589"/>
    <cellStyle name="Обычный 5 19 18 4 2" xfId="20590"/>
    <cellStyle name="Обычный 5 19 18 4 2 2" xfId="20591"/>
    <cellStyle name="Обычный 5 19 18 4 2 2 2" xfId="50463"/>
    <cellStyle name="Обычный 5 19 18 4 2 3" xfId="50464"/>
    <cellStyle name="Обычный 5 19 18 4 3" xfId="20592"/>
    <cellStyle name="Обычный 5 19 18 4 3 2" xfId="50465"/>
    <cellStyle name="Обычный 5 19 18 4 4" xfId="50466"/>
    <cellStyle name="Обычный 5 19 18 5" xfId="20593"/>
    <cellStyle name="Обычный 5 19 18 5 2" xfId="20594"/>
    <cellStyle name="Обычный 5 19 18 5 2 2" xfId="50467"/>
    <cellStyle name="Обычный 5 19 18 5 3" xfId="50468"/>
    <cellStyle name="Обычный 5 19 18 6" xfId="20595"/>
    <cellStyle name="Обычный 5 19 18 6 2" xfId="50469"/>
    <cellStyle name="Обычный 5 19 18 7" xfId="20596"/>
    <cellStyle name="Обычный 5 19 18 7 2" xfId="50470"/>
    <cellStyle name="Обычный 5 19 18 8" xfId="50471"/>
    <cellStyle name="Обычный 5 19 19" xfId="20597"/>
    <cellStyle name="Обычный 5 19 19 2" xfId="20598"/>
    <cellStyle name="Обычный 5 19 19 2 2" xfId="20599"/>
    <cellStyle name="Обычный 5 19 19 2 2 2" xfId="20600"/>
    <cellStyle name="Обычный 5 19 19 2 2 2 2" xfId="50472"/>
    <cellStyle name="Обычный 5 19 19 2 2 3" xfId="50473"/>
    <cellStyle name="Обычный 5 19 19 2 3" xfId="20601"/>
    <cellStyle name="Обычный 5 19 19 2 3 2" xfId="50474"/>
    <cellStyle name="Обычный 5 19 19 2 4" xfId="50475"/>
    <cellStyle name="Обычный 5 19 19 3" xfId="20602"/>
    <cellStyle name="Обычный 5 19 19 3 2" xfId="20603"/>
    <cellStyle name="Обычный 5 19 19 3 2 2" xfId="20604"/>
    <cellStyle name="Обычный 5 19 19 3 2 2 2" xfId="50476"/>
    <cellStyle name="Обычный 5 19 19 3 2 3" xfId="50477"/>
    <cellStyle name="Обычный 5 19 19 3 3" xfId="20605"/>
    <cellStyle name="Обычный 5 19 19 3 3 2" xfId="50478"/>
    <cellStyle name="Обычный 5 19 19 3 4" xfId="50479"/>
    <cellStyle name="Обычный 5 19 19 4" xfId="20606"/>
    <cellStyle name="Обычный 5 19 19 4 2" xfId="20607"/>
    <cellStyle name="Обычный 5 19 19 4 2 2" xfId="20608"/>
    <cellStyle name="Обычный 5 19 19 4 2 2 2" xfId="50480"/>
    <cellStyle name="Обычный 5 19 19 4 2 3" xfId="50481"/>
    <cellStyle name="Обычный 5 19 19 4 3" xfId="20609"/>
    <cellStyle name="Обычный 5 19 19 4 3 2" xfId="50482"/>
    <cellStyle name="Обычный 5 19 19 4 4" xfId="50483"/>
    <cellStyle name="Обычный 5 19 19 5" xfId="20610"/>
    <cellStyle name="Обычный 5 19 19 5 2" xfId="20611"/>
    <cellStyle name="Обычный 5 19 19 5 2 2" xfId="50484"/>
    <cellStyle name="Обычный 5 19 19 5 3" xfId="50485"/>
    <cellStyle name="Обычный 5 19 19 6" xfId="20612"/>
    <cellStyle name="Обычный 5 19 19 6 2" xfId="50486"/>
    <cellStyle name="Обычный 5 19 19 7" xfId="20613"/>
    <cellStyle name="Обычный 5 19 19 7 2" xfId="50487"/>
    <cellStyle name="Обычный 5 19 19 8" xfId="50488"/>
    <cellStyle name="Обычный 5 19 2" xfId="20614"/>
    <cellStyle name="Обычный 5 19 2 2" xfId="20615"/>
    <cellStyle name="Обычный 5 19 2 2 2" xfId="20616"/>
    <cellStyle name="Обычный 5 19 2 2 2 2" xfId="20617"/>
    <cellStyle name="Обычный 5 19 2 2 2 2 2" xfId="50489"/>
    <cellStyle name="Обычный 5 19 2 2 2 3" xfId="50490"/>
    <cellStyle name="Обычный 5 19 2 2 3" xfId="20618"/>
    <cellStyle name="Обычный 5 19 2 2 3 2" xfId="50491"/>
    <cellStyle name="Обычный 5 19 2 2 4" xfId="50492"/>
    <cellStyle name="Обычный 5 19 2 3" xfId="20619"/>
    <cellStyle name="Обычный 5 19 2 3 2" xfId="20620"/>
    <cellStyle name="Обычный 5 19 2 3 2 2" xfId="20621"/>
    <cellStyle name="Обычный 5 19 2 3 2 2 2" xfId="50493"/>
    <cellStyle name="Обычный 5 19 2 3 2 3" xfId="50494"/>
    <cellStyle name="Обычный 5 19 2 3 3" xfId="20622"/>
    <cellStyle name="Обычный 5 19 2 3 3 2" xfId="50495"/>
    <cellStyle name="Обычный 5 19 2 3 4" xfId="50496"/>
    <cellStyle name="Обычный 5 19 2 4" xfId="20623"/>
    <cellStyle name="Обычный 5 19 2 4 2" xfId="20624"/>
    <cellStyle name="Обычный 5 19 2 4 2 2" xfId="20625"/>
    <cellStyle name="Обычный 5 19 2 4 2 2 2" xfId="50497"/>
    <cellStyle name="Обычный 5 19 2 4 2 3" xfId="50498"/>
    <cellStyle name="Обычный 5 19 2 4 3" xfId="20626"/>
    <cellStyle name="Обычный 5 19 2 4 3 2" xfId="50499"/>
    <cellStyle name="Обычный 5 19 2 4 4" xfId="50500"/>
    <cellStyle name="Обычный 5 19 2 5" xfId="20627"/>
    <cellStyle name="Обычный 5 19 2 5 2" xfId="20628"/>
    <cellStyle name="Обычный 5 19 2 5 2 2" xfId="50501"/>
    <cellStyle name="Обычный 5 19 2 5 3" xfId="50502"/>
    <cellStyle name="Обычный 5 19 2 6" xfId="20629"/>
    <cellStyle name="Обычный 5 19 2 6 2" xfId="50503"/>
    <cellStyle name="Обычный 5 19 2 7" xfId="20630"/>
    <cellStyle name="Обычный 5 19 2 7 2" xfId="50504"/>
    <cellStyle name="Обычный 5 19 2 8" xfId="50505"/>
    <cellStyle name="Обычный 5 19 20" xfId="20631"/>
    <cellStyle name="Обычный 5 19 20 2" xfId="20632"/>
    <cellStyle name="Обычный 5 19 20 2 2" xfId="20633"/>
    <cellStyle name="Обычный 5 19 20 2 2 2" xfId="20634"/>
    <cellStyle name="Обычный 5 19 20 2 2 2 2" xfId="50506"/>
    <cellStyle name="Обычный 5 19 20 2 2 3" xfId="50507"/>
    <cellStyle name="Обычный 5 19 20 2 3" xfId="20635"/>
    <cellStyle name="Обычный 5 19 20 2 3 2" xfId="50508"/>
    <cellStyle name="Обычный 5 19 20 2 4" xfId="50509"/>
    <cellStyle name="Обычный 5 19 20 3" xfId="20636"/>
    <cellStyle name="Обычный 5 19 20 3 2" xfId="20637"/>
    <cellStyle name="Обычный 5 19 20 3 2 2" xfId="20638"/>
    <cellStyle name="Обычный 5 19 20 3 2 2 2" xfId="50510"/>
    <cellStyle name="Обычный 5 19 20 3 2 3" xfId="50511"/>
    <cellStyle name="Обычный 5 19 20 3 3" xfId="20639"/>
    <cellStyle name="Обычный 5 19 20 3 3 2" xfId="50512"/>
    <cellStyle name="Обычный 5 19 20 3 4" xfId="50513"/>
    <cellStyle name="Обычный 5 19 20 4" xfId="20640"/>
    <cellStyle name="Обычный 5 19 20 4 2" xfId="20641"/>
    <cellStyle name="Обычный 5 19 20 4 2 2" xfId="20642"/>
    <cellStyle name="Обычный 5 19 20 4 2 2 2" xfId="50514"/>
    <cellStyle name="Обычный 5 19 20 4 2 3" xfId="50515"/>
    <cellStyle name="Обычный 5 19 20 4 3" xfId="20643"/>
    <cellStyle name="Обычный 5 19 20 4 3 2" xfId="50516"/>
    <cellStyle name="Обычный 5 19 20 4 4" xfId="50517"/>
    <cellStyle name="Обычный 5 19 20 5" xfId="20644"/>
    <cellStyle name="Обычный 5 19 20 5 2" xfId="20645"/>
    <cellStyle name="Обычный 5 19 20 5 2 2" xfId="50518"/>
    <cellStyle name="Обычный 5 19 20 5 3" xfId="50519"/>
    <cellStyle name="Обычный 5 19 20 6" xfId="20646"/>
    <cellStyle name="Обычный 5 19 20 6 2" xfId="50520"/>
    <cellStyle name="Обычный 5 19 20 7" xfId="20647"/>
    <cellStyle name="Обычный 5 19 20 7 2" xfId="50521"/>
    <cellStyle name="Обычный 5 19 20 8" xfId="50522"/>
    <cellStyle name="Обычный 5 19 21" xfId="20648"/>
    <cellStyle name="Обычный 5 19 21 2" xfId="20649"/>
    <cellStyle name="Обычный 5 19 21 2 2" xfId="20650"/>
    <cellStyle name="Обычный 5 19 21 2 2 2" xfId="20651"/>
    <cellStyle name="Обычный 5 19 21 2 2 2 2" xfId="50523"/>
    <cellStyle name="Обычный 5 19 21 2 2 3" xfId="50524"/>
    <cellStyle name="Обычный 5 19 21 2 3" xfId="20652"/>
    <cellStyle name="Обычный 5 19 21 2 3 2" xfId="50525"/>
    <cellStyle name="Обычный 5 19 21 2 4" xfId="50526"/>
    <cellStyle name="Обычный 5 19 21 3" xfId="20653"/>
    <cellStyle name="Обычный 5 19 21 3 2" xfId="20654"/>
    <cellStyle name="Обычный 5 19 21 3 2 2" xfId="20655"/>
    <cellStyle name="Обычный 5 19 21 3 2 2 2" xfId="50527"/>
    <cellStyle name="Обычный 5 19 21 3 2 3" xfId="50528"/>
    <cellStyle name="Обычный 5 19 21 3 3" xfId="20656"/>
    <cellStyle name="Обычный 5 19 21 3 3 2" xfId="50529"/>
    <cellStyle name="Обычный 5 19 21 3 4" xfId="50530"/>
    <cellStyle name="Обычный 5 19 21 4" xfId="20657"/>
    <cellStyle name="Обычный 5 19 21 4 2" xfId="20658"/>
    <cellStyle name="Обычный 5 19 21 4 2 2" xfId="20659"/>
    <cellStyle name="Обычный 5 19 21 4 2 2 2" xfId="50531"/>
    <cellStyle name="Обычный 5 19 21 4 2 3" xfId="50532"/>
    <cellStyle name="Обычный 5 19 21 4 3" xfId="20660"/>
    <cellStyle name="Обычный 5 19 21 4 3 2" xfId="50533"/>
    <cellStyle name="Обычный 5 19 21 4 4" xfId="50534"/>
    <cellStyle name="Обычный 5 19 21 5" xfId="20661"/>
    <cellStyle name="Обычный 5 19 21 5 2" xfId="20662"/>
    <cellStyle name="Обычный 5 19 21 5 2 2" xfId="50535"/>
    <cellStyle name="Обычный 5 19 21 5 3" xfId="50536"/>
    <cellStyle name="Обычный 5 19 21 6" xfId="20663"/>
    <cellStyle name="Обычный 5 19 21 6 2" xfId="50537"/>
    <cellStyle name="Обычный 5 19 21 7" xfId="20664"/>
    <cellStyle name="Обычный 5 19 21 7 2" xfId="50538"/>
    <cellStyle name="Обычный 5 19 21 8" xfId="50539"/>
    <cellStyle name="Обычный 5 19 22" xfId="20665"/>
    <cellStyle name="Обычный 5 19 22 2" xfId="20666"/>
    <cellStyle name="Обычный 5 19 22 2 2" xfId="20667"/>
    <cellStyle name="Обычный 5 19 22 2 2 2" xfId="20668"/>
    <cellStyle name="Обычный 5 19 22 2 2 2 2" xfId="50540"/>
    <cellStyle name="Обычный 5 19 22 2 2 3" xfId="50541"/>
    <cellStyle name="Обычный 5 19 22 2 3" xfId="20669"/>
    <cellStyle name="Обычный 5 19 22 2 3 2" xfId="50542"/>
    <cellStyle name="Обычный 5 19 22 2 4" xfId="50543"/>
    <cellStyle name="Обычный 5 19 22 3" xfId="20670"/>
    <cellStyle name="Обычный 5 19 22 3 2" xfId="20671"/>
    <cellStyle name="Обычный 5 19 22 3 2 2" xfId="20672"/>
    <cellStyle name="Обычный 5 19 22 3 2 2 2" xfId="50544"/>
    <cellStyle name="Обычный 5 19 22 3 2 3" xfId="50545"/>
    <cellStyle name="Обычный 5 19 22 3 3" xfId="20673"/>
    <cellStyle name="Обычный 5 19 22 3 3 2" xfId="50546"/>
    <cellStyle name="Обычный 5 19 22 3 4" xfId="50547"/>
    <cellStyle name="Обычный 5 19 22 4" xfId="20674"/>
    <cellStyle name="Обычный 5 19 22 4 2" xfId="20675"/>
    <cellStyle name="Обычный 5 19 22 4 2 2" xfId="20676"/>
    <cellStyle name="Обычный 5 19 22 4 2 2 2" xfId="50548"/>
    <cellStyle name="Обычный 5 19 22 4 2 3" xfId="50549"/>
    <cellStyle name="Обычный 5 19 22 4 3" xfId="20677"/>
    <cellStyle name="Обычный 5 19 22 4 3 2" xfId="50550"/>
    <cellStyle name="Обычный 5 19 22 4 4" xfId="50551"/>
    <cellStyle name="Обычный 5 19 22 5" xfId="20678"/>
    <cellStyle name="Обычный 5 19 22 5 2" xfId="20679"/>
    <cellStyle name="Обычный 5 19 22 5 2 2" xfId="50552"/>
    <cellStyle name="Обычный 5 19 22 5 3" xfId="50553"/>
    <cellStyle name="Обычный 5 19 22 6" xfId="20680"/>
    <cellStyle name="Обычный 5 19 22 6 2" xfId="50554"/>
    <cellStyle name="Обычный 5 19 22 7" xfId="20681"/>
    <cellStyle name="Обычный 5 19 22 7 2" xfId="50555"/>
    <cellStyle name="Обычный 5 19 22 8" xfId="50556"/>
    <cellStyle name="Обычный 5 19 23" xfId="20682"/>
    <cellStyle name="Обычный 5 19 23 2" xfId="20683"/>
    <cellStyle name="Обычный 5 19 23 2 2" xfId="20684"/>
    <cellStyle name="Обычный 5 19 23 2 2 2" xfId="20685"/>
    <cellStyle name="Обычный 5 19 23 2 2 2 2" xfId="50557"/>
    <cellStyle name="Обычный 5 19 23 2 2 3" xfId="50558"/>
    <cellStyle name="Обычный 5 19 23 2 3" xfId="20686"/>
    <cellStyle name="Обычный 5 19 23 2 3 2" xfId="50559"/>
    <cellStyle name="Обычный 5 19 23 2 4" xfId="50560"/>
    <cellStyle name="Обычный 5 19 23 3" xfId="20687"/>
    <cellStyle name="Обычный 5 19 23 3 2" xfId="20688"/>
    <cellStyle name="Обычный 5 19 23 3 2 2" xfId="20689"/>
    <cellStyle name="Обычный 5 19 23 3 2 2 2" xfId="50561"/>
    <cellStyle name="Обычный 5 19 23 3 2 3" xfId="50562"/>
    <cellStyle name="Обычный 5 19 23 3 3" xfId="20690"/>
    <cellStyle name="Обычный 5 19 23 3 3 2" xfId="50563"/>
    <cellStyle name="Обычный 5 19 23 3 4" xfId="50564"/>
    <cellStyle name="Обычный 5 19 23 4" xfId="20691"/>
    <cellStyle name="Обычный 5 19 23 4 2" xfId="20692"/>
    <cellStyle name="Обычный 5 19 23 4 2 2" xfId="20693"/>
    <cellStyle name="Обычный 5 19 23 4 2 2 2" xfId="50565"/>
    <cellStyle name="Обычный 5 19 23 4 2 3" xfId="50566"/>
    <cellStyle name="Обычный 5 19 23 4 3" xfId="20694"/>
    <cellStyle name="Обычный 5 19 23 4 3 2" xfId="50567"/>
    <cellStyle name="Обычный 5 19 23 4 4" xfId="50568"/>
    <cellStyle name="Обычный 5 19 23 5" xfId="20695"/>
    <cellStyle name="Обычный 5 19 23 5 2" xfId="20696"/>
    <cellStyle name="Обычный 5 19 23 5 2 2" xfId="50569"/>
    <cellStyle name="Обычный 5 19 23 5 3" xfId="50570"/>
    <cellStyle name="Обычный 5 19 23 6" xfId="20697"/>
    <cellStyle name="Обычный 5 19 23 6 2" xfId="50571"/>
    <cellStyle name="Обычный 5 19 23 7" xfId="20698"/>
    <cellStyle name="Обычный 5 19 23 7 2" xfId="50572"/>
    <cellStyle name="Обычный 5 19 23 8" xfId="50573"/>
    <cellStyle name="Обычный 5 19 24" xfId="20699"/>
    <cellStyle name="Обычный 5 19 24 2" xfId="20700"/>
    <cellStyle name="Обычный 5 19 24 2 2" xfId="20701"/>
    <cellStyle name="Обычный 5 19 24 2 2 2" xfId="20702"/>
    <cellStyle name="Обычный 5 19 24 2 2 2 2" xfId="50574"/>
    <cellStyle name="Обычный 5 19 24 2 2 3" xfId="50575"/>
    <cellStyle name="Обычный 5 19 24 2 3" xfId="20703"/>
    <cellStyle name="Обычный 5 19 24 2 3 2" xfId="50576"/>
    <cellStyle name="Обычный 5 19 24 2 4" xfId="50577"/>
    <cellStyle name="Обычный 5 19 24 3" xfId="20704"/>
    <cellStyle name="Обычный 5 19 24 3 2" xfId="20705"/>
    <cellStyle name="Обычный 5 19 24 3 2 2" xfId="20706"/>
    <cellStyle name="Обычный 5 19 24 3 2 2 2" xfId="50578"/>
    <cellStyle name="Обычный 5 19 24 3 2 3" xfId="50579"/>
    <cellStyle name="Обычный 5 19 24 3 3" xfId="20707"/>
    <cellStyle name="Обычный 5 19 24 3 3 2" xfId="50580"/>
    <cellStyle name="Обычный 5 19 24 3 4" xfId="50581"/>
    <cellStyle name="Обычный 5 19 24 4" xfId="20708"/>
    <cellStyle name="Обычный 5 19 24 4 2" xfId="20709"/>
    <cellStyle name="Обычный 5 19 24 4 2 2" xfId="20710"/>
    <cellStyle name="Обычный 5 19 24 4 2 2 2" xfId="50582"/>
    <cellStyle name="Обычный 5 19 24 4 2 3" xfId="50583"/>
    <cellStyle name="Обычный 5 19 24 4 3" xfId="20711"/>
    <cellStyle name="Обычный 5 19 24 4 3 2" xfId="50584"/>
    <cellStyle name="Обычный 5 19 24 4 4" xfId="50585"/>
    <cellStyle name="Обычный 5 19 24 5" xfId="20712"/>
    <cellStyle name="Обычный 5 19 24 5 2" xfId="20713"/>
    <cellStyle name="Обычный 5 19 24 5 2 2" xfId="50586"/>
    <cellStyle name="Обычный 5 19 24 5 3" xfId="50587"/>
    <cellStyle name="Обычный 5 19 24 6" xfId="20714"/>
    <cellStyle name="Обычный 5 19 24 6 2" xfId="50588"/>
    <cellStyle name="Обычный 5 19 24 7" xfId="20715"/>
    <cellStyle name="Обычный 5 19 24 7 2" xfId="50589"/>
    <cellStyle name="Обычный 5 19 24 8" xfId="50590"/>
    <cellStyle name="Обычный 5 19 25" xfId="20716"/>
    <cellStyle name="Обычный 5 19 25 2" xfId="20717"/>
    <cellStyle name="Обычный 5 19 25 2 2" xfId="20718"/>
    <cellStyle name="Обычный 5 19 25 2 2 2" xfId="20719"/>
    <cellStyle name="Обычный 5 19 25 2 2 2 2" xfId="50591"/>
    <cellStyle name="Обычный 5 19 25 2 2 3" xfId="50592"/>
    <cellStyle name="Обычный 5 19 25 2 3" xfId="20720"/>
    <cellStyle name="Обычный 5 19 25 2 3 2" xfId="50593"/>
    <cellStyle name="Обычный 5 19 25 2 4" xfId="50594"/>
    <cellStyle name="Обычный 5 19 25 3" xfId="20721"/>
    <cellStyle name="Обычный 5 19 25 3 2" xfId="20722"/>
    <cellStyle name="Обычный 5 19 25 3 2 2" xfId="20723"/>
    <cellStyle name="Обычный 5 19 25 3 2 2 2" xfId="50595"/>
    <cellStyle name="Обычный 5 19 25 3 2 3" xfId="50596"/>
    <cellStyle name="Обычный 5 19 25 3 3" xfId="20724"/>
    <cellStyle name="Обычный 5 19 25 3 3 2" xfId="50597"/>
    <cellStyle name="Обычный 5 19 25 3 4" xfId="50598"/>
    <cellStyle name="Обычный 5 19 25 4" xfId="20725"/>
    <cellStyle name="Обычный 5 19 25 4 2" xfId="20726"/>
    <cellStyle name="Обычный 5 19 25 4 2 2" xfId="20727"/>
    <cellStyle name="Обычный 5 19 25 4 2 2 2" xfId="50599"/>
    <cellStyle name="Обычный 5 19 25 4 2 3" xfId="50600"/>
    <cellStyle name="Обычный 5 19 25 4 3" xfId="20728"/>
    <cellStyle name="Обычный 5 19 25 4 3 2" xfId="50601"/>
    <cellStyle name="Обычный 5 19 25 4 4" xfId="50602"/>
    <cellStyle name="Обычный 5 19 25 5" xfId="20729"/>
    <cellStyle name="Обычный 5 19 25 5 2" xfId="20730"/>
    <cellStyle name="Обычный 5 19 25 5 2 2" xfId="50603"/>
    <cellStyle name="Обычный 5 19 25 5 3" xfId="50604"/>
    <cellStyle name="Обычный 5 19 25 6" xfId="20731"/>
    <cellStyle name="Обычный 5 19 25 6 2" xfId="50605"/>
    <cellStyle name="Обычный 5 19 25 7" xfId="20732"/>
    <cellStyle name="Обычный 5 19 25 7 2" xfId="50606"/>
    <cellStyle name="Обычный 5 19 25 8" xfId="50607"/>
    <cellStyle name="Обычный 5 19 26" xfId="20733"/>
    <cellStyle name="Обычный 5 19 26 2" xfId="20734"/>
    <cellStyle name="Обычный 5 19 26 2 2" xfId="20735"/>
    <cellStyle name="Обычный 5 19 26 2 2 2" xfId="20736"/>
    <cellStyle name="Обычный 5 19 26 2 2 2 2" xfId="50608"/>
    <cellStyle name="Обычный 5 19 26 2 2 3" xfId="50609"/>
    <cellStyle name="Обычный 5 19 26 2 3" xfId="20737"/>
    <cellStyle name="Обычный 5 19 26 2 3 2" xfId="50610"/>
    <cellStyle name="Обычный 5 19 26 2 4" xfId="50611"/>
    <cellStyle name="Обычный 5 19 26 3" xfId="20738"/>
    <cellStyle name="Обычный 5 19 26 3 2" xfId="20739"/>
    <cellStyle name="Обычный 5 19 26 3 2 2" xfId="20740"/>
    <cellStyle name="Обычный 5 19 26 3 2 2 2" xfId="50612"/>
    <cellStyle name="Обычный 5 19 26 3 2 3" xfId="50613"/>
    <cellStyle name="Обычный 5 19 26 3 3" xfId="20741"/>
    <cellStyle name="Обычный 5 19 26 3 3 2" xfId="50614"/>
    <cellStyle name="Обычный 5 19 26 3 4" xfId="50615"/>
    <cellStyle name="Обычный 5 19 26 4" xfId="20742"/>
    <cellStyle name="Обычный 5 19 26 4 2" xfId="20743"/>
    <cellStyle name="Обычный 5 19 26 4 2 2" xfId="20744"/>
    <cellStyle name="Обычный 5 19 26 4 2 2 2" xfId="50616"/>
    <cellStyle name="Обычный 5 19 26 4 2 3" xfId="50617"/>
    <cellStyle name="Обычный 5 19 26 4 3" xfId="20745"/>
    <cellStyle name="Обычный 5 19 26 4 3 2" xfId="50618"/>
    <cellStyle name="Обычный 5 19 26 4 4" xfId="50619"/>
    <cellStyle name="Обычный 5 19 26 5" xfId="20746"/>
    <cellStyle name="Обычный 5 19 26 5 2" xfId="20747"/>
    <cellStyle name="Обычный 5 19 26 5 2 2" xfId="50620"/>
    <cellStyle name="Обычный 5 19 26 5 3" xfId="50621"/>
    <cellStyle name="Обычный 5 19 26 6" xfId="20748"/>
    <cellStyle name="Обычный 5 19 26 6 2" xfId="50622"/>
    <cellStyle name="Обычный 5 19 26 7" xfId="20749"/>
    <cellStyle name="Обычный 5 19 26 7 2" xfId="50623"/>
    <cellStyle name="Обычный 5 19 26 8" xfId="50624"/>
    <cellStyle name="Обычный 5 19 27" xfId="20750"/>
    <cellStyle name="Обычный 5 19 27 2" xfId="20751"/>
    <cellStyle name="Обычный 5 19 27 2 2" xfId="20752"/>
    <cellStyle name="Обычный 5 19 27 2 2 2" xfId="20753"/>
    <cellStyle name="Обычный 5 19 27 2 2 2 2" xfId="50625"/>
    <cellStyle name="Обычный 5 19 27 2 2 3" xfId="50626"/>
    <cellStyle name="Обычный 5 19 27 2 3" xfId="20754"/>
    <cellStyle name="Обычный 5 19 27 2 3 2" xfId="50627"/>
    <cellStyle name="Обычный 5 19 27 2 4" xfId="50628"/>
    <cellStyle name="Обычный 5 19 27 3" xfId="20755"/>
    <cellStyle name="Обычный 5 19 27 3 2" xfId="20756"/>
    <cellStyle name="Обычный 5 19 27 3 2 2" xfId="20757"/>
    <cellStyle name="Обычный 5 19 27 3 2 2 2" xfId="50629"/>
    <cellStyle name="Обычный 5 19 27 3 2 3" xfId="50630"/>
    <cellStyle name="Обычный 5 19 27 3 3" xfId="20758"/>
    <cellStyle name="Обычный 5 19 27 3 3 2" xfId="50631"/>
    <cellStyle name="Обычный 5 19 27 3 4" xfId="50632"/>
    <cellStyle name="Обычный 5 19 27 4" xfId="20759"/>
    <cellStyle name="Обычный 5 19 27 4 2" xfId="20760"/>
    <cellStyle name="Обычный 5 19 27 4 2 2" xfId="20761"/>
    <cellStyle name="Обычный 5 19 27 4 2 2 2" xfId="50633"/>
    <cellStyle name="Обычный 5 19 27 4 2 3" xfId="50634"/>
    <cellStyle name="Обычный 5 19 27 4 3" xfId="20762"/>
    <cellStyle name="Обычный 5 19 27 4 3 2" xfId="50635"/>
    <cellStyle name="Обычный 5 19 27 4 4" xfId="50636"/>
    <cellStyle name="Обычный 5 19 27 5" xfId="20763"/>
    <cellStyle name="Обычный 5 19 27 5 2" xfId="20764"/>
    <cellStyle name="Обычный 5 19 27 5 2 2" xfId="50637"/>
    <cellStyle name="Обычный 5 19 27 5 3" xfId="50638"/>
    <cellStyle name="Обычный 5 19 27 6" xfId="20765"/>
    <cellStyle name="Обычный 5 19 27 6 2" xfId="50639"/>
    <cellStyle name="Обычный 5 19 27 7" xfId="20766"/>
    <cellStyle name="Обычный 5 19 27 7 2" xfId="50640"/>
    <cellStyle name="Обычный 5 19 27 8" xfId="50641"/>
    <cellStyle name="Обычный 5 19 28" xfId="20767"/>
    <cellStyle name="Обычный 5 19 28 2" xfId="20768"/>
    <cellStyle name="Обычный 5 19 28 2 2" xfId="20769"/>
    <cellStyle name="Обычный 5 19 28 2 2 2" xfId="20770"/>
    <cellStyle name="Обычный 5 19 28 2 2 2 2" xfId="50642"/>
    <cellStyle name="Обычный 5 19 28 2 2 3" xfId="50643"/>
    <cellStyle name="Обычный 5 19 28 2 3" xfId="20771"/>
    <cellStyle name="Обычный 5 19 28 2 3 2" xfId="50644"/>
    <cellStyle name="Обычный 5 19 28 2 4" xfId="50645"/>
    <cellStyle name="Обычный 5 19 28 3" xfId="20772"/>
    <cellStyle name="Обычный 5 19 28 3 2" xfId="20773"/>
    <cellStyle name="Обычный 5 19 28 3 2 2" xfId="20774"/>
    <cellStyle name="Обычный 5 19 28 3 2 2 2" xfId="50646"/>
    <cellStyle name="Обычный 5 19 28 3 2 3" xfId="50647"/>
    <cellStyle name="Обычный 5 19 28 3 3" xfId="20775"/>
    <cellStyle name="Обычный 5 19 28 3 3 2" xfId="50648"/>
    <cellStyle name="Обычный 5 19 28 3 4" xfId="50649"/>
    <cellStyle name="Обычный 5 19 28 4" xfId="20776"/>
    <cellStyle name="Обычный 5 19 28 4 2" xfId="20777"/>
    <cellStyle name="Обычный 5 19 28 4 2 2" xfId="20778"/>
    <cellStyle name="Обычный 5 19 28 4 2 2 2" xfId="50650"/>
    <cellStyle name="Обычный 5 19 28 4 2 3" xfId="50651"/>
    <cellStyle name="Обычный 5 19 28 4 3" xfId="20779"/>
    <cellStyle name="Обычный 5 19 28 4 3 2" xfId="50652"/>
    <cellStyle name="Обычный 5 19 28 4 4" xfId="50653"/>
    <cellStyle name="Обычный 5 19 28 5" xfId="20780"/>
    <cellStyle name="Обычный 5 19 28 5 2" xfId="20781"/>
    <cellStyle name="Обычный 5 19 28 5 2 2" xfId="50654"/>
    <cellStyle name="Обычный 5 19 28 5 3" xfId="50655"/>
    <cellStyle name="Обычный 5 19 28 6" xfId="20782"/>
    <cellStyle name="Обычный 5 19 28 6 2" xfId="50656"/>
    <cellStyle name="Обычный 5 19 28 7" xfId="20783"/>
    <cellStyle name="Обычный 5 19 28 7 2" xfId="50657"/>
    <cellStyle name="Обычный 5 19 28 8" xfId="50658"/>
    <cellStyle name="Обычный 5 19 29" xfId="20784"/>
    <cellStyle name="Обычный 5 19 29 2" xfId="20785"/>
    <cellStyle name="Обычный 5 19 29 2 2" xfId="20786"/>
    <cellStyle name="Обычный 5 19 29 2 2 2" xfId="20787"/>
    <cellStyle name="Обычный 5 19 29 2 2 2 2" xfId="50659"/>
    <cellStyle name="Обычный 5 19 29 2 2 3" xfId="50660"/>
    <cellStyle name="Обычный 5 19 29 2 3" xfId="20788"/>
    <cellStyle name="Обычный 5 19 29 2 3 2" xfId="50661"/>
    <cellStyle name="Обычный 5 19 29 2 4" xfId="50662"/>
    <cellStyle name="Обычный 5 19 29 3" xfId="20789"/>
    <cellStyle name="Обычный 5 19 29 3 2" xfId="20790"/>
    <cellStyle name="Обычный 5 19 29 3 2 2" xfId="20791"/>
    <cellStyle name="Обычный 5 19 29 3 2 2 2" xfId="50663"/>
    <cellStyle name="Обычный 5 19 29 3 2 3" xfId="50664"/>
    <cellStyle name="Обычный 5 19 29 3 3" xfId="20792"/>
    <cellStyle name="Обычный 5 19 29 3 3 2" xfId="50665"/>
    <cellStyle name="Обычный 5 19 29 3 4" xfId="50666"/>
    <cellStyle name="Обычный 5 19 29 4" xfId="20793"/>
    <cellStyle name="Обычный 5 19 29 4 2" xfId="20794"/>
    <cellStyle name="Обычный 5 19 29 4 2 2" xfId="20795"/>
    <cellStyle name="Обычный 5 19 29 4 2 2 2" xfId="50667"/>
    <cellStyle name="Обычный 5 19 29 4 2 3" xfId="50668"/>
    <cellStyle name="Обычный 5 19 29 4 3" xfId="20796"/>
    <cellStyle name="Обычный 5 19 29 4 3 2" xfId="50669"/>
    <cellStyle name="Обычный 5 19 29 4 4" xfId="50670"/>
    <cellStyle name="Обычный 5 19 29 5" xfId="20797"/>
    <cellStyle name="Обычный 5 19 29 5 2" xfId="20798"/>
    <cellStyle name="Обычный 5 19 29 5 2 2" xfId="50671"/>
    <cellStyle name="Обычный 5 19 29 5 3" xfId="50672"/>
    <cellStyle name="Обычный 5 19 29 6" xfId="20799"/>
    <cellStyle name="Обычный 5 19 29 6 2" xfId="50673"/>
    <cellStyle name="Обычный 5 19 29 7" xfId="20800"/>
    <cellStyle name="Обычный 5 19 29 7 2" xfId="50674"/>
    <cellStyle name="Обычный 5 19 29 8" xfId="50675"/>
    <cellStyle name="Обычный 5 19 3" xfId="20801"/>
    <cellStyle name="Обычный 5 19 3 2" xfId="20802"/>
    <cellStyle name="Обычный 5 19 3 2 2" xfId="20803"/>
    <cellStyle name="Обычный 5 19 3 2 2 2" xfId="20804"/>
    <cellStyle name="Обычный 5 19 3 2 2 2 2" xfId="50676"/>
    <cellStyle name="Обычный 5 19 3 2 2 3" xfId="50677"/>
    <cellStyle name="Обычный 5 19 3 2 3" xfId="20805"/>
    <cellStyle name="Обычный 5 19 3 2 3 2" xfId="50678"/>
    <cellStyle name="Обычный 5 19 3 2 4" xfId="50679"/>
    <cellStyle name="Обычный 5 19 3 3" xfId="20806"/>
    <cellStyle name="Обычный 5 19 3 3 2" xfId="20807"/>
    <cellStyle name="Обычный 5 19 3 3 2 2" xfId="20808"/>
    <cellStyle name="Обычный 5 19 3 3 2 2 2" xfId="50680"/>
    <cellStyle name="Обычный 5 19 3 3 2 3" xfId="50681"/>
    <cellStyle name="Обычный 5 19 3 3 3" xfId="20809"/>
    <cellStyle name="Обычный 5 19 3 3 3 2" xfId="50682"/>
    <cellStyle name="Обычный 5 19 3 3 4" xfId="50683"/>
    <cellStyle name="Обычный 5 19 3 4" xfId="20810"/>
    <cellStyle name="Обычный 5 19 3 4 2" xfId="20811"/>
    <cellStyle name="Обычный 5 19 3 4 2 2" xfId="20812"/>
    <cellStyle name="Обычный 5 19 3 4 2 2 2" xfId="50684"/>
    <cellStyle name="Обычный 5 19 3 4 2 3" xfId="50685"/>
    <cellStyle name="Обычный 5 19 3 4 3" xfId="20813"/>
    <cellStyle name="Обычный 5 19 3 4 3 2" xfId="50686"/>
    <cellStyle name="Обычный 5 19 3 4 4" xfId="50687"/>
    <cellStyle name="Обычный 5 19 3 5" xfId="20814"/>
    <cellStyle name="Обычный 5 19 3 5 2" xfId="20815"/>
    <cellStyle name="Обычный 5 19 3 5 2 2" xfId="50688"/>
    <cellStyle name="Обычный 5 19 3 5 3" xfId="50689"/>
    <cellStyle name="Обычный 5 19 3 6" xfId="20816"/>
    <cellStyle name="Обычный 5 19 3 6 2" xfId="50690"/>
    <cellStyle name="Обычный 5 19 3 7" xfId="20817"/>
    <cellStyle name="Обычный 5 19 3 7 2" xfId="50691"/>
    <cellStyle name="Обычный 5 19 3 8" xfId="50692"/>
    <cellStyle name="Обычный 5 19 30" xfId="20818"/>
    <cellStyle name="Обычный 5 19 30 2" xfId="20819"/>
    <cellStyle name="Обычный 5 19 30 2 2" xfId="20820"/>
    <cellStyle name="Обычный 5 19 30 2 2 2" xfId="50693"/>
    <cellStyle name="Обычный 5 19 30 2 3" xfId="50694"/>
    <cellStyle name="Обычный 5 19 30 3" xfId="20821"/>
    <cellStyle name="Обычный 5 19 30 3 2" xfId="50695"/>
    <cellStyle name="Обычный 5 19 30 4" xfId="50696"/>
    <cellStyle name="Обычный 5 19 31" xfId="20822"/>
    <cellStyle name="Обычный 5 19 31 2" xfId="20823"/>
    <cellStyle name="Обычный 5 19 31 2 2" xfId="20824"/>
    <cellStyle name="Обычный 5 19 31 2 2 2" xfId="50697"/>
    <cellStyle name="Обычный 5 19 31 2 3" xfId="50698"/>
    <cellStyle name="Обычный 5 19 31 3" xfId="20825"/>
    <cellStyle name="Обычный 5 19 31 3 2" xfId="50699"/>
    <cellStyle name="Обычный 5 19 31 4" xfId="50700"/>
    <cellStyle name="Обычный 5 19 32" xfId="20826"/>
    <cellStyle name="Обычный 5 19 32 2" xfId="20827"/>
    <cellStyle name="Обычный 5 19 32 2 2" xfId="20828"/>
    <cellStyle name="Обычный 5 19 32 2 2 2" xfId="50701"/>
    <cellStyle name="Обычный 5 19 32 2 3" xfId="50702"/>
    <cellStyle name="Обычный 5 19 32 3" xfId="20829"/>
    <cellStyle name="Обычный 5 19 32 3 2" xfId="50703"/>
    <cellStyle name="Обычный 5 19 32 4" xfId="50704"/>
    <cellStyle name="Обычный 5 19 33" xfId="20830"/>
    <cellStyle name="Обычный 5 19 33 2" xfId="20831"/>
    <cellStyle name="Обычный 5 19 33 2 2" xfId="50705"/>
    <cellStyle name="Обычный 5 19 33 3" xfId="50706"/>
    <cellStyle name="Обычный 5 19 34" xfId="20832"/>
    <cellStyle name="Обычный 5 19 34 2" xfId="50707"/>
    <cellStyle name="Обычный 5 19 35" xfId="20833"/>
    <cellStyle name="Обычный 5 19 35 2" xfId="50708"/>
    <cellStyle name="Обычный 5 19 36" xfId="50709"/>
    <cellStyle name="Обычный 5 19 4" xfId="20834"/>
    <cellStyle name="Обычный 5 19 4 2" xfId="20835"/>
    <cellStyle name="Обычный 5 19 4 2 2" xfId="20836"/>
    <cellStyle name="Обычный 5 19 4 2 2 2" xfId="20837"/>
    <cellStyle name="Обычный 5 19 4 2 2 2 2" xfId="50710"/>
    <cellStyle name="Обычный 5 19 4 2 2 3" xfId="50711"/>
    <cellStyle name="Обычный 5 19 4 2 3" xfId="20838"/>
    <cellStyle name="Обычный 5 19 4 2 3 2" xfId="50712"/>
    <cellStyle name="Обычный 5 19 4 2 4" xfId="50713"/>
    <cellStyle name="Обычный 5 19 4 3" xfId="20839"/>
    <cellStyle name="Обычный 5 19 4 3 2" xfId="20840"/>
    <cellStyle name="Обычный 5 19 4 3 2 2" xfId="20841"/>
    <cellStyle name="Обычный 5 19 4 3 2 2 2" xfId="50714"/>
    <cellStyle name="Обычный 5 19 4 3 2 3" xfId="50715"/>
    <cellStyle name="Обычный 5 19 4 3 3" xfId="20842"/>
    <cellStyle name="Обычный 5 19 4 3 3 2" xfId="50716"/>
    <cellStyle name="Обычный 5 19 4 3 4" xfId="50717"/>
    <cellStyle name="Обычный 5 19 4 4" xfId="20843"/>
    <cellStyle name="Обычный 5 19 4 4 2" xfId="20844"/>
    <cellStyle name="Обычный 5 19 4 4 2 2" xfId="20845"/>
    <cellStyle name="Обычный 5 19 4 4 2 2 2" xfId="50718"/>
    <cellStyle name="Обычный 5 19 4 4 2 3" xfId="50719"/>
    <cellStyle name="Обычный 5 19 4 4 3" xfId="20846"/>
    <cellStyle name="Обычный 5 19 4 4 3 2" xfId="50720"/>
    <cellStyle name="Обычный 5 19 4 4 4" xfId="50721"/>
    <cellStyle name="Обычный 5 19 4 5" xfId="20847"/>
    <cellStyle name="Обычный 5 19 4 5 2" xfId="20848"/>
    <cellStyle name="Обычный 5 19 4 5 2 2" xfId="50722"/>
    <cellStyle name="Обычный 5 19 4 5 3" xfId="50723"/>
    <cellStyle name="Обычный 5 19 4 6" xfId="20849"/>
    <cellStyle name="Обычный 5 19 4 6 2" xfId="50724"/>
    <cellStyle name="Обычный 5 19 4 7" xfId="20850"/>
    <cellStyle name="Обычный 5 19 4 7 2" xfId="50725"/>
    <cellStyle name="Обычный 5 19 4 8" xfId="50726"/>
    <cellStyle name="Обычный 5 19 5" xfId="20851"/>
    <cellStyle name="Обычный 5 19 5 2" xfId="20852"/>
    <cellStyle name="Обычный 5 19 5 2 2" xfId="20853"/>
    <cellStyle name="Обычный 5 19 5 2 2 2" xfId="20854"/>
    <cellStyle name="Обычный 5 19 5 2 2 2 2" xfId="50727"/>
    <cellStyle name="Обычный 5 19 5 2 2 3" xfId="50728"/>
    <cellStyle name="Обычный 5 19 5 2 3" xfId="20855"/>
    <cellStyle name="Обычный 5 19 5 2 3 2" xfId="50729"/>
    <cellStyle name="Обычный 5 19 5 2 4" xfId="50730"/>
    <cellStyle name="Обычный 5 19 5 3" xfId="20856"/>
    <cellStyle name="Обычный 5 19 5 3 2" xfId="20857"/>
    <cellStyle name="Обычный 5 19 5 3 2 2" xfId="20858"/>
    <cellStyle name="Обычный 5 19 5 3 2 2 2" xfId="50731"/>
    <cellStyle name="Обычный 5 19 5 3 2 3" xfId="50732"/>
    <cellStyle name="Обычный 5 19 5 3 3" xfId="20859"/>
    <cellStyle name="Обычный 5 19 5 3 3 2" xfId="50733"/>
    <cellStyle name="Обычный 5 19 5 3 4" xfId="50734"/>
    <cellStyle name="Обычный 5 19 5 4" xfId="20860"/>
    <cellStyle name="Обычный 5 19 5 4 2" xfId="20861"/>
    <cellStyle name="Обычный 5 19 5 4 2 2" xfId="20862"/>
    <cellStyle name="Обычный 5 19 5 4 2 2 2" xfId="50735"/>
    <cellStyle name="Обычный 5 19 5 4 2 3" xfId="50736"/>
    <cellStyle name="Обычный 5 19 5 4 3" xfId="20863"/>
    <cellStyle name="Обычный 5 19 5 4 3 2" xfId="50737"/>
    <cellStyle name="Обычный 5 19 5 4 4" xfId="50738"/>
    <cellStyle name="Обычный 5 19 5 5" xfId="20864"/>
    <cellStyle name="Обычный 5 19 5 5 2" xfId="20865"/>
    <cellStyle name="Обычный 5 19 5 5 2 2" xfId="50739"/>
    <cellStyle name="Обычный 5 19 5 5 3" xfId="50740"/>
    <cellStyle name="Обычный 5 19 5 6" xfId="20866"/>
    <cellStyle name="Обычный 5 19 5 6 2" xfId="50741"/>
    <cellStyle name="Обычный 5 19 5 7" xfId="20867"/>
    <cellStyle name="Обычный 5 19 5 7 2" xfId="50742"/>
    <cellStyle name="Обычный 5 19 5 8" xfId="50743"/>
    <cellStyle name="Обычный 5 19 6" xfId="20868"/>
    <cellStyle name="Обычный 5 19 6 2" xfId="20869"/>
    <cellStyle name="Обычный 5 19 6 2 2" xfId="20870"/>
    <cellStyle name="Обычный 5 19 6 2 2 2" xfId="20871"/>
    <cellStyle name="Обычный 5 19 6 2 2 2 2" xfId="50744"/>
    <cellStyle name="Обычный 5 19 6 2 2 3" xfId="50745"/>
    <cellStyle name="Обычный 5 19 6 2 3" xfId="20872"/>
    <cellStyle name="Обычный 5 19 6 2 3 2" xfId="50746"/>
    <cellStyle name="Обычный 5 19 6 2 4" xfId="50747"/>
    <cellStyle name="Обычный 5 19 6 3" xfId="20873"/>
    <cellStyle name="Обычный 5 19 6 3 2" xfId="20874"/>
    <cellStyle name="Обычный 5 19 6 3 2 2" xfId="20875"/>
    <cellStyle name="Обычный 5 19 6 3 2 2 2" xfId="50748"/>
    <cellStyle name="Обычный 5 19 6 3 2 3" xfId="50749"/>
    <cellStyle name="Обычный 5 19 6 3 3" xfId="20876"/>
    <cellStyle name="Обычный 5 19 6 3 3 2" xfId="50750"/>
    <cellStyle name="Обычный 5 19 6 3 4" xfId="50751"/>
    <cellStyle name="Обычный 5 19 6 4" xfId="20877"/>
    <cellStyle name="Обычный 5 19 6 4 2" xfId="20878"/>
    <cellStyle name="Обычный 5 19 6 4 2 2" xfId="20879"/>
    <cellStyle name="Обычный 5 19 6 4 2 2 2" xfId="50752"/>
    <cellStyle name="Обычный 5 19 6 4 2 3" xfId="50753"/>
    <cellStyle name="Обычный 5 19 6 4 3" xfId="20880"/>
    <cellStyle name="Обычный 5 19 6 4 3 2" xfId="50754"/>
    <cellStyle name="Обычный 5 19 6 4 4" xfId="50755"/>
    <cellStyle name="Обычный 5 19 6 5" xfId="20881"/>
    <cellStyle name="Обычный 5 19 6 5 2" xfId="20882"/>
    <cellStyle name="Обычный 5 19 6 5 2 2" xfId="50756"/>
    <cellStyle name="Обычный 5 19 6 5 3" xfId="50757"/>
    <cellStyle name="Обычный 5 19 6 6" xfId="20883"/>
    <cellStyle name="Обычный 5 19 6 6 2" xfId="50758"/>
    <cellStyle name="Обычный 5 19 6 7" xfId="20884"/>
    <cellStyle name="Обычный 5 19 6 7 2" xfId="50759"/>
    <cellStyle name="Обычный 5 19 6 8" xfId="50760"/>
    <cellStyle name="Обычный 5 19 7" xfId="20885"/>
    <cellStyle name="Обычный 5 19 7 2" xfId="20886"/>
    <cellStyle name="Обычный 5 19 7 2 2" xfId="20887"/>
    <cellStyle name="Обычный 5 19 7 2 2 2" xfId="20888"/>
    <cellStyle name="Обычный 5 19 7 2 2 2 2" xfId="50761"/>
    <cellStyle name="Обычный 5 19 7 2 2 3" xfId="50762"/>
    <cellStyle name="Обычный 5 19 7 2 3" xfId="20889"/>
    <cellStyle name="Обычный 5 19 7 2 3 2" xfId="50763"/>
    <cellStyle name="Обычный 5 19 7 2 4" xfId="50764"/>
    <cellStyle name="Обычный 5 19 7 3" xfId="20890"/>
    <cellStyle name="Обычный 5 19 7 3 2" xfId="20891"/>
    <cellStyle name="Обычный 5 19 7 3 2 2" xfId="20892"/>
    <cellStyle name="Обычный 5 19 7 3 2 2 2" xfId="50765"/>
    <cellStyle name="Обычный 5 19 7 3 2 3" xfId="50766"/>
    <cellStyle name="Обычный 5 19 7 3 3" xfId="20893"/>
    <cellStyle name="Обычный 5 19 7 3 3 2" xfId="50767"/>
    <cellStyle name="Обычный 5 19 7 3 4" xfId="50768"/>
    <cellStyle name="Обычный 5 19 7 4" xfId="20894"/>
    <cellStyle name="Обычный 5 19 7 4 2" xfId="20895"/>
    <cellStyle name="Обычный 5 19 7 4 2 2" xfId="20896"/>
    <cellStyle name="Обычный 5 19 7 4 2 2 2" xfId="50769"/>
    <cellStyle name="Обычный 5 19 7 4 2 3" xfId="50770"/>
    <cellStyle name="Обычный 5 19 7 4 3" xfId="20897"/>
    <cellStyle name="Обычный 5 19 7 4 3 2" xfId="50771"/>
    <cellStyle name="Обычный 5 19 7 4 4" xfId="50772"/>
    <cellStyle name="Обычный 5 19 7 5" xfId="20898"/>
    <cellStyle name="Обычный 5 19 7 5 2" xfId="20899"/>
    <cellStyle name="Обычный 5 19 7 5 2 2" xfId="50773"/>
    <cellStyle name="Обычный 5 19 7 5 3" xfId="50774"/>
    <cellStyle name="Обычный 5 19 7 6" xfId="20900"/>
    <cellStyle name="Обычный 5 19 7 6 2" xfId="50775"/>
    <cellStyle name="Обычный 5 19 7 7" xfId="20901"/>
    <cellStyle name="Обычный 5 19 7 7 2" xfId="50776"/>
    <cellStyle name="Обычный 5 19 7 8" xfId="50777"/>
    <cellStyle name="Обычный 5 19 8" xfId="20902"/>
    <cellStyle name="Обычный 5 19 8 2" xfId="20903"/>
    <cellStyle name="Обычный 5 19 8 2 2" xfId="20904"/>
    <cellStyle name="Обычный 5 19 8 2 2 2" xfId="20905"/>
    <cellStyle name="Обычный 5 19 8 2 2 2 2" xfId="50778"/>
    <cellStyle name="Обычный 5 19 8 2 2 3" xfId="50779"/>
    <cellStyle name="Обычный 5 19 8 2 3" xfId="20906"/>
    <cellStyle name="Обычный 5 19 8 2 3 2" xfId="50780"/>
    <cellStyle name="Обычный 5 19 8 2 4" xfId="50781"/>
    <cellStyle name="Обычный 5 19 8 3" xfId="20907"/>
    <cellStyle name="Обычный 5 19 8 3 2" xfId="20908"/>
    <cellStyle name="Обычный 5 19 8 3 2 2" xfId="20909"/>
    <cellStyle name="Обычный 5 19 8 3 2 2 2" xfId="50782"/>
    <cellStyle name="Обычный 5 19 8 3 2 3" xfId="50783"/>
    <cellStyle name="Обычный 5 19 8 3 3" xfId="20910"/>
    <cellStyle name="Обычный 5 19 8 3 3 2" xfId="50784"/>
    <cellStyle name="Обычный 5 19 8 3 4" xfId="50785"/>
    <cellStyle name="Обычный 5 19 8 4" xfId="20911"/>
    <cellStyle name="Обычный 5 19 8 4 2" xfId="20912"/>
    <cellStyle name="Обычный 5 19 8 4 2 2" xfId="20913"/>
    <cellStyle name="Обычный 5 19 8 4 2 2 2" xfId="50786"/>
    <cellStyle name="Обычный 5 19 8 4 2 3" xfId="50787"/>
    <cellStyle name="Обычный 5 19 8 4 3" xfId="20914"/>
    <cellStyle name="Обычный 5 19 8 4 3 2" xfId="50788"/>
    <cellStyle name="Обычный 5 19 8 4 4" xfId="50789"/>
    <cellStyle name="Обычный 5 19 8 5" xfId="20915"/>
    <cellStyle name="Обычный 5 19 8 5 2" xfId="20916"/>
    <cellStyle name="Обычный 5 19 8 5 2 2" xfId="50790"/>
    <cellStyle name="Обычный 5 19 8 5 3" xfId="50791"/>
    <cellStyle name="Обычный 5 19 8 6" xfId="20917"/>
    <cellStyle name="Обычный 5 19 8 6 2" xfId="50792"/>
    <cellStyle name="Обычный 5 19 8 7" xfId="20918"/>
    <cellStyle name="Обычный 5 19 8 7 2" xfId="50793"/>
    <cellStyle name="Обычный 5 19 8 8" xfId="50794"/>
    <cellStyle name="Обычный 5 19 9" xfId="20919"/>
    <cellStyle name="Обычный 5 19 9 2" xfId="20920"/>
    <cellStyle name="Обычный 5 19 9 2 2" xfId="20921"/>
    <cellStyle name="Обычный 5 19 9 2 2 2" xfId="20922"/>
    <cellStyle name="Обычный 5 19 9 2 2 2 2" xfId="50795"/>
    <cellStyle name="Обычный 5 19 9 2 2 3" xfId="50796"/>
    <cellStyle name="Обычный 5 19 9 2 3" xfId="20923"/>
    <cellStyle name="Обычный 5 19 9 2 3 2" xfId="50797"/>
    <cellStyle name="Обычный 5 19 9 2 4" xfId="50798"/>
    <cellStyle name="Обычный 5 19 9 3" xfId="20924"/>
    <cellStyle name="Обычный 5 19 9 3 2" xfId="20925"/>
    <cellStyle name="Обычный 5 19 9 3 2 2" xfId="20926"/>
    <cellStyle name="Обычный 5 19 9 3 2 2 2" xfId="50799"/>
    <cellStyle name="Обычный 5 19 9 3 2 3" xfId="50800"/>
    <cellStyle name="Обычный 5 19 9 3 3" xfId="20927"/>
    <cellStyle name="Обычный 5 19 9 3 3 2" xfId="50801"/>
    <cellStyle name="Обычный 5 19 9 3 4" xfId="50802"/>
    <cellStyle name="Обычный 5 19 9 4" xfId="20928"/>
    <cellStyle name="Обычный 5 19 9 4 2" xfId="20929"/>
    <cellStyle name="Обычный 5 19 9 4 2 2" xfId="20930"/>
    <cellStyle name="Обычный 5 19 9 4 2 2 2" xfId="50803"/>
    <cellStyle name="Обычный 5 19 9 4 2 3" xfId="50804"/>
    <cellStyle name="Обычный 5 19 9 4 3" xfId="20931"/>
    <cellStyle name="Обычный 5 19 9 4 3 2" xfId="50805"/>
    <cellStyle name="Обычный 5 19 9 4 4" xfId="50806"/>
    <cellStyle name="Обычный 5 19 9 5" xfId="20932"/>
    <cellStyle name="Обычный 5 19 9 5 2" xfId="20933"/>
    <cellStyle name="Обычный 5 19 9 5 2 2" xfId="50807"/>
    <cellStyle name="Обычный 5 19 9 5 3" xfId="50808"/>
    <cellStyle name="Обычный 5 19 9 6" xfId="20934"/>
    <cellStyle name="Обычный 5 19 9 6 2" xfId="50809"/>
    <cellStyle name="Обычный 5 19 9 7" xfId="20935"/>
    <cellStyle name="Обычный 5 19 9 7 2" xfId="50810"/>
    <cellStyle name="Обычный 5 19 9 8" xfId="50811"/>
    <cellStyle name="Обычный 5 2" xfId="20936"/>
    <cellStyle name="Обычный 5 2 10" xfId="20937"/>
    <cellStyle name="Обычный 5 2 10 2" xfId="20938"/>
    <cellStyle name="Обычный 5 2 10 2 2" xfId="20939"/>
    <cellStyle name="Обычный 5 2 10 2 2 2" xfId="20940"/>
    <cellStyle name="Обычный 5 2 10 2 2 2 2" xfId="50812"/>
    <cellStyle name="Обычный 5 2 10 2 2 3" xfId="50813"/>
    <cellStyle name="Обычный 5 2 10 2 3" xfId="20941"/>
    <cellStyle name="Обычный 5 2 10 2 3 2" xfId="50814"/>
    <cellStyle name="Обычный 5 2 10 2 4" xfId="50815"/>
    <cellStyle name="Обычный 5 2 10 3" xfId="20942"/>
    <cellStyle name="Обычный 5 2 10 3 2" xfId="20943"/>
    <cellStyle name="Обычный 5 2 10 3 2 2" xfId="20944"/>
    <cellStyle name="Обычный 5 2 10 3 2 2 2" xfId="50816"/>
    <cellStyle name="Обычный 5 2 10 3 2 3" xfId="50817"/>
    <cellStyle name="Обычный 5 2 10 3 3" xfId="20945"/>
    <cellStyle name="Обычный 5 2 10 3 3 2" xfId="50818"/>
    <cellStyle name="Обычный 5 2 10 3 4" xfId="50819"/>
    <cellStyle name="Обычный 5 2 10 4" xfId="20946"/>
    <cellStyle name="Обычный 5 2 10 4 2" xfId="20947"/>
    <cellStyle name="Обычный 5 2 10 4 2 2" xfId="20948"/>
    <cellStyle name="Обычный 5 2 10 4 2 2 2" xfId="50820"/>
    <cellStyle name="Обычный 5 2 10 4 2 3" xfId="50821"/>
    <cellStyle name="Обычный 5 2 10 4 3" xfId="20949"/>
    <cellStyle name="Обычный 5 2 10 4 3 2" xfId="50822"/>
    <cellStyle name="Обычный 5 2 10 4 4" xfId="50823"/>
    <cellStyle name="Обычный 5 2 10 5" xfId="20950"/>
    <cellStyle name="Обычный 5 2 10 5 2" xfId="20951"/>
    <cellStyle name="Обычный 5 2 10 5 2 2" xfId="50824"/>
    <cellStyle name="Обычный 5 2 10 5 3" xfId="50825"/>
    <cellStyle name="Обычный 5 2 10 6" xfId="20952"/>
    <cellStyle name="Обычный 5 2 10 6 2" xfId="50826"/>
    <cellStyle name="Обычный 5 2 10 7" xfId="20953"/>
    <cellStyle name="Обычный 5 2 10 7 2" xfId="50827"/>
    <cellStyle name="Обычный 5 2 10 8" xfId="50828"/>
    <cellStyle name="Обычный 5 2 11" xfId="20954"/>
    <cellStyle name="Обычный 5 2 11 2" xfId="20955"/>
    <cellStyle name="Обычный 5 2 11 2 2" xfId="20956"/>
    <cellStyle name="Обычный 5 2 11 2 2 2" xfId="20957"/>
    <cellStyle name="Обычный 5 2 11 2 2 2 2" xfId="50829"/>
    <cellStyle name="Обычный 5 2 11 2 2 3" xfId="50830"/>
    <cellStyle name="Обычный 5 2 11 2 3" xfId="20958"/>
    <cellStyle name="Обычный 5 2 11 2 3 2" xfId="50831"/>
    <cellStyle name="Обычный 5 2 11 2 4" xfId="50832"/>
    <cellStyle name="Обычный 5 2 11 3" xfId="20959"/>
    <cellStyle name="Обычный 5 2 11 3 2" xfId="20960"/>
    <cellStyle name="Обычный 5 2 11 3 2 2" xfId="20961"/>
    <cellStyle name="Обычный 5 2 11 3 2 2 2" xfId="50833"/>
    <cellStyle name="Обычный 5 2 11 3 2 3" xfId="50834"/>
    <cellStyle name="Обычный 5 2 11 3 3" xfId="20962"/>
    <cellStyle name="Обычный 5 2 11 3 3 2" xfId="50835"/>
    <cellStyle name="Обычный 5 2 11 3 4" xfId="50836"/>
    <cellStyle name="Обычный 5 2 11 4" xfId="20963"/>
    <cellStyle name="Обычный 5 2 11 4 2" xfId="20964"/>
    <cellStyle name="Обычный 5 2 11 4 2 2" xfId="20965"/>
    <cellStyle name="Обычный 5 2 11 4 2 2 2" xfId="50837"/>
    <cellStyle name="Обычный 5 2 11 4 2 3" xfId="50838"/>
    <cellStyle name="Обычный 5 2 11 4 3" xfId="20966"/>
    <cellStyle name="Обычный 5 2 11 4 3 2" xfId="50839"/>
    <cellStyle name="Обычный 5 2 11 4 4" xfId="50840"/>
    <cellStyle name="Обычный 5 2 11 5" xfId="20967"/>
    <cellStyle name="Обычный 5 2 11 5 2" xfId="20968"/>
    <cellStyle name="Обычный 5 2 11 5 2 2" xfId="50841"/>
    <cellStyle name="Обычный 5 2 11 5 3" xfId="50842"/>
    <cellStyle name="Обычный 5 2 11 6" xfId="20969"/>
    <cellStyle name="Обычный 5 2 11 6 2" xfId="50843"/>
    <cellStyle name="Обычный 5 2 11 7" xfId="20970"/>
    <cellStyle name="Обычный 5 2 11 7 2" xfId="50844"/>
    <cellStyle name="Обычный 5 2 11 8" xfId="50845"/>
    <cellStyle name="Обычный 5 2 12" xfId="20971"/>
    <cellStyle name="Обычный 5 2 12 2" xfId="20972"/>
    <cellStyle name="Обычный 5 2 12 2 2" xfId="20973"/>
    <cellStyle name="Обычный 5 2 12 2 2 2" xfId="20974"/>
    <cellStyle name="Обычный 5 2 12 2 2 2 2" xfId="50846"/>
    <cellStyle name="Обычный 5 2 12 2 2 3" xfId="50847"/>
    <cellStyle name="Обычный 5 2 12 2 3" xfId="20975"/>
    <cellStyle name="Обычный 5 2 12 2 3 2" xfId="50848"/>
    <cellStyle name="Обычный 5 2 12 2 4" xfId="50849"/>
    <cellStyle name="Обычный 5 2 12 3" xfId="20976"/>
    <cellStyle name="Обычный 5 2 12 3 2" xfId="20977"/>
    <cellStyle name="Обычный 5 2 12 3 2 2" xfId="20978"/>
    <cellStyle name="Обычный 5 2 12 3 2 2 2" xfId="50850"/>
    <cellStyle name="Обычный 5 2 12 3 2 3" xfId="50851"/>
    <cellStyle name="Обычный 5 2 12 3 3" xfId="20979"/>
    <cellStyle name="Обычный 5 2 12 3 3 2" xfId="50852"/>
    <cellStyle name="Обычный 5 2 12 3 4" xfId="50853"/>
    <cellStyle name="Обычный 5 2 12 4" xfId="20980"/>
    <cellStyle name="Обычный 5 2 12 4 2" xfId="20981"/>
    <cellStyle name="Обычный 5 2 12 4 2 2" xfId="20982"/>
    <cellStyle name="Обычный 5 2 12 4 2 2 2" xfId="50854"/>
    <cellStyle name="Обычный 5 2 12 4 2 3" xfId="50855"/>
    <cellStyle name="Обычный 5 2 12 4 3" xfId="20983"/>
    <cellStyle name="Обычный 5 2 12 4 3 2" xfId="50856"/>
    <cellStyle name="Обычный 5 2 12 4 4" xfId="50857"/>
    <cellStyle name="Обычный 5 2 12 5" xfId="20984"/>
    <cellStyle name="Обычный 5 2 12 5 2" xfId="20985"/>
    <cellStyle name="Обычный 5 2 12 5 2 2" xfId="50858"/>
    <cellStyle name="Обычный 5 2 12 5 3" xfId="50859"/>
    <cellStyle name="Обычный 5 2 12 6" xfId="20986"/>
    <cellStyle name="Обычный 5 2 12 6 2" xfId="50860"/>
    <cellStyle name="Обычный 5 2 12 7" xfId="20987"/>
    <cellStyle name="Обычный 5 2 12 7 2" xfId="50861"/>
    <cellStyle name="Обычный 5 2 12 8" xfId="50862"/>
    <cellStyle name="Обычный 5 2 13" xfId="20988"/>
    <cellStyle name="Обычный 5 2 13 2" xfId="20989"/>
    <cellStyle name="Обычный 5 2 13 2 2" xfId="20990"/>
    <cellStyle name="Обычный 5 2 13 2 2 2" xfId="20991"/>
    <cellStyle name="Обычный 5 2 13 2 2 2 2" xfId="50863"/>
    <cellStyle name="Обычный 5 2 13 2 2 3" xfId="50864"/>
    <cellStyle name="Обычный 5 2 13 2 3" xfId="20992"/>
    <cellStyle name="Обычный 5 2 13 2 3 2" xfId="50865"/>
    <cellStyle name="Обычный 5 2 13 2 4" xfId="50866"/>
    <cellStyle name="Обычный 5 2 13 3" xfId="20993"/>
    <cellStyle name="Обычный 5 2 13 3 2" xfId="20994"/>
    <cellStyle name="Обычный 5 2 13 3 2 2" xfId="20995"/>
    <cellStyle name="Обычный 5 2 13 3 2 2 2" xfId="50867"/>
    <cellStyle name="Обычный 5 2 13 3 2 3" xfId="50868"/>
    <cellStyle name="Обычный 5 2 13 3 3" xfId="20996"/>
    <cellStyle name="Обычный 5 2 13 3 3 2" xfId="50869"/>
    <cellStyle name="Обычный 5 2 13 3 4" xfId="50870"/>
    <cellStyle name="Обычный 5 2 13 4" xfId="20997"/>
    <cellStyle name="Обычный 5 2 13 4 2" xfId="20998"/>
    <cellStyle name="Обычный 5 2 13 4 2 2" xfId="20999"/>
    <cellStyle name="Обычный 5 2 13 4 2 2 2" xfId="50871"/>
    <cellStyle name="Обычный 5 2 13 4 2 3" xfId="50872"/>
    <cellStyle name="Обычный 5 2 13 4 3" xfId="21000"/>
    <cellStyle name="Обычный 5 2 13 4 3 2" xfId="50873"/>
    <cellStyle name="Обычный 5 2 13 4 4" xfId="50874"/>
    <cellStyle name="Обычный 5 2 13 5" xfId="21001"/>
    <cellStyle name="Обычный 5 2 13 5 2" xfId="21002"/>
    <cellStyle name="Обычный 5 2 13 5 2 2" xfId="50875"/>
    <cellStyle name="Обычный 5 2 13 5 3" xfId="50876"/>
    <cellStyle name="Обычный 5 2 13 6" xfId="21003"/>
    <cellStyle name="Обычный 5 2 13 6 2" xfId="50877"/>
    <cellStyle name="Обычный 5 2 13 7" xfId="21004"/>
    <cellStyle name="Обычный 5 2 13 7 2" xfId="50878"/>
    <cellStyle name="Обычный 5 2 13 8" xfId="50879"/>
    <cellStyle name="Обычный 5 2 14" xfId="21005"/>
    <cellStyle name="Обычный 5 2 14 2" xfId="21006"/>
    <cellStyle name="Обычный 5 2 14 2 2" xfId="21007"/>
    <cellStyle name="Обычный 5 2 14 2 2 2" xfId="21008"/>
    <cellStyle name="Обычный 5 2 14 2 2 2 2" xfId="50880"/>
    <cellStyle name="Обычный 5 2 14 2 2 3" xfId="50881"/>
    <cellStyle name="Обычный 5 2 14 2 3" xfId="21009"/>
    <cellStyle name="Обычный 5 2 14 2 3 2" xfId="50882"/>
    <cellStyle name="Обычный 5 2 14 2 4" xfId="50883"/>
    <cellStyle name="Обычный 5 2 14 3" xfId="21010"/>
    <cellStyle name="Обычный 5 2 14 3 2" xfId="21011"/>
    <cellStyle name="Обычный 5 2 14 3 2 2" xfId="21012"/>
    <cellStyle name="Обычный 5 2 14 3 2 2 2" xfId="50884"/>
    <cellStyle name="Обычный 5 2 14 3 2 3" xfId="50885"/>
    <cellStyle name="Обычный 5 2 14 3 3" xfId="21013"/>
    <cellStyle name="Обычный 5 2 14 3 3 2" xfId="50886"/>
    <cellStyle name="Обычный 5 2 14 3 4" xfId="50887"/>
    <cellStyle name="Обычный 5 2 14 4" xfId="21014"/>
    <cellStyle name="Обычный 5 2 14 4 2" xfId="21015"/>
    <cellStyle name="Обычный 5 2 14 4 2 2" xfId="21016"/>
    <cellStyle name="Обычный 5 2 14 4 2 2 2" xfId="50888"/>
    <cellStyle name="Обычный 5 2 14 4 2 3" xfId="50889"/>
    <cellStyle name="Обычный 5 2 14 4 3" xfId="21017"/>
    <cellStyle name="Обычный 5 2 14 4 3 2" xfId="50890"/>
    <cellStyle name="Обычный 5 2 14 4 4" xfId="50891"/>
    <cellStyle name="Обычный 5 2 14 5" xfId="21018"/>
    <cellStyle name="Обычный 5 2 14 5 2" xfId="21019"/>
    <cellStyle name="Обычный 5 2 14 5 2 2" xfId="50892"/>
    <cellStyle name="Обычный 5 2 14 5 3" xfId="50893"/>
    <cellStyle name="Обычный 5 2 14 6" xfId="21020"/>
    <cellStyle name="Обычный 5 2 14 6 2" xfId="50894"/>
    <cellStyle name="Обычный 5 2 14 7" xfId="21021"/>
    <cellStyle name="Обычный 5 2 14 7 2" xfId="50895"/>
    <cellStyle name="Обычный 5 2 14 8" xfId="50896"/>
    <cellStyle name="Обычный 5 2 15" xfId="21022"/>
    <cellStyle name="Обычный 5 2 15 2" xfId="21023"/>
    <cellStyle name="Обычный 5 2 15 2 2" xfId="21024"/>
    <cellStyle name="Обычный 5 2 15 2 2 2" xfId="21025"/>
    <cellStyle name="Обычный 5 2 15 2 2 2 2" xfId="50897"/>
    <cellStyle name="Обычный 5 2 15 2 2 3" xfId="50898"/>
    <cellStyle name="Обычный 5 2 15 2 3" xfId="21026"/>
    <cellStyle name="Обычный 5 2 15 2 3 2" xfId="50899"/>
    <cellStyle name="Обычный 5 2 15 2 4" xfId="50900"/>
    <cellStyle name="Обычный 5 2 15 3" xfId="21027"/>
    <cellStyle name="Обычный 5 2 15 3 2" xfId="21028"/>
    <cellStyle name="Обычный 5 2 15 3 2 2" xfId="21029"/>
    <cellStyle name="Обычный 5 2 15 3 2 2 2" xfId="50901"/>
    <cellStyle name="Обычный 5 2 15 3 2 3" xfId="50902"/>
    <cellStyle name="Обычный 5 2 15 3 3" xfId="21030"/>
    <cellStyle name="Обычный 5 2 15 3 3 2" xfId="50903"/>
    <cellStyle name="Обычный 5 2 15 3 4" xfId="50904"/>
    <cellStyle name="Обычный 5 2 15 4" xfId="21031"/>
    <cellStyle name="Обычный 5 2 15 4 2" xfId="21032"/>
    <cellStyle name="Обычный 5 2 15 4 2 2" xfId="21033"/>
    <cellStyle name="Обычный 5 2 15 4 2 2 2" xfId="50905"/>
    <cellStyle name="Обычный 5 2 15 4 2 3" xfId="50906"/>
    <cellStyle name="Обычный 5 2 15 4 3" xfId="21034"/>
    <cellStyle name="Обычный 5 2 15 4 3 2" xfId="50907"/>
    <cellStyle name="Обычный 5 2 15 4 4" xfId="50908"/>
    <cellStyle name="Обычный 5 2 15 5" xfId="21035"/>
    <cellStyle name="Обычный 5 2 15 5 2" xfId="21036"/>
    <cellStyle name="Обычный 5 2 15 5 2 2" xfId="50909"/>
    <cellStyle name="Обычный 5 2 15 5 3" xfId="50910"/>
    <cellStyle name="Обычный 5 2 15 6" xfId="21037"/>
    <cellStyle name="Обычный 5 2 15 6 2" xfId="50911"/>
    <cellStyle name="Обычный 5 2 15 7" xfId="21038"/>
    <cellStyle name="Обычный 5 2 15 7 2" xfId="50912"/>
    <cellStyle name="Обычный 5 2 15 8" xfId="50913"/>
    <cellStyle name="Обычный 5 2 16" xfId="21039"/>
    <cellStyle name="Обычный 5 2 16 2" xfId="21040"/>
    <cellStyle name="Обычный 5 2 16 2 2" xfId="21041"/>
    <cellStyle name="Обычный 5 2 16 2 2 2" xfId="21042"/>
    <cellStyle name="Обычный 5 2 16 2 2 2 2" xfId="50914"/>
    <cellStyle name="Обычный 5 2 16 2 2 3" xfId="50915"/>
    <cellStyle name="Обычный 5 2 16 2 3" xfId="21043"/>
    <cellStyle name="Обычный 5 2 16 2 3 2" xfId="50916"/>
    <cellStyle name="Обычный 5 2 16 2 4" xfId="50917"/>
    <cellStyle name="Обычный 5 2 16 3" xfId="21044"/>
    <cellStyle name="Обычный 5 2 16 3 2" xfId="21045"/>
    <cellStyle name="Обычный 5 2 16 3 2 2" xfId="21046"/>
    <cellStyle name="Обычный 5 2 16 3 2 2 2" xfId="50918"/>
    <cellStyle name="Обычный 5 2 16 3 2 3" xfId="50919"/>
    <cellStyle name="Обычный 5 2 16 3 3" xfId="21047"/>
    <cellStyle name="Обычный 5 2 16 3 3 2" xfId="50920"/>
    <cellStyle name="Обычный 5 2 16 3 4" xfId="50921"/>
    <cellStyle name="Обычный 5 2 16 4" xfId="21048"/>
    <cellStyle name="Обычный 5 2 16 4 2" xfId="21049"/>
    <cellStyle name="Обычный 5 2 16 4 2 2" xfId="21050"/>
    <cellStyle name="Обычный 5 2 16 4 2 2 2" xfId="50922"/>
    <cellStyle name="Обычный 5 2 16 4 2 3" xfId="50923"/>
    <cellStyle name="Обычный 5 2 16 4 3" xfId="21051"/>
    <cellStyle name="Обычный 5 2 16 4 3 2" xfId="50924"/>
    <cellStyle name="Обычный 5 2 16 4 4" xfId="50925"/>
    <cellStyle name="Обычный 5 2 16 5" xfId="21052"/>
    <cellStyle name="Обычный 5 2 16 5 2" xfId="21053"/>
    <cellStyle name="Обычный 5 2 16 5 2 2" xfId="50926"/>
    <cellStyle name="Обычный 5 2 16 5 3" xfId="50927"/>
    <cellStyle name="Обычный 5 2 16 6" xfId="21054"/>
    <cellStyle name="Обычный 5 2 16 6 2" xfId="50928"/>
    <cellStyle name="Обычный 5 2 16 7" xfId="21055"/>
    <cellStyle name="Обычный 5 2 16 7 2" xfId="50929"/>
    <cellStyle name="Обычный 5 2 16 8" xfId="50930"/>
    <cellStyle name="Обычный 5 2 17" xfId="21056"/>
    <cellStyle name="Обычный 5 2 17 2" xfId="21057"/>
    <cellStyle name="Обычный 5 2 17 2 2" xfId="21058"/>
    <cellStyle name="Обычный 5 2 17 2 2 2" xfId="21059"/>
    <cellStyle name="Обычный 5 2 17 2 2 2 2" xfId="50931"/>
    <cellStyle name="Обычный 5 2 17 2 2 3" xfId="50932"/>
    <cellStyle name="Обычный 5 2 17 2 3" xfId="21060"/>
    <cellStyle name="Обычный 5 2 17 2 3 2" xfId="50933"/>
    <cellStyle name="Обычный 5 2 17 2 4" xfId="50934"/>
    <cellStyle name="Обычный 5 2 17 3" xfId="21061"/>
    <cellStyle name="Обычный 5 2 17 3 2" xfId="21062"/>
    <cellStyle name="Обычный 5 2 17 3 2 2" xfId="21063"/>
    <cellStyle name="Обычный 5 2 17 3 2 2 2" xfId="50935"/>
    <cellStyle name="Обычный 5 2 17 3 2 3" xfId="50936"/>
    <cellStyle name="Обычный 5 2 17 3 3" xfId="21064"/>
    <cellStyle name="Обычный 5 2 17 3 3 2" xfId="50937"/>
    <cellStyle name="Обычный 5 2 17 3 4" xfId="50938"/>
    <cellStyle name="Обычный 5 2 17 4" xfId="21065"/>
    <cellStyle name="Обычный 5 2 17 4 2" xfId="21066"/>
    <cellStyle name="Обычный 5 2 17 4 2 2" xfId="21067"/>
    <cellStyle name="Обычный 5 2 17 4 2 2 2" xfId="50939"/>
    <cellStyle name="Обычный 5 2 17 4 2 3" xfId="50940"/>
    <cellStyle name="Обычный 5 2 17 4 3" xfId="21068"/>
    <cellStyle name="Обычный 5 2 17 4 3 2" xfId="50941"/>
    <cellStyle name="Обычный 5 2 17 4 4" xfId="50942"/>
    <cellStyle name="Обычный 5 2 17 5" xfId="21069"/>
    <cellStyle name="Обычный 5 2 17 5 2" xfId="21070"/>
    <cellStyle name="Обычный 5 2 17 5 2 2" xfId="50943"/>
    <cellStyle name="Обычный 5 2 17 5 3" xfId="50944"/>
    <cellStyle name="Обычный 5 2 17 6" xfId="21071"/>
    <cellStyle name="Обычный 5 2 17 6 2" xfId="50945"/>
    <cellStyle name="Обычный 5 2 17 7" xfId="21072"/>
    <cellStyle name="Обычный 5 2 17 7 2" xfId="50946"/>
    <cellStyle name="Обычный 5 2 17 8" xfId="50947"/>
    <cellStyle name="Обычный 5 2 18" xfId="21073"/>
    <cellStyle name="Обычный 5 2 18 2" xfId="21074"/>
    <cellStyle name="Обычный 5 2 18 2 2" xfId="21075"/>
    <cellStyle name="Обычный 5 2 18 2 2 2" xfId="21076"/>
    <cellStyle name="Обычный 5 2 18 2 2 2 2" xfId="50948"/>
    <cellStyle name="Обычный 5 2 18 2 2 3" xfId="50949"/>
    <cellStyle name="Обычный 5 2 18 2 3" xfId="21077"/>
    <cellStyle name="Обычный 5 2 18 2 3 2" xfId="50950"/>
    <cellStyle name="Обычный 5 2 18 2 4" xfId="50951"/>
    <cellStyle name="Обычный 5 2 18 3" xfId="21078"/>
    <cellStyle name="Обычный 5 2 18 3 2" xfId="21079"/>
    <cellStyle name="Обычный 5 2 18 3 2 2" xfId="21080"/>
    <cellStyle name="Обычный 5 2 18 3 2 2 2" xfId="50952"/>
    <cellStyle name="Обычный 5 2 18 3 2 3" xfId="50953"/>
    <cellStyle name="Обычный 5 2 18 3 3" xfId="21081"/>
    <cellStyle name="Обычный 5 2 18 3 3 2" xfId="50954"/>
    <cellStyle name="Обычный 5 2 18 3 4" xfId="50955"/>
    <cellStyle name="Обычный 5 2 18 4" xfId="21082"/>
    <cellStyle name="Обычный 5 2 18 4 2" xfId="21083"/>
    <cellStyle name="Обычный 5 2 18 4 2 2" xfId="21084"/>
    <cellStyle name="Обычный 5 2 18 4 2 2 2" xfId="50956"/>
    <cellStyle name="Обычный 5 2 18 4 2 3" xfId="50957"/>
    <cellStyle name="Обычный 5 2 18 4 3" xfId="21085"/>
    <cellStyle name="Обычный 5 2 18 4 3 2" xfId="50958"/>
    <cellStyle name="Обычный 5 2 18 4 4" xfId="50959"/>
    <cellStyle name="Обычный 5 2 18 5" xfId="21086"/>
    <cellStyle name="Обычный 5 2 18 5 2" xfId="21087"/>
    <cellStyle name="Обычный 5 2 18 5 2 2" xfId="50960"/>
    <cellStyle name="Обычный 5 2 18 5 3" xfId="50961"/>
    <cellStyle name="Обычный 5 2 18 6" xfId="21088"/>
    <cellStyle name="Обычный 5 2 18 6 2" xfId="50962"/>
    <cellStyle name="Обычный 5 2 18 7" xfId="21089"/>
    <cellStyle name="Обычный 5 2 18 7 2" xfId="50963"/>
    <cellStyle name="Обычный 5 2 18 8" xfId="50964"/>
    <cellStyle name="Обычный 5 2 19" xfId="21090"/>
    <cellStyle name="Обычный 5 2 19 2" xfId="21091"/>
    <cellStyle name="Обычный 5 2 19 2 2" xfId="21092"/>
    <cellStyle name="Обычный 5 2 19 2 2 2" xfId="21093"/>
    <cellStyle name="Обычный 5 2 19 2 2 2 2" xfId="50965"/>
    <cellStyle name="Обычный 5 2 19 2 2 3" xfId="50966"/>
    <cellStyle name="Обычный 5 2 19 2 3" xfId="21094"/>
    <cellStyle name="Обычный 5 2 19 2 3 2" xfId="50967"/>
    <cellStyle name="Обычный 5 2 19 2 4" xfId="50968"/>
    <cellStyle name="Обычный 5 2 19 3" xfId="21095"/>
    <cellStyle name="Обычный 5 2 19 3 2" xfId="21096"/>
    <cellStyle name="Обычный 5 2 19 3 2 2" xfId="21097"/>
    <cellStyle name="Обычный 5 2 19 3 2 2 2" xfId="50969"/>
    <cellStyle name="Обычный 5 2 19 3 2 3" xfId="50970"/>
    <cellStyle name="Обычный 5 2 19 3 3" xfId="21098"/>
    <cellStyle name="Обычный 5 2 19 3 3 2" xfId="50971"/>
    <cellStyle name="Обычный 5 2 19 3 4" xfId="50972"/>
    <cellStyle name="Обычный 5 2 19 4" xfId="21099"/>
    <cellStyle name="Обычный 5 2 19 4 2" xfId="21100"/>
    <cellStyle name="Обычный 5 2 19 4 2 2" xfId="21101"/>
    <cellStyle name="Обычный 5 2 19 4 2 2 2" xfId="50973"/>
    <cellStyle name="Обычный 5 2 19 4 2 3" xfId="50974"/>
    <cellStyle name="Обычный 5 2 19 4 3" xfId="21102"/>
    <cellStyle name="Обычный 5 2 19 4 3 2" xfId="50975"/>
    <cellStyle name="Обычный 5 2 19 4 4" xfId="50976"/>
    <cellStyle name="Обычный 5 2 19 5" xfId="21103"/>
    <cellStyle name="Обычный 5 2 19 5 2" xfId="21104"/>
    <cellStyle name="Обычный 5 2 19 5 2 2" xfId="50977"/>
    <cellStyle name="Обычный 5 2 19 5 3" xfId="50978"/>
    <cellStyle name="Обычный 5 2 19 6" xfId="21105"/>
    <cellStyle name="Обычный 5 2 19 6 2" xfId="50979"/>
    <cellStyle name="Обычный 5 2 19 7" xfId="21106"/>
    <cellStyle name="Обычный 5 2 19 7 2" xfId="50980"/>
    <cellStyle name="Обычный 5 2 19 8" xfId="50981"/>
    <cellStyle name="Обычный 5 2 2" xfId="21107"/>
    <cellStyle name="Обычный 5 2 2 10" xfId="50982"/>
    <cellStyle name="Обычный 5 2 2 2" xfId="21108"/>
    <cellStyle name="Обычный 5 2 2 2 2" xfId="21109"/>
    <cellStyle name="Обычный 5 2 2 2 2 2" xfId="21110"/>
    <cellStyle name="Обычный 5 2 2 2 2 2 2" xfId="21111"/>
    <cellStyle name="Обычный 5 2 2 2 2 2 2 2" xfId="50983"/>
    <cellStyle name="Обычный 5 2 2 2 2 2 3" xfId="50984"/>
    <cellStyle name="Обычный 5 2 2 2 2 3" xfId="21112"/>
    <cellStyle name="Обычный 5 2 2 2 2 3 2" xfId="50985"/>
    <cellStyle name="Обычный 5 2 2 2 2 4" xfId="50986"/>
    <cellStyle name="Обычный 5 2 2 2 3" xfId="21113"/>
    <cellStyle name="Обычный 5 2 2 2 3 2" xfId="50987"/>
    <cellStyle name="Обычный 5 2 2 2 4" xfId="21114"/>
    <cellStyle name="Обычный 5 2 2 2 4 2" xfId="21115"/>
    <cellStyle name="Обычный 5 2 2 2 4 2 2" xfId="50988"/>
    <cellStyle name="Обычный 5 2 2 2 4 3" xfId="50989"/>
    <cellStyle name="Обычный 5 2 2 2 5" xfId="21116"/>
    <cellStyle name="Обычный 5 2 2 2 5 2" xfId="50990"/>
    <cellStyle name="Обычный 5 2 2 2 6" xfId="50991"/>
    <cellStyle name="Обычный 5 2 2 3" xfId="21117"/>
    <cellStyle name="Обычный 5 2 2 3 2" xfId="21118"/>
    <cellStyle name="Обычный 5 2 2 3 2 2" xfId="21119"/>
    <cellStyle name="Обычный 5 2 2 3 2 2 2" xfId="21120"/>
    <cellStyle name="Обычный 5 2 2 3 2 2 2 2" xfId="50992"/>
    <cellStyle name="Обычный 5 2 2 3 2 2 3" xfId="50993"/>
    <cellStyle name="Обычный 5 2 2 3 2 3" xfId="21121"/>
    <cellStyle name="Обычный 5 2 2 3 2 3 2" xfId="50994"/>
    <cellStyle name="Обычный 5 2 2 3 2 4" xfId="50995"/>
    <cellStyle name="Обычный 5 2 2 3 3" xfId="21122"/>
    <cellStyle name="Обычный 5 2 2 3 3 2" xfId="21123"/>
    <cellStyle name="Обычный 5 2 2 3 3 2 2" xfId="50996"/>
    <cellStyle name="Обычный 5 2 2 3 3 3" xfId="50997"/>
    <cellStyle name="Обычный 5 2 2 3 4" xfId="21124"/>
    <cellStyle name="Обычный 5 2 2 3 4 2" xfId="50998"/>
    <cellStyle name="Обычный 5 2 2 3 5" xfId="50999"/>
    <cellStyle name="Обычный 5 2 2 4" xfId="21125"/>
    <cellStyle name="Обычный 5 2 2 4 2" xfId="21126"/>
    <cellStyle name="Обычный 5 2 2 4 2 2" xfId="21127"/>
    <cellStyle name="Обычный 5 2 2 4 2 2 2" xfId="51000"/>
    <cellStyle name="Обычный 5 2 2 4 2 3" xfId="51001"/>
    <cellStyle name="Обычный 5 2 2 4 3" xfId="21128"/>
    <cellStyle name="Обычный 5 2 2 4 3 2" xfId="51002"/>
    <cellStyle name="Обычный 5 2 2 4 4" xfId="51003"/>
    <cellStyle name="Обычный 5 2 2 5" xfId="21129"/>
    <cellStyle name="Обычный 5 2 2 5 2" xfId="21130"/>
    <cellStyle name="Обычный 5 2 2 5 2 2" xfId="21131"/>
    <cellStyle name="Обычный 5 2 2 5 2 2 2" xfId="51004"/>
    <cellStyle name="Обычный 5 2 2 5 2 3" xfId="51005"/>
    <cellStyle name="Обычный 5 2 2 5 3" xfId="21132"/>
    <cellStyle name="Обычный 5 2 2 5 3 2" xfId="51006"/>
    <cellStyle name="Обычный 5 2 2 5 4" xfId="51007"/>
    <cellStyle name="Обычный 5 2 2 6" xfId="21133"/>
    <cellStyle name="Обычный 5 2 2 6 2" xfId="21134"/>
    <cellStyle name="Обычный 5 2 2 6 2 2" xfId="21135"/>
    <cellStyle name="Обычный 5 2 2 6 2 2 2" xfId="51008"/>
    <cellStyle name="Обычный 5 2 2 6 2 3" xfId="51009"/>
    <cellStyle name="Обычный 5 2 2 6 3" xfId="21136"/>
    <cellStyle name="Обычный 5 2 2 6 3 2" xfId="51010"/>
    <cellStyle name="Обычный 5 2 2 6 4" xfId="51011"/>
    <cellStyle name="Обычный 5 2 2 7" xfId="21137"/>
    <cellStyle name="Обычный 5 2 2 7 2" xfId="21138"/>
    <cellStyle name="Обычный 5 2 2 7 2 2" xfId="51012"/>
    <cellStyle name="Обычный 5 2 2 7 3" xfId="51013"/>
    <cellStyle name="Обычный 5 2 2 8" xfId="21139"/>
    <cellStyle name="Обычный 5 2 2 8 2" xfId="51014"/>
    <cellStyle name="Обычный 5 2 2 9" xfId="21140"/>
    <cellStyle name="Обычный 5 2 2 9 2" xfId="51015"/>
    <cellStyle name="Обычный 5 2 20" xfId="21141"/>
    <cellStyle name="Обычный 5 2 20 2" xfId="21142"/>
    <cellStyle name="Обычный 5 2 20 2 2" xfId="21143"/>
    <cellStyle name="Обычный 5 2 20 2 2 2" xfId="21144"/>
    <cellStyle name="Обычный 5 2 20 2 2 2 2" xfId="51016"/>
    <cellStyle name="Обычный 5 2 20 2 2 3" xfId="51017"/>
    <cellStyle name="Обычный 5 2 20 2 3" xfId="21145"/>
    <cellStyle name="Обычный 5 2 20 2 3 2" xfId="51018"/>
    <cellStyle name="Обычный 5 2 20 2 4" xfId="51019"/>
    <cellStyle name="Обычный 5 2 20 3" xfId="21146"/>
    <cellStyle name="Обычный 5 2 20 3 2" xfId="21147"/>
    <cellStyle name="Обычный 5 2 20 3 2 2" xfId="21148"/>
    <cellStyle name="Обычный 5 2 20 3 2 2 2" xfId="51020"/>
    <cellStyle name="Обычный 5 2 20 3 2 3" xfId="51021"/>
    <cellStyle name="Обычный 5 2 20 3 3" xfId="21149"/>
    <cellStyle name="Обычный 5 2 20 3 3 2" xfId="51022"/>
    <cellStyle name="Обычный 5 2 20 3 4" xfId="51023"/>
    <cellStyle name="Обычный 5 2 20 4" xfId="21150"/>
    <cellStyle name="Обычный 5 2 20 4 2" xfId="21151"/>
    <cellStyle name="Обычный 5 2 20 4 2 2" xfId="21152"/>
    <cellStyle name="Обычный 5 2 20 4 2 2 2" xfId="51024"/>
    <cellStyle name="Обычный 5 2 20 4 2 3" xfId="51025"/>
    <cellStyle name="Обычный 5 2 20 4 3" xfId="21153"/>
    <cellStyle name="Обычный 5 2 20 4 3 2" xfId="51026"/>
    <cellStyle name="Обычный 5 2 20 4 4" xfId="51027"/>
    <cellStyle name="Обычный 5 2 20 5" xfId="21154"/>
    <cellStyle name="Обычный 5 2 20 5 2" xfId="21155"/>
    <cellStyle name="Обычный 5 2 20 5 2 2" xfId="51028"/>
    <cellStyle name="Обычный 5 2 20 5 3" xfId="51029"/>
    <cellStyle name="Обычный 5 2 20 6" xfId="21156"/>
    <cellStyle name="Обычный 5 2 20 6 2" xfId="51030"/>
    <cellStyle name="Обычный 5 2 20 7" xfId="21157"/>
    <cellStyle name="Обычный 5 2 20 7 2" xfId="51031"/>
    <cellStyle name="Обычный 5 2 20 8" xfId="51032"/>
    <cellStyle name="Обычный 5 2 21" xfId="21158"/>
    <cellStyle name="Обычный 5 2 21 2" xfId="21159"/>
    <cellStyle name="Обычный 5 2 21 2 2" xfId="21160"/>
    <cellStyle name="Обычный 5 2 21 2 2 2" xfId="21161"/>
    <cellStyle name="Обычный 5 2 21 2 2 2 2" xfId="51033"/>
    <cellStyle name="Обычный 5 2 21 2 2 3" xfId="51034"/>
    <cellStyle name="Обычный 5 2 21 2 3" xfId="21162"/>
    <cellStyle name="Обычный 5 2 21 2 3 2" xfId="51035"/>
    <cellStyle name="Обычный 5 2 21 2 4" xfId="51036"/>
    <cellStyle name="Обычный 5 2 21 3" xfId="21163"/>
    <cellStyle name="Обычный 5 2 21 3 2" xfId="21164"/>
    <cellStyle name="Обычный 5 2 21 3 2 2" xfId="21165"/>
    <cellStyle name="Обычный 5 2 21 3 2 2 2" xfId="51037"/>
    <cellStyle name="Обычный 5 2 21 3 2 3" xfId="51038"/>
    <cellStyle name="Обычный 5 2 21 3 3" xfId="21166"/>
    <cellStyle name="Обычный 5 2 21 3 3 2" xfId="51039"/>
    <cellStyle name="Обычный 5 2 21 3 4" xfId="51040"/>
    <cellStyle name="Обычный 5 2 21 4" xfId="21167"/>
    <cellStyle name="Обычный 5 2 21 4 2" xfId="21168"/>
    <cellStyle name="Обычный 5 2 21 4 2 2" xfId="21169"/>
    <cellStyle name="Обычный 5 2 21 4 2 2 2" xfId="51041"/>
    <cellStyle name="Обычный 5 2 21 4 2 3" xfId="51042"/>
    <cellStyle name="Обычный 5 2 21 4 3" xfId="21170"/>
    <cellStyle name="Обычный 5 2 21 4 3 2" xfId="51043"/>
    <cellStyle name="Обычный 5 2 21 4 4" xfId="51044"/>
    <cellStyle name="Обычный 5 2 21 5" xfId="21171"/>
    <cellStyle name="Обычный 5 2 21 5 2" xfId="21172"/>
    <cellStyle name="Обычный 5 2 21 5 2 2" xfId="51045"/>
    <cellStyle name="Обычный 5 2 21 5 3" xfId="51046"/>
    <cellStyle name="Обычный 5 2 21 6" xfId="21173"/>
    <cellStyle name="Обычный 5 2 21 6 2" xfId="51047"/>
    <cellStyle name="Обычный 5 2 21 7" xfId="21174"/>
    <cellStyle name="Обычный 5 2 21 7 2" xfId="51048"/>
    <cellStyle name="Обычный 5 2 21 8" xfId="51049"/>
    <cellStyle name="Обычный 5 2 22" xfId="21175"/>
    <cellStyle name="Обычный 5 2 22 2" xfId="21176"/>
    <cellStyle name="Обычный 5 2 22 2 2" xfId="21177"/>
    <cellStyle name="Обычный 5 2 22 2 2 2" xfId="21178"/>
    <cellStyle name="Обычный 5 2 22 2 2 2 2" xfId="51050"/>
    <cellStyle name="Обычный 5 2 22 2 2 3" xfId="51051"/>
    <cellStyle name="Обычный 5 2 22 2 3" xfId="21179"/>
    <cellStyle name="Обычный 5 2 22 2 3 2" xfId="51052"/>
    <cellStyle name="Обычный 5 2 22 2 4" xfId="51053"/>
    <cellStyle name="Обычный 5 2 22 3" xfId="21180"/>
    <cellStyle name="Обычный 5 2 22 3 2" xfId="21181"/>
    <cellStyle name="Обычный 5 2 22 3 2 2" xfId="21182"/>
    <cellStyle name="Обычный 5 2 22 3 2 2 2" xfId="51054"/>
    <cellStyle name="Обычный 5 2 22 3 2 3" xfId="51055"/>
    <cellStyle name="Обычный 5 2 22 3 3" xfId="21183"/>
    <cellStyle name="Обычный 5 2 22 3 3 2" xfId="51056"/>
    <cellStyle name="Обычный 5 2 22 3 4" xfId="51057"/>
    <cellStyle name="Обычный 5 2 22 4" xfId="21184"/>
    <cellStyle name="Обычный 5 2 22 4 2" xfId="21185"/>
    <cellStyle name="Обычный 5 2 22 4 2 2" xfId="21186"/>
    <cellStyle name="Обычный 5 2 22 4 2 2 2" xfId="51058"/>
    <cellStyle name="Обычный 5 2 22 4 2 3" xfId="51059"/>
    <cellStyle name="Обычный 5 2 22 4 3" xfId="21187"/>
    <cellStyle name="Обычный 5 2 22 4 3 2" xfId="51060"/>
    <cellStyle name="Обычный 5 2 22 4 4" xfId="51061"/>
    <cellStyle name="Обычный 5 2 22 5" xfId="21188"/>
    <cellStyle name="Обычный 5 2 22 5 2" xfId="21189"/>
    <cellStyle name="Обычный 5 2 22 5 2 2" xfId="51062"/>
    <cellStyle name="Обычный 5 2 22 5 3" xfId="51063"/>
    <cellStyle name="Обычный 5 2 22 6" xfId="21190"/>
    <cellStyle name="Обычный 5 2 22 6 2" xfId="51064"/>
    <cellStyle name="Обычный 5 2 22 7" xfId="21191"/>
    <cellStyle name="Обычный 5 2 22 7 2" xfId="51065"/>
    <cellStyle name="Обычный 5 2 22 8" xfId="51066"/>
    <cellStyle name="Обычный 5 2 23" xfId="21192"/>
    <cellStyle name="Обычный 5 2 23 2" xfId="21193"/>
    <cellStyle name="Обычный 5 2 23 2 2" xfId="21194"/>
    <cellStyle name="Обычный 5 2 23 2 2 2" xfId="21195"/>
    <cellStyle name="Обычный 5 2 23 2 2 2 2" xfId="51067"/>
    <cellStyle name="Обычный 5 2 23 2 2 3" xfId="51068"/>
    <cellStyle name="Обычный 5 2 23 2 3" xfId="21196"/>
    <cellStyle name="Обычный 5 2 23 2 3 2" xfId="51069"/>
    <cellStyle name="Обычный 5 2 23 2 4" xfId="51070"/>
    <cellStyle name="Обычный 5 2 23 3" xfId="21197"/>
    <cellStyle name="Обычный 5 2 23 3 2" xfId="21198"/>
    <cellStyle name="Обычный 5 2 23 3 2 2" xfId="21199"/>
    <cellStyle name="Обычный 5 2 23 3 2 2 2" xfId="51071"/>
    <cellStyle name="Обычный 5 2 23 3 2 3" xfId="51072"/>
    <cellStyle name="Обычный 5 2 23 3 3" xfId="21200"/>
    <cellStyle name="Обычный 5 2 23 3 3 2" xfId="51073"/>
    <cellStyle name="Обычный 5 2 23 3 4" xfId="51074"/>
    <cellStyle name="Обычный 5 2 23 4" xfId="21201"/>
    <cellStyle name="Обычный 5 2 23 4 2" xfId="21202"/>
    <cellStyle name="Обычный 5 2 23 4 2 2" xfId="21203"/>
    <cellStyle name="Обычный 5 2 23 4 2 2 2" xfId="51075"/>
    <cellStyle name="Обычный 5 2 23 4 2 3" xfId="51076"/>
    <cellStyle name="Обычный 5 2 23 4 3" xfId="21204"/>
    <cellStyle name="Обычный 5 2 23 4 3 2" xfId="51077"/>
    <cellStyle name="Обычный 5 2 23 4 4" xfId="51078"/>
    <cellStyle name="Обычный 5 2 23 5" xfId="21205"/>
    <cellStyle name="Обычный 5 2 23 5 2" xfId="21206"/>
    <cellStyle name="Обычный 5 2 23 5 2 2" xfId="51079"/>
    <cellStyle name="Обычный 5 2 23 5 3" xfId="51080"/>
    <cellStyle name="Обычный 5 2 23 6" xfId="21207"/>
    <cellStyle name="Обычный 5 2 23 6 2" xfId="51081"/>
    <cellStyle name="Обычный 5 2 23 7" xfId="21208"/>
    <cellStyle name="Обычный 5 2 23 7 2" xfId="51082"/>
    <cellStyle name="Обычный 5 2 23 8" xfId="51083"/>
    <cellStyle name="Обычный 5 2 24" xfId="21209"/>
    <cellStyle name="Обычный 5 2 24 2" xfId="21210"/>
    <cellStyle name="Обычный 5 2 24 2 2" xfId="21211"/>
    <cellStyle name="Обычный 5 2 24 2 2 2" xfId="21212"/>
    <cellStyle name="Обычный 5 2 24 2 2 2 2" xfId="51084"/>
    <cellStyle name="Обычный 5 2 24 2 2 3" xfId="51085"/>
    <cellStyle name="Обычный 5 2 24 2 3" xfId="21213"/>
    <cellStyle name="Обычный 5 2 24 2 3 2" xfId="51086"/>
    <cellStyle name="Обычный 5 2 24 2 4" xfId="51087"/>
    <cellStyle name="Обычный 5 2 24 3" xfId="21214"/>
    <cellStyle name="Обычный 5 2 24 3 2" xfId="21215"/>
    <cellStyle name="Обычный 5 2 24 3 2 2" xfId="21216"/>
    <cellStyle name="Обычный 5 2 24 3 2 2 2" xfId="51088"/>
    <cellStyle name="Обычный 5 2 24 3 2 3" xfId="51089"/>
    <cellStyle name="Обычный 5 2 24 3 3" xfId="21217"/>
    <cellStyle name="Обычный 5 2 24 3 3 2" xfId="51090"/>
    <cellStyle name="Обычный 5 2 24 3 4" xfId="51091"/>
    <cellStyle name="Обычный 5 2 24 4" xfId="21218"/>
    <cellStyle name="Обычный 5 2 24 4 2" xfId="21219"/>
    <cellStyle name="Обычный 5 2 24 4 2 2" xfId="21220"/>
    <cellStyle name="Обычный 5 2 24 4 2 2 2" xfId="51092"/>
    <cellStyle name="Обычный 5 2 24 4 2 3" xfId="51093"/>
    <cellStyle name="Обычный 5 2 24 4 3" xfId="21221"/>
    <cellStyle name="Обычный 5 2 24 4 3 2" xfId="51094"/>
    <cellStyle name="Обычный 5 2 24 4 4" xfId="51095"/>
    <cellStyle name="Обычный 5 2 24 5" xfId="21222"/>
    <cellStyle name="Обычный 5 2 24 5 2" xfId="21223"/>
    <cellStyle name="Обычный 5 2 24 5 2 2" xfId="51096"/>
    <cellStyle name="Обычный 5 2 24 5 3" xfId="51097"/>
    <cellStyle name="Обычный 5 2 24 6" xfId="21224"/>
    <cellStyle name="Обычный 5 2 24 6 2" xfId="51098"/>
    <cellStyle name="Обычный 5 2 24 7" xfId="21225"/>
    <cellStyle name="Обычный 5 2 24 7 2" xfId="51099"/>
    <cellStyle name="Обычный 5 2 24 8" xfId="51100"/>
    <cellStyle name="Обычный 5 2 25" xfId="21226"/>
    <cellStyle name="Обычный 5 2 25 2" xfId="21227"/>
    <cellStyle name="Обычный 5 2 25 2 2" xfId="21228"/>
    <cellStyle name="Обычный 5 2 25 2 2 2" xfId="21229"/>
    <cellStyle name="Обычный 5 2 25 2 2 2 2" xfId="51101"/>
    <cellStyle name="Обычный 5 2 25 2 2 3" xfId="51102"/>
    <cellStyle name="Обычный 5 2 25 2 3" xfId="21230"/>
    <cellStyle name="Обычный 5 2 25 2 3 2" xfId="51103"/>
    <cellStyle name="Обычный 5 2 25 2 4" xfId="51104"/>
    <cellStyle name="Обычный 5 2 25 3" xfId="21231"/>
    <cellStyle name="Обычный 5 2 25 3 2" xfId="21232"/>
    <cellStyle name="Обычный 5 2 25 3 2 2" xfId="21233"/>
    <cellStyle name="Обычный 5 2 25 3 2 2 2" xfId="51105"/>
    <cellStyle name="Обычный 5 2 25 3 2 3" xfId="51106"/>
    <cellStyle name="Обычный 5 2 25 3 3" xfId="21234"/>
    <cellStyle name="Обычный 5 2 25 3 3 2" xfId="51107"/>
    <cellStyle name="Обычный 5 2 25 3 4" xfId="51108"/>
    <cellStyle name="Обычный 5 2 25 4" xfId="21235"/>
    <cellStyle name="Обычный 5 2 25 4 2" xfId="21236"/>
    <cellStyle name="Обычный 5 2 25 4 2 2" xfId="21237"/>
    <cellStyle name="Обычный 5 2 25 4 2 2 2" xfId="51109"/>
    <cellStyle name="Обычный 5 2 25 4 2 3" xfId="51110"/>
    <cellStyle name="Обычный 5 2 25 4 3" xfId="21238"/>
    <cellStyle name="Обычный 5 2 25 4 3 2" xfId="51111"/>
    <cellStyle name="Обычный 5 2 25 4 4" xfId="51112"/>
    <cellStyle name="Обычный 5 2 25 5" xfId="21239"/>
    <cellStyle name="Обычный 5 2 25 5 2" xfId="21240"/>
    <cellStyle name="Обычный 5 2 25 5 2 2" xfId="51113"/>
    <cellStyle name="Обычный 5 2 25 5 3" xfId="51114"/>
    <cellStyle name="Обычный 5 2 25 6" xfId="21241"/>
    <cellStyle name="Обычный 5 2 25 6 2" xfId="51115"/>
    <cellStyle name="Обычный 5 2 25 7" xfId="21242"/>
    <cellStyle name="Обычный 5 2 25 7 2" xfId="51116"/>
    <cellStyle name="Обычный 5 2 25 8" xfId="51117"/>
    <cellStyle name="Обычный 5 2 26" xfId="21243"/>
    <cellStyle name="Обычный 5 2 26 2" xfId="21244"/>
    <cellStyle name="Обычный 5 2 26 2 2" xfId="21245"/>
    <cellStyle name="Обычный 5 2 26 2 2 2" xfId="21246"/>
    <cellStyle name="Обычный 5 2 26 2 2 2 2" xfId="51118"/>
    <cellStyle name="Обычный 5 2 26 2 2 3" xfId="51119"/>
    <cellStyle name="Обычный 5 2 26 2 3" xfId="21247"/>
    <cellStyle name="Обычный 5 2 26 2 3 2" xfId="51120"/>
    <cellStyle name="Обычный 5 2 26 2 4" xfId="51121"/>
    <cellStyle name="Обычный 5 2 26 3" xfId="21248"/>
    <cellStyle name="Обычный 5 2 26 3 2" xfId="21249"/>
    <cellStyle name="Обычный 5 2 26 3 2 2" xfId="21250"/>
    <cellStyle name="Обычный 5 2 26 3 2 2 2" xfId="51122"/>
    <cellStyle name="Обычный 5 2 26 3 2 3" xfId="51123"/>
    <cellStyle name="Обычный 5 2 26 3 3" xfId="21251"/>
    <cellStyle name="Обычный 5 2 26 3 3 2" xfId="51124"/>
    <cellStyle name="Обычный 5 2 26 3 4" xfId="51125"/>
    <cellStyle name="Обычный 5 2 26 4" xfId="21252"/>
    <cellStyle name="Обычный 5 2 26 4 2" xfId="21253"/>
    <cellStyle name="Обычный 5 2 26 4 2 2" xfId="21254"/>
    <cellStyle name="Обычный 5 2 26 4 2 2 2" xfId="51126"/>
    <cellStyle name="Обычный 5 2 26 4 2 3" xfId="51127"/>
    <cellStyle name="Обычный 5 2 26 4 3" xfId="21255"/>
    <cellStyle name="Обычный 5 2 26 4 3 2" xfId="51128"/>
    <cellStyle name="Обычный 5 2 26 4 4" xfId="51129"/>
    <cellStyle name="Обычный 5 2 26 5" xfId="21256"/>
    <cellStyle name="Обычный 5 2 26 5 2" xfId="21257"/>
    <cellStyle name="Обычный 5 2 26 5 2 2" xfId="51130"/>
    <cellStyle name="Обычный 5 2 26 5 3" xfId="51131"/>
    <cellStyle name="Обычный 5 2 26 6" xfId="21258"/>
    <cellStyle name="Обычный 5 2 26 6 2" xfId="51132"/>
    <cellStyle name="Обычный 5 2 26 7" xfId="21259"/>
    <cellStyle name="Обычный 5 2 26 7 2" xfId="51133"/>
    <cellStyle name="Обычный 5 2 26 8" xfId="51134"/>
    <cellStyle name="Обычный 5 2 27" xfId="21260"/>
    <cellStyle name="Обычный 5 2 27 2" xfId="21261"/>
    <cellStyle name="Обычный 5 2 27 2 2" xfId="21262"/>
    <cellStyle name="Обычный 5 2 27 2 2 2" xfId="21263"/>
    <cellStyle name="Обычный 5 2 27 2 2 2 2" xfId="51135"/>
    <cellStyle name="Обычный 5 2 27 2 2 3" xfId="51136"/>
    <cellStyle name="Обычный 5 2 27 2 3" xfId="21264"/>
    <cellStyle name="Обычный 5 2 27 2 3 2" xfId="51137"/>
    <cellStyle name="Обычный 5 2 27 2 4" xfId="51138"/>
    <cellStyle name="Обычный 5 2 27 3" xfId="21265"/>
    <cellStyle name="Обычный 5 2 27 3 2" xfId="21266"/>
    <cellStyle name="Обычный 5 2 27 3 2 2" xfId="21267"/>
    <cellStyle name="Обычный 5 2 27 3 2 2 2" xfId="51139"/>
    <cellStyle name="Обычный 5 2 27 3 2 3" xfId="51140"/>
    <cellStyle name="Обычный 5 2 27 3 3" xfId="21268"/>
    <cellStyle name="Обычный 5 2 27 3 3 2" xfId="51141"/>
    <cellStyle name="Обычный 5 2 27 3 4" xfId="51142"/>
    <cellStyle name="Обычный 5 2 27 4" xfId="21269"/>
    <cellStyle name="Обычный 5 2 27 4 2" xfId="21270"/>
    <cellStyle name="Обычный 5 2 27 4 2 2" xfId="21271"/>
    <cellStyle name="Обычный 5 2 27 4 2 2 2" xfId="51143"/>
    <cellStyle name="Обычный 5 2 27 4 2 3" xfId="51144"/>
    <cellStyle name="Обычный 5 2 27 4 3" xfId="21272"/>
    <cellStyle name="Обычный 5 2 27 4 3 2" xfId="51145"/>
    <cellStyle name="Обычный 5 2 27 4 4" xfId="51146"/>
    <cellStyle name="Обычный 5 2 27 5" xfId="21273"/>
    <cellStyle name="Обычный 5 2 27 5 2" xfId="21274"/>
    <cellStyle name="Обычный 5 2 27 5 2 2" xfId="51147"/>
    <cellStyle name="Обычный 5 2 27 5 3" xfId="51148"/>
    <cellStyle name="Обычный 5 2 27 6" xfId="21275"/>
    <cellStyle name="Обычный 5 2 27 6 2" xfId="51149"/>
    <cellStyle name="Обычный 5 2 27 7" xfId="21276"/>
    <cellStyle name="Обычный 5 2 27 7 2" xfId="51150"/>
    <cellStyle name="Обычный 5 2 27 8" xfId="51151"/>
    <cellStyle name="Обычный 5 2 28" xfId="21277"/>
    <cellStyle name="Обычный 5 2 28 2" xfId="21278"/>
    <cellStyle name="Обычный 5 2 28 2 2" xfId="21279"/>
    <cellStyle name="Обычный 5 2 28 2 2 2" xfId="21280"/>
    <cellStyle name="Обычный 5 2 28 2 2 2 2" xfId="51152"/>
    <cellStyle name="Обычный 5 2 28 2 2 3" xfId="51153"/>
    <cellStyle name="Обычный 5 2 28 2 3" xfId="21281"/>
    <cellStyle name="Обычный 5 2 28 2 3 2" xfId="51154"/>
    <cellStyle name="Обычный 5 2 28 2 4" xfId="51155"/>
    <cellStyle name="Обычный 5 2 28 3" xfId="21282"/>
    <cellStyle name="Обычный 5 2 28 3 2" xfId="21283"/>
    <cellStyle name="Обычный 5 2 28 3 2 2" xfId="21284"/>
    <cellStyle name="Обычный 5 2 28 3 2 2 2" xfId="51156"/>
    <cellStyle name="Обычный 5 2 28 3 2 3" xfId="51157"/>
    <cellStyle name="Обычный 5 2 28 3 3" xfId="21285"/>
    <cellStyle name="Обычный 5 2 28 3 3 2" xfId="51158"/>
    <cellStyle name="Обычный 5 2 28 3 4" xfId="51159"/>
    <cellStyle name="Обычный 5 2 28 4" xfId="21286"/>
    <cellStyle name="Обычный 5 2 28 4 2" xfId="21287"/>
    <cellStyle name="Обычный 5 2 28 4 2 2" xfId="21288"/>
    <cellStyle name="Обычный 5 2 28 4 2 2 2" xfId="51160"/>
    <cellStyle name="Обычный 5 2 28 4 2 3" xfId="51161"/>
    <cellStyle name="Обычный 5 2 28 4 3" xfId="21289"/>
    <cellStyle name="Обычный 5 2 28 4 3 2" xfId="51162"/>
    <cellStyle name="Обычный 5 2 28 4 4" xfId="51163"/>
    <cellStyle name="Обычный 5 2 28 5" xfId="21290"/>
    <cellStyle name="Обычный 5 2 28 5 2" xfId="21291"/>
    <cellStyle name="Обычный 5 2 28 5 2 2" xfId="51164"/>
    <cellStyle name="Обычный 5 2 28 5 3" xfId="51165"/>
    <cellStyle name="Обычный 5 2 28 6" xfId="21292"/>
    <cellStyle name="Обычный 5 2 28 6 2" xfId="51166"/>
    <cellStyle name="Обычный 5 2 28 7" xfId="21293"/>
    <cellStyle name="Обычный 5 2 28 7 2" xfId="51167"/>
    <cellStyle name="Обычный 5 2 28 8" xfId="51168"/>
    <cellStyle name="Обычный 5 2 29" xfId="21294"/>
    <cellStyle name="Обычный 5 2 29 2" xfId="21295"/>
    <cellStyle name="Обычный 5 2 29 2 2" xfId="21296"/>
    <cellStyle name="Обычный 5 2 29 2 2 2" xfId="21297"/>
    <cellStyle name="Обычный 5 2 29 2 2 2 2" xfId="51169"/>
    <cellStyle name="Обычный 5 2 29 2 2 3" xfId="51170"/>
    <cellStyle name="Обычный 5 2 29 2 3" xfId="21298"/>
    <cellStyle name="Обычный 5 2 29 2 3 2" xfId="51171"/>
    <cellStyle name="Обычный 5 2 29 2 4" xfId="51172"/>
    <cellStyle name="Обычный 5 2 29 3" xfId="21299"/>
    <cellStyle name="Обычный 5 2 29 3 2" xfId="21300"/>
    <cellStyle name="Обычный 5 2 29 3 2 2" xfId="21301"/>
    <cellStyle name="Обычный 5 2 29 3 2 2 2" xfId="51173"/>
    <cellStyle name="Обычный 5 2 29 3 2 3" xfId="51174"/>
    <cellStyle name="Обычный 5 2 29 3 3" xfId="21302"/>
    <cellStyle name="Обычный 5 2 29 3 3 2" xfId="51175"/>
    <cellStyle name="Обычный 5 2 29 3 4" xfId="51176"/>
    <cellStyle name="Обычный 5 2 29 4" xfId="21303"/>
    <cellStyle name="Обычный 5 2 29 4 2" xfId="21304"/>
    <cellStyle name="Обычный 5 2 29 4 2 2" xfId="21305"/>
    <cellStyle name="Обычный 5 2 29 4 2 2 2" xfId="51177"/>
    <cellStyle name="Обычный 5 2 29 4 2 3" xfId="51178"/>
    <cellStyle name="Обычный 5 2 29 4 3" xfId="21306"/>
    <cellStyle name="Обычный 5 2 29 4 3 2" xfId="51179"/>
    <cellStyle name="Обычный 5 2 29 4 4" xfId="51180"/>
    <cellStyle name="Обычный 5 2 29 5" xfId="21307"/>
    <cellStyle name="Обычный 5 2 29 5 2" xfId="21308"/>
    <cellStyle name="Обычный 5 2 29 5 2 2" xfId="51181"/>
    <cellStyle name="Обычный 5 2 29 5 3" xfId="51182"/>
    <cellStyle name="Обычный 5 2 29 6" xfId="21309"/>
    <cellStyle name="Обычный 5 2 29 6 2" xfId="51183"/>
    <cellStyle name="Обычный 5 2 29 7" xfId="21310"/>
    <cellStyle name="Обычный 5 2 29 7 2" xfId="51184"/>
    <cellStyle name="Обычный 5 2 29 8" xfId="51185"/>
    <cellStyle name="Обычный 5 2 3" xfId="21311"/>
    <cellStyle name="Обычный 5 2 3 2" xfId="21312"/>
    <cellStyle name="Обычный 5 2 3 2 2" xfId="21313"/>
    <cellStyle name="Обычный 5 2 3 2 2 2" xfId="21314"/>
    <cellStyle name="Обычный 5 2 3 2 2 2 2" xfId="21315"/>
    <cellStyle name="Обычный 5 2 3 2 2 2 2 2" xfId="51186"/>
    <cellStyle name="Обычный 5 2 3 2 2 2 3" xfId="51187"/>
    <cellStyle name="Обычный 5 2 3 2 2 3" xfId="21316"/>
    <cellStyle name="Обычный 5 2 3 2 2 3 2" xfId="51188"/>
    <cellStyle name="Обычный 5 2 3 2 2 4" xfId="51189"/>
    <cellStyle name="Обычный 5 2 3 2 3" xfId="21317"/>
    <cellStyle name="Обычный 5 2 3 2 3 2" xfId="21318"/>
    <cellStyle name="Обычный 5 2 3 2 3 2 2" xfId="51190"/>
    <cellStyle name="Обычный 5 2 3 2 3 3" xfId="51191"/>
    <cellStyle name="Обычный 5 2 3 2 4" xfId="21319"/>
    <cellStyle name="Обычный 5 2 3 2 4 2" xfId="51192"/>
    <cellStyle name="Обычный 5 2 3 2 5" xfId="51193"/>
    <cellStyle name="Обычный 5 2 3 3" xfId="21320"/>
    <cellStyle name="Обычный 5 2 3 3 2" xfId="21321"/>
    <cellStyle name="Обычный 5 2 3 3 2 2" xfId="21322"/>
    <cellStyle name="Обычный 5 2 3 3 2 2 2" xfId="51194"/>
    <cellStyle name="Обычный 5 2 3 3 2 3" xfId="51195"/>
    <cellStyle name="Обычный 5 2 3 3 3" xfId="21323"/>
    <cellStyle name="Обычный 5 2 3 3 3 2" xfId="51196"/>
    <cellStyle name="Обычный 5 2 3 3 4" xfId="51197"/>
    <cellStyle name="Обычный 5 2 3 4" xfId="21324"/>
    <cellStyle name="Обычный 5 2 3 4 2" xfId="21325"/>
    <cellStyle name="Обычный 5 2 3 4 2 2" xfId="21326"/>
    <cellStyle name="Обычный 5 2 3 4 2 2 2" xfId="51198"/>
    <cellStyle name="Обычный 5 2 3 4 2 3" xfId="51199"/>
    <cellStyle name="Обычный 5 2 3 4 3" xfId="21327"/>
    <cellStyle name="Обычный 5 2 3 4 3 2" xfId="51200"/>
    <cellStyle name="Обычный 5 2 3 4 4" xfId="51201"/>
    <cellStyle name="Обычный 5 2 3 5" xfId="21328"/>
    <cellStyle name="Обычный 5 2 3 5 2" xfId="21329"/>
    <cellStyle name="Обычный 5 2 3 5 2 2" xfId="21330"/>
    <cellStyle name="Обычный 5 2 3 5 2 2 2" xfId="51202"/>
    <cellStyle name="Обычный 5 2 3 5 2 3" xfId="51203"/>
    <cellStyle name="Обычный 5 2 3 5 3" xfId="21331"/>
    <cellStyle name="Обычный 5 2 3 5 3 2" xfId="51204"/>
    <cellStyle name="Обычный 5 2 3 5 4" xfId="51205"/>
    <cellStyle name="Обычный 5 2 3 6" xfId="21332"/>
    <cellStyle name="Обычный 5 2 3 6 2" xfId="21333"/>
    <cellStyle name="Обычный 5 2 3 6 2 2" xfId="51206"/>
    <cellStyle name="Обычный 5 2 3 6 3" xfId="51207"/>
    <cellStyle name="Обычный 5 2 3 7" xfId="21334"/>
    <cellStyle name="Обычный 5 2 3 7 2" xfId="51208"/>
    <cellStyle name="Обычный 5 2 3 8" xfId="21335"/>
    <cellStyle name="Обычный 5 2 3 8 2" xfId="51209"/>
    <cellStyle name="Обычный 5 2 3 9" xfId="51210"/>
    <cellStyle name="Обычный 5 2 30" xfId="21336"/>
    <cellStyle name="Обычный 5 2 30 2" xfId="21337"/>
    <cellStyle name="Обычный 5 2 30 2 2" xfId="21338"/>
    <cellStyle name="Обычный 5 2 30 2 2 2" xfId="51211"/>
    <cellStyle name="Обычный 5 2 30 2 3" xfId="51212"/>
    <cellStyle name="Обычный 5 2 30 3" xfId="21339"/>
    <cellStyle name="Обычный 5 2 30 3 2" xfId="51213"/>
    <cellStyle name="Обычный 5 2 30 4" xfId="51214"/>
    <cellStyle name="Обычный 5 2 31" xfId="21340"/>
    <cellStyle name="Обычный 5 2 31 2" xfId="21341"/>
    <cellStyle name="Обычный 5 2 31 2 2" xfId="21342"/>
    <cellStyle name="Обычный 5 2 31 2 2 2" xfId="51215"/>
    <cellStyle name="Обычный 5 2 31 2 3" xfId="51216"/>
    <cellStyle name="Обычный 5 2 31 3" xfId="21343"/>
    <cellStyle name="Обычный 5 2 31 3 2" xfId="51217"/>
    <cellStyle name="Обычный 5 2 31 4" xfId="51218"/>
    <cellStyle name="Обычный 5 2 32" xfId="21344"/>
    <cellStyle name="Обычный 5 2 32 2" xfId="21345"/>
    <cellStyle name="Обычный 5 2 32 2 2" xfId="21346"/>
    <cellStyle name="Обычный 5 2 32 2 2 2" xfId="51219"/>
    <cellStyle name="Обычный 5 2 32 2 3" xfId="51220"/>
    <cellStyle name="Обычный 5 2 32 3" xfId="21347"/>
    <cellStyle name="Обычный 5 2 32 3 2" xfId="51221"/>
    <cellStyle name="Обычный 5 2 32 4" xfId="51222"/>
    <cellStyle name="Обычный 5 2 33" xfId="21348"/>
    <cellStyle name="Обычный 5 2 33 2" xfId="21349"/>
    <cellStyle name="Обычный 5 2 33 2 2" xfId="21350"/>
    <cellStyle name="Обычный 5 2 33 2 2 2" xfId="51223"/>
    <cellStyle name="Обычный 5 2 33 2 3" xfId="51224"/>
    <cellStyle name="Обычный 5 2 33 3" xfId="21351"/>
    <cellStyle name="Обычный 5 2 33 3 2" xfId="51225"/>
    <cellStyle name="Обычный 5 2 33 4" xfId="51226"/>
    <cellStyle name="Обычный 5 2 34" xfId="21352"/>
    <cellStyle name="Обычный 5 2 34 2" xfId="21353"/>
    <cellStyle name="Обычный 5 2 34 2 2" xfId="51227"/>
    <cellStyle name="Обычный 5 2 34 3" xfId="51228"/>
    <cellStyle name="Обычный 5 2 35" xfId="21354"/>
    <cellStyle name="Обычный 5 2 35 2" xfId="51229"/>
    <cellStyle name="Обычный 5 2 36" xfId="21355"/>
    <cellStyle name="Обычный 5 2 36 2" xfId="51230"/>
    <cellStyle name="Обычный 5 2 37" xfId="51231"/>
    <cellStyle name="Обычный 5 2 4" xfId="21356"/>
    <cellStyle name="Обычный 5 2 4 2" xfId="21357"/>
    <cellStyle name="Обычный 5 2 4 2 2" xfId="21358"/>
    <cellStyle name="Обычный 5 2 4 2 2 2" xfId="21359"/>
    <cellStyle name="Обычный 5 2 4 2 2 2 2" xfId="51232"/>
    <cellStyle name="Обычный 5 2 4 2 2 3" xfId="51233"/>
    <cellStyle name="Обычный 5 2 4 2 3" xfId="21360"/>
    <cellStyle name="Обычный 5 2 4 2 3 2" xfId="51234"/>
    <cellStyle name="Обычный 5 2 4 2 4" xfId="51235"/>
    <cellStyle name="Обычный 5 2 4 3" xfId="21361"/>
    <cellStyle name="Обычный 5 2 4 3 2" xfId="21362"/>
    <cellStyle name="Обычный 5 2 4 3 2 2" xfId="21363"/>
    <cellStyle name="Обычный 5 2 4 3 2 2 2" xfId="51236"/>
    <cellStyle name="Обычный 5 2 4 3 2 3" xfId="51237"/>
    <cellStyle name="Обычный 5 2 4 3 3" xfId="21364"/>
    <cellStyle name="Обычный 5 2 4 3 3 2" xfId="51238"/>
    <cellStyle name="Обычный 5 2 4 3 4" xfId="51239"/>
    <cellStyle name="Обычный 5 2 4 4" xfId="21365"/>
    <cellStyle name="Обычный 5 2 4 4 2" xfId="21366"/>
    <cellStyle name="Обычный 5 2 4 4 2 2" xfId="21367"/>
    <cellStyle name="Обычный 5 2 4 4 2 2 2" xfId="51240"/>
    <cellStyle name="Обычный 5 2 4 4 2 3" xfId="51241"/>
    <cellStyle name="Обычный 5 2 4 4 3" xfId="21368"/>
    <cellStyle name="Обычный 5 2 4 4 3 2" xfId="51242"/>
    <cellStyle name="Обычный 5 2 4 4 4" xfId="51243"/>
    <cellStyle name="Обычный 5 2 4 5" xfId="21369"/>
    <cellStyle name="Обычный 5 2 4 5 2" xfId="21370"/>
    <cellStyle name="Обычный 5 2 4 5 2 2" xfId="21371"/>
    <cellStyle name="Обычный 5 2 4 5 2 2 2" xfId="51244"/>
    <cellStyle name="Обычный 5 2 4 5 2 3" xfId="51245"/>
    <cellStyle name="Обычный 5 2 4 5 3" xfId="21372"/>
    <cellStyle name="Обычный 5 2 4 5 3 2" xfId="51246"/>
    <cellStyle name="Обычный 5 2 4 5 4" xfId="51247"/>
    <cellStyle name="Обычный 5 2 4 6" xfId="21373"/>
    <cellStyle name="Обычный 5 2 4 6 2" xfId="21374"/>
    <cellStyle name="Обычный 5 2 4 6 2 2" xfId="51248"/>
    <cellStyle name="Обычный 5 2 4 6 3" xfId="51249"/>
    <cellStyle name="Обычный 5 2 4 7" xfId="21375"/>
    <cellStyle name="Обычный 5 2 4 7 2" xfId="51250"/>
    <cellStyle name="Обычный 5 2 4 8" xfId="21376"/>
    <cellStyle name="Обычный 5 2 4 8 2" xfId="51251"/>
    <cellStyle name="Обычный 5 2 4 9" xfId="51252"/>
    <cellStyle name="Обычный 5 2 5" xfId="21377"/>
    <cellStyle name="Обычный 5 2 5 2" xfId="21378"/>
    <cellStyle name="Обычный 5 2 5 2 2" xfId="21379"/>
    <cellStyle name="Обычный 5 2 5 2 2 2" xfId="21380"/>
    <cellStyle name="Обычный 5 2 5 2 2 2 2" xfId="51253"/>
    <cellStyle name="Обычный 5 2 5 2 2 3" xfId="51254"/>
    <cellStyle name="Обычный 5 2 5 2 3" xfId="21381"/>
    <cellStyle name="Обычный 5 2 5 2 3 2" xfId="51255"/>
    <cellStyle name="Обычный 5 2 5 2 4" xfId="51256"/>
    <cellStyle name="Обычный 5 2 5 3" xfId="21382"/>
    <cellStyle name="Обычный 5 2 5 3 2" xfId="21383"/>
    <cellStyle name="Обычный 5 2 5 3 2 2" xfId="21384"/>
    <cellStyle name="Обычный 5 2 5 3 2 2 2" xfId="51257"/>
    <cellStyle name="Обычный 5 2 5 3 2 3" xfId="51258"/>
    <cellStyle name="Обычный 5 2 5 3 3" xfId="21385"/>
    <cellStyle name="Обычный 5 2 5 3 3 2" xfId="51259"/>
    <cellStyle name="Обычный 5 2 5 3 4" xfId="51260"/>
    <cellStyle name="Обычный 5 2 5 4" xfId="21386"/>
    <cellStyle name="Обычный 5 2 5 4 2" xfId="21387"/>
    <cellStyle name="Обычный 5 2 5 4 2 2" xfId="21388"/>
    <cellStyle name="Обычный 5 2 5 4 2 2 2" xfId="51261"/>
    <cellStyle name="Обычный 5 2 5 4 2 3" xfId="51262"/>
    <cellStyle name="Обычный 5 2 5 4 3" xfId="21389"/>
    <cellStyle name="Обычный 5 2 5 4 3 2" xfId="51263"/>
    <cellStyle name="Обычный 5 2 5 4 4" xfId="51264"/>
    <cellStyle name="Обычный 5 2 5 5" xfId="21390"/>
    <cellStyle name="Обычный 5 2 5 5 2" xfId="21391"/>
    <cellStyle name="Обычный 5 2 5 5 2 2" xfId="51265"/>
    <cellStyle name="Обычный 5 2 5 5 3" xfId="51266"/>
    <cellStyle name="Обычный 5 2 5 6" xfId="21392"/>
    <cellStyle name="Обычный 5 2 5 6 2" xfId="51267"/>
    <cellStyle name="Обычный 5 2 5 7" xfId="21393"/>
    <cellStyle name="Обычный 5 2 5 7 2" xfId="51268"/>
    <cellStyle name="Обычный 5 2 5 8" xfId="51269"/>
    <cellStyle name="Обычный 5 2 6" xfId="21394"/>
    <cellStyle name="Обычный 5 2 6 2" xfId="21395"/>
    <cellStyle name="Обычный 5 2 6 2 2" xfId="21396"/>
    <cellStyle name="Обычный 5 2 6 2 2 2" xfId="21397"/>
    <cellStyle name="Обычный 5 2 6 2 2 2 2" xfId="51270"/>
    <cellStyle name="Обычный 5 2 6 2 2 3" xfId="51271"/>
    <cellStyle name="Обычный 5 2 6 2 3" xfId="21398"/>
    <cellStyle name="Обычный 5 2 6 2 3 2" xfId="51272"/>
    <cellStyle name="Обычный 5 2 6 2 4" xfId="51273"/>
    <cellStyle name="Обычный 5 2 6 3" xfId="21399"/>
    <cellStyle name="Обычный 5 2 6 3 2" xfId="21400"/>
    <cellStyle name="Обычный 5 2 6 3 2 2" xfId="21401"/>
    <cellStyle name="Обычный 5 2 6 3 2 2 2" xfId="51274"/>
    <cellStyle name="Обычный 5 2 6 3 2 3" xfId="51275"/>
    <cellStyle name="Обычный 5 2 6 3 3" xfId="21402"/>
    <cellStyle name="Обычный 5 2 6 3 3 2" xfId="51276"/>
    <cellStyle name="Обычный 5 2 6 3 4" xfId="51277"/>
    <cellStyle name="Обычный 5 2 6 4" xfId="21403"/>
    <cellStyle name="Обычный 5 2 6 4 2" xfId="21404"/>
    <cellStyle name="Обычный 5 2 6 4 2 2" xfId="21405"/>
    <cellStyle name="Обычный 5 2 6 4 2 2 2" xfId="51278"/>
    <cellStyle name="Обычный 5 2 6 4 2 3" xfId="51279"/>
    <cellStyle name="Обычный 5 2 6 4 3" xfId="21406"/>
    <cellStyle name="Обычный 5 2 6 4 3 2" xfId="51280"/>
    <cellStyle name="Обычный 5 2 6 4 4" xfId="51281"/>
    <cellStyle name="Обычный 5 2 6 5" xfId="21407"/>
    <cellStyle name="Обычный 5 2 6 5 2" xfId="21408"/>
    <cellStyle name="Обычный 5 2 6 5 2 2" xfId="51282"/>
    <cellStyle name="Обычный 5 2 6 5 3" xfId="51283"/>
    <cellStyle name="Обычный 5 2 6 6" xfId="21409"/>
    <cellStyle name="Обычный 5 2 6 6 2" xfId="51284"/>
    <cellStyle name="Обычный 5 2 6 7" xfId="21410"/>
    <cellStyle name="Обычный 5 2 6 7 2" xfId="51285"/>
    <cellStyle name="Обычный 5 2 6 8" xfId="51286"/>
    <cellStyle name="Обычный 5 2 7" xfId="21411"/>
    <cellStyle name="Обычный 5 2 7 2" xfId="21412"/>
    <cellStyle name="Обычный 5 2 7 2 2" xfId="21413"/>
    <cellStyle name="Обычный 5 2 7 2 2 2" xfId="21414"/>
    <cellStyle name="Обычный 5 2 7 2 2 2 2" xfId="51287"/>
    <cellStyle name="Обычный 5 2 7 2 2 3" xfId="51288"/>
    <cellStyle name="Обычный 5 2 7 2 3" xfId="21415"/>
    <cellStyle name="Обычный 5 2 7 2 3 2" xfId="51289"/>
    <cellStyle name="Обычный 5 2 7 2 4" xfId="51290"/>
    <cellStyle name="Обычный 5 2 7 3" xfId="21416"/>
    <cellStyle name="Обычный 5 2 7 3 2" xfId="21417"/>
    <cellStyle name="Обычный 5 2 7 3 2 2" xfId="21418"/>
    <cellStyle name="Обычный 5 2 7 3 2 2 2" xfId="51291"/>
    <cellStyle name="Обычный 5 2 7 3 2 3" xfId="51292"/>
    <cellStyle name="Обычный 5 2 7 3 3" xfId="21419"/>
    <cellStyle name="Обычный 5 2 7 3 3 2" xfId="51293"/>
    <cellStyle name="Обычный 5 2 7 3 4" xfId="51294"/>
    <cellStyle name="Обычный 5 2 7 4" xfId="21420"/>
    <cellStyle name="Обычный 5 2 7 4 2" xfId="21421"/>
    <cellStyle name="Обычный 5 2 7 4 2 2" xfId="21422"/>
    <cellStyle name="Обычный 5 2 7 4 2 2 2" xfId="51295"/>
    <cellStyle name="Обычный 5 2 7 4 2 3" xfId="51296"/>
    <cellStyle name="Обычный 5 2 7 4 3" xfId="21423"/>
    <cellStyle name="Обычный 5 2 7 4 3 2" xfId="51297"/>
    <cellStyle name="Обычный 5 2 7 4 4" xfId="51298"/>
    <cellStyle name="Обычный 5 2 7 5" xfId="21424"/>
    <cellStyle name="Обычный 5 2 7 5 2" xfId="21425"/>
    <cellStyle name="Обычный 5 2 7 5 2 2" xfId="51299"/>
    <cellStyle name="Обычный 5 2 7 5 3" xfId="51300"/>
    <cellStyle name="Обычный 5 2 7 6" xfId="21426"/>
    <cellStyle name="Обычный 5 2 7 6 2" xfId="51301"/>
    <cellStyle name="Обычный 5 2 7 7" xfId="21427"/>
    <cellStyle name="Обычный 5 2 7 7 2" xfId="51302"/>
    <cellStyle name="Обычный 5 2 7 8" xfId="51303"/>
    <cellStyle name="Обычный 5 2 8" xfId="21428"/>
    <cellStyle name="Обычный 5 2 8 2" xfId="21429"/>
    <cellStyle name="Обычный 5 2 8 2 2" xfId="21430"/>
    <cellStyle name="Обычный 5 2 8 2 2 2" xfId="21431"/>
    <cellStyle name="Обычный 5 2 8 2 2 2 2" xfId="51304"/>
    <cellStyle name="Обычный 5 2 8 2 2 3" xfId="51305"/>
    <cellStyle name="Обычный 5 2 8 2 3" xfId="21432"/>
    <cellStyle name="Обычный 5 2 8 2 3 2" xfId="51306"/>
    <cellStyle name="Обычный 5 2 8 2 4" xfId="51307"/>
    <cellStyle name="Обычный 5 2 8 3" xfId="21433"/>
    <cellStyle name="Обычный 5 2 8 3 2" xfId="21434"/>
    <cellStyle name="Обычный 5 2 8 3 2 2" xfId="21435"/>
    <cellStyle name="Обычный 5 2 8 3 2 2 2" xfId="51308"/>
    <cellStyle name="Обычный 5 2 8 3 2 3" xfId="51309"/>
    <cellStyle name="Обычный 5 2 8 3 3" xfId="21436"/>
    <cellStyle name="Обычный 5 2 8 3 3 2" xfId="51310"/>
    <cellStyle name="Обычный 5 2 8 3 4" xfId="51311"/>
    <cellStyle name="Обычный 5 2 8 4" xfId="21437"/>
    <cellStyle name="Обычный 5 2 8 4 2" xfId="21438"/>
    <cellStyle name="Обычный 5 2 8 4 2 2" xfId="21439"/>
    <cellStyle name="Обычный 5 2 8 4 2 2 2" xfId="51312"/>
    <cellStyle name="Обычный 5 2 8 4 2 3" xfId="51313"/>
    <cellStyle name="Обычный 5 2 8 4 3" xfId="21440"/>
    <cellStyle name="Обычный 5 2 8 4 3 2" xfId="51314"/>
    <cellStyle name="Обычный 5 2 8 4 4" xfId="51315"/>
    <cellStyle name="Обычный 5 2 8 5" xfId="21441"/>
    <cellStyle name="Обычный 5 2 8 5 2" xfId="21442"/>
    <cellStyle name="Обычный 5 2 8 5 2 2" xfId="51316"/>
    <cellStyle name="Обычный 5 2 8 5 3" xfId="51317"/>
    <cellStyle name="Обычный 5 2 8 6" xfId="21443"/>
    <cellStyle name="Обычный 5 2 8 6 2" xfId="51318"/>
    <cellStyle name="Обычный 5 2 8 7" xfId="21444"/>
    <cellStyle name="Обычный 5 2 8 7 2" xfId="51319"/>
    <cellStyle name="Обычный 5 2 8 8" xfId="51320"/>
    <cellStyle name="Обычный 5 2 9" xfId="21445"/>
    <cellStyle name="Обычный 5 2 9 2" xfId="21446"/>
    <cellStyle name="Обычный 5 2 9 2 2" xfId="21447"/>
    <cellStyle name="Обычный 5 2 9 2 2 2" xfId="21448"/>
    <cellStyle name="Обычный 5 2 9 2 2 2 2" xfId="51321"/>
    <cellStyle name="Обычный 5 2 9 2 2 3" xfId="51322"/>
    <cellStyle name="Обычный 5 2 9 2 3" xfId="21449"/>
    <cellStyle name="Обычный 5 2 9 2 3 2" xfId="51323"/>
    <cellStyle name="Обычный 5 2 9 2 4" xfId="51324"/>
    <cellStyle name="Обычный 5 2 9 3" xfId="21450"/>
    <cellStyle name="Обычный 5 2 9 3 2" xfId="21451"/>
    <cellStyle name="Обычный 5 2 9 3 2 2" xfId="21452"/>
    <cellStyle name="Обычный 5 2 9 3 2 2 2" xfId="51325"/>
    <cellStyle name="Обычный 5 2 9 3 2 3" xfId="51326"/>
    <cellStyle name="Обычный 5 2 9 3 3" xfId="21453"/>
    <cellStyle name="Обычный 5 2 9 3 3 2" xfId="51327"/>
    <cellStyle name="Обычный 5 2 9 3 4" xfId="51328"/>
    <cellStyle name="Обычный 5 2 9 4" xfId="21454"/>
    <cellStyle name="Обычный 5 2 9 4 2" xfId="21455"/>
    <cellStyle name="Обычный 5 2 9 4 2 2" xfId="21456"/>
    <cellStyle name="Обычный 5 2 9 4 2 2 2" xfId="51329"/>
    <cellStyle name="Обычный 5 2 9 4 2 3" xfId="51330"/>
    <cellStyle name="Обычный 5 2 9 4 3" xfId="21457"/>
    <cellStyle name="Обычный 5 2 9 4 3 2" xfId="51331"/>
    <cellStyle name="Обычный 5 2 9 4 4" xfId="51332"/>
    <cellStyle name="Обычный 5 2 9 5" xfId="21458"/>
    <cellStyle name="Обычный 5 2 9 5 2" xfId="21459"/>
    <cellStyle name="Обычный 5 2 9 5 2 2" xfId="51333"/>
    <cellStyle name="Обычный 5 2 9 5 3" xfId="51334"/>
    <cellStyle name="Обычный 5 2 9 6" xfId="21460"/>
    <cellStyle name="Обычный 5 2 9 6 2" xfId="51335"/>
    <cellStyle name="Обычный 5 2 9 7" xfId="21461"/>
    <cellStyle name="Обычный 5 2 9 7 2" xfId="51336"/>
    <cellStyle name="Обычный 5 2 9 8" xfId="51337"/>
    <cellStyle name="Обычный 5 20" xfId="21462"/>
    <cellStyle name="Обычный 5 20 10" xfId="21463"/>
    <cellStyle name="Обычный 5 20 10 2" xfId="21464"/>
    <cellStyle name="Обычный 5 20 10 2 2" xfId="21465"/>
    <cellStyle name="Обычный 5 20 10 2 2 2" xfId="21466"/>
    <cellStyle name="Обычный 5 20 10 2 2 2 2" xfId="51338"/>
    <cellStyle name="Обычный 5 20 10 2 2 3" xfId="51339"/>
    <cellStyle name="Обычный 5 20 10 2 3" xfId="21467"/>
    <cellStyle name="Обычный 5 20 10 2 3 2" xfId="51340"/>
    <cellStyle name="Обычный 5 20 10 2 4" xfId="51341"/>
    <cellStyle name="Обычный 5 20 10 3" xfId="21468"/>
    <cellStyle name="Обычный 5 20 10 3 2" xfId="21469"/>
    <cellStyle name="Обычный 5 20 10 3 2 2" xfId="21470"/>
    <cellStyle name="Обычный 5 20 10 3 2 2 2" xfId="51342"/>
    <cellStyle name="Обычный 5 20 10 3 2 3" xfId="51343"/>
    <cellStyle name="Обычный 5 20 10 3 3" xfId="21471"/>
    <cellStyle name="Обычный 5 20 10 3 3 2" xfId="51344"/>
    <cellStyle name="Обычный 5 20 10 3 4" xfId="51345"/>
    <cellStyle name="Обычный 5 20 10 4" xfId="21472"/>
    <cellStyle name="Обычный 5 20 10 4 2" xfId="21473"/>
    <cellStyle name="Обычный 5 20 10 4 2 2" xfId="21474"/>
    <cellStyle name="Обычный 5 20 10 4 2 2 2" xfId="51346"/>
    <cellStyle name="Обычный 5 20 10 4 2 3" xfId="51347"/>
    <cellStyle name="Обычный 5 20 10 4 3" xfId="21475"/>
    <cellStyle name="Обычный 5 20 10 4 3 2" xfId="51348"/>
    <cellStyle name="Обычный 5 20 10 4 4" xfId="51349"/>
    <cellStyle name="Обычный 5 20 10 5" xfId="21476"/>
    <cellStyle name="Обычный 5 20 10 5 2" xfId="21477"/>
    <cellStyle name="Обычный 5 20 10 5 2 2" xfId="51350"/>
    <cellStyle name="Обычный 5 20 10 5 3" xfId="51351"/>
    <cellStyle name="Обычный 5 20 10 6" xfId="21478"/>
    <cellStyle name="Обычный 5 20 10 6 2" xfId="51352"/>
    <cellStyle name="Обычный 5 20 10 7" xfId="21479"/>
    <cellStyle name="Обычный 5 20 10 7 2" xfId="51353"/>
    <cellStyle name="Обычный 5 20 10 8" xfId="51354"/>
    <cellStyle name="Обычный 5 20 11" xfId="21480"/>
    <cellStyle name="Обычный 5 20 11 2" xfId="21481"/>
    <cellStyle name="Обычный 5 20 11 2 2" xfId="21482"/>
    <cellStyle name="Обычный 5 20 11 2 2 2" xfId="21483"/>
    <cellStyle name="Обычный 5 20 11 2 2 2 2" xfId="51355"/>
    <cellStyle name="Обычный 5 20 11 2 2 3" xfId="51356"/>
    <cellStyle name="Обычный 5 20 11 2 3" xfId="21484"/>
    <cellStyle name="Обычный 5 20 11 2 3 2" xfId="51357"/>
    <cellStyle name="Обычный 5 20 11 2 4" xfId="51358"/>
    <cellStyle name="Обычный 5 20 11 3" xfId="21485"/>
    <cellStyle name="Обычный 5 20 11 3 2" xfId="21486"/>
    <cellStyle name="Обычный 5 20 11 3 2 2" xfId="21487"/>
    <cellStyle name="Обычный 5 20 11 3 2 2 2" xfId="51359"/>
    <cellStyle name="Обычный 5 20 11 3 2 3" xfId="51360"/>
    <cellStyle name="Обычный 5 20 11 3 3" xfId="21488"/>
    <cellStyle name="Обычный 5 20 11 3 3 2" xfId="51361"/>
    <cellStyle name="Обычный 5 20 11 3 4" xfId="51362"/>
    <cellStyle name="Обычный 5 20 11 4" xfId="21489"/>
    <cellStyle name="Обычный 5 20 11 4 2" xfId="21490"/>
    <cellStyle name="Обычный 5 20 11 4 2 2" xfId="21491"/>
    <cellStyle name="Обычный 5 20 11 4 2 2 2" xfId="51363"/>
    <cellStyle name="Обычный 5 20 11 4 2 3" xfId="51364"/>
    <cellStyle name="Обычный 5 20 11 4 3" xfId="21492"/>
    <cellStyle name="Обычный 5 20 11 4 3 2" xfId="51365"/>
    <cellStyle name="Обычный 5 20 11 4 4" xfId="51366"/>
    <cellStyle name="Обычный 5 20 11 5" xfId="21493"/>
    <cellStyle name="Обычный 5 20 11 5 2" xfId="21494"/>
    <cellStyle name="Обычный 5 20 11 5 2 2" xfId="51367"/>
    <cellStyle name="Обычный 5 20 11 5 3" xfId="51368"/>
    <cellStyle name="Обычный 5 20 11 6" xfId="21495"/>
    <cellStyle name="Обычный 5 20 11 6 2" xfId="51369"/>
    <cellStyle name="Обычный 5 20 11 7" xfId="21496"/>
    <cellStyle name="Обычный 5 20 11 7 2" xfId="51370"/>
    <cellStyle name="Обычный 5 20 11 8" xfId="51371"/>
    <cellStyle name="Обычный 5 20 12" xfId="21497"/>
    <cellStyle name="Обычный 5 20 12 2" xfId="21498"/>
    <cellStyle name="Обычный 5 20 12 2 2" xfId="21499"/>
    <cellStyle name="Обычный 5 20 12 2 2 2" xfId="21500"/>
    <cellStyle name="Обычный 5 20 12 2 2 2 2" xfId="51372"/>
    <cellStyle name="Обычный 5 20 12 2 2 3" xfId="51373"/>
    <cellStyle name="Обычный 5 20 12 2 3" xfId="21501"/>
    <cellStyle name="Обычный 5 20 12 2 3 2" xfId="51374"/>
    <cellStyle name="Обычный 5 20 12 2 4" xfId="51375"/>
    <cellStyle name="Обычный 5 20 12 3" xfId="21502"/>
    <cellStyle name="Обычный 5 20 12 3 2" xfId="21503"/>
    <cellStyle name="Обычный 5 20 12 3 2 2" xfId="21504"/>
    <cellStyle name="Обычный 5 20 12 3 2 2 2" xfId="51376"/>
    <cellStyle name="Обычный 5 20 12 3 2 3" xfId="51377"/>
    <cellStyle name="Обычный 5 20 12 3 3" xfId="21505"/>
    <cellStyle name="Обычный 5 20 12 3 3 2" xfId="51378"/>
    <cellStyle name="Обычный 5 20 12 3 4" xfId="51379"/>
    <cellStyle name="Обычный 5 20 12 4" xfId="21506"/>
    <cellStyle name="Обычный 5 20 12 4 2" xfId="21507"/>
    <cellStyle name="Обычный 5 20 12 4 2 2" xfId="21508"/>
    <cellStyle name="Обычный 5 20 12 4 2 2 2" xfId="51380"/>
    <cellStyle name="Обычный 5 20 12 4 2 3" xfId="51381"/>
    <cellStyle name="Обычный 5 20 12 4 3" xfId="21509"/>
    <cellStyle name="Обычный 5 20 12 4 3 2" xfId="51382"/>
    <cellStyle name="Обычный 5 20 12 4 4" xfId="51383"/>
    <cellStyle name="Обычный 5 20 12 5" xfId="21510"/>
    <cellStyle name="Обычный 5 20 12 5 2" xfId="21511"/>
    <cellStyle name="Обычный 5 20 12 5 2 2" xfId="51384"/>
    <cellStyle name="Обычный 5 20 12 5 3" xfId="51385"/>
    <cellStyle name="Обычный 5 20 12 6" xfId="21512"/>
    <cellStyle name="Обычный 5 20 12 6 2" xfId="51386"/>
    <cellStyle name="Обычный 5 20 12 7" xfId="21513"/>
    <cellStyle name="Обычный 5 20 12 7 2" xfId="51387"/>
    <cellStyle name="Обычный 5 20 12 8" xfId="51388"/>
    <cellStyle name="Обычный 5 20 13" xfId="21514"/>
    <cellStyle name="Обычный 5 20 13 2" xfId="21515"/>
    <cellStyle name="Обычный 5 20 13 2 2" xfId="21516"/>
    <cellStyle name="Обычный 5 20 13 2 2 2" xfId="21517"/>
    <cellStyle name="Обычный 5 20 13 2 2 2 2" xfId="51389"/>
    <cellStyle name="Обычный 5 20 13 2 2 3" xfId="51390"/>
    <cellStyle name="Обычный 5 20 13 2 3" xfId="21518"/>
    <cellStyle name="Обычный 5 20 13 2 3 2" xfId="51391"/>
    <cellStyle name="Обычный 5 20 13 2 4" xfId="51392"/>
    <cellStyle name="Обычный 5 20 13 3" xfId="21519"/>
    <cellStyle name="Обычный 5 20 13 3 2" xfId="21520"/>
    <cellStyle name="Обычный 5 20 13 3 2 2" xfId="21521"/>
    <cellStyle name="Обычный 5 20 13 3 2 2 2" xfId="51393"/>
    <cellStyle name="Обычный 5 20 13 3 2 3" xfId="51394"/>
    <cellStyle name="Обычный 5 20 13 3 3" xfId="21522"/>
    <cellStyle name="Обычный 5 20 13 3 3 2" xfId="51395"/>
    <cellStyle name="Обычный 5 20 13 3 4" xfId="51396"/>
    <cellStyle name="Обычный 5 20 13 4" xfId="21523"/>
    <cellStyle name="Обычный 5 20 13 4 2" xfId="21524"/>
    <cellStyle name="Обычный 5 20 13 4 2 2" xfId="21525"/>
    <cellStyle name="Обычный 5 20 13 4 2 2 2" xfId="51397"/>
    <cellStyle name="Обычный 5 20 13 4 2 3" xfId="51398"/>
    <cellStyle name="Обычный 5 20 13 4 3" xfId="21526"/>
    <cellStyle name="Обычный 5 20 13 4 3 2" xfId="51399"/>
    <cellStyle name="Обычный 5 20 13 4 4" xfId="51400"/>
    <cellStyle name="Обычный 5 20 13 5" xfId="21527"/>
    <cellStyle name="Обычный 5 20 13 5 2" xfId="21528"/>
    <cellStyle name="Обычный 5 20 13 5 2 2" xfId="51401"/>
    <cellStyle name="Обычный 5 20 13 5 3" xfId="51402"/>
    <cellStyle name="Обычный 5 20 13 6" xfId="21529"/>
    <cellStyle name="Обычный 5 20 13 6 2" xfId="51403"/>
    <cellStyle name="Обычный 5 20 13 7" xfId="21530"/>
    <cellStyle name="Обычный 5 20 13 7 2" xfId="51404"/>
    <cellStyle name="Обычный 5 20 13 8" xfId="51405"/>
    <cellStyle name="Обычный 5 20 14" xfId="21531"/>
    <cellStyle name="Обычный 5 20 14 2" xfId="21532"/>
    <cellStyle name="Обычный 5 20 14 2 2" xfId="21533"/>
    <cellStyle name="Обычный 5 20 14 2 2 2" xfId="21534"/>
    <cellStyle name="Обычный 5 20 14 2 2 2 2" xfId="51406"/>
    <cellStyle name="Обычный 5 20 14 2 2 3" xfId="51407"/>
    <cellStyle name="Обычный 5 20 14 2 3" xfId="21535"/>
    <cellStyle name="Обычный 5 20 14 2 3 2" xfId="51408"/>
    <cellStyle name="Обычный 5 20 14 2 4" xfId="51409"/>
    <cellStyle name="Обычный 5 20 14 3" xfId="21536"/>
    <cellStyle name="Обычный 5 20 14 3 2" xfId="21537"/>
    <cellStyle name="Обычный 5 20 14 3 2 2" xfId="21538"/>
    <cellStyle name="Обычный 5 20 14 3 2 2 2" xfId="51410"/>
    <cellStyle name="Обычный 5 20 14 3 2 3" xfId="51411"/>
    <cellStyle name="Обычный 5 20 14 3 3" xfId="21539"/>
    <cellStyle name="Обычный 5 20 14 3 3 2" xfId="51412"/>
    <cellStyle name="Обычный 5 20 14 3 4" xfId="51413"/>
    <cellStyle name="Обычный 5 20 14 4" xfId="21540"/>
    <cellStyle name="Обычный 5 20 14 4 2" xfId="21541"/>
    <cellStyle name="Обычный 5 20 14 4 2 2" xfId="21542"/>
    <cellStyle name="Обычный 5 20 14 4 2 2 2" xfId="51414"/>
    <cellStyle name="Обычный 5 20 14 4 2 3" xfId="51415"/>
    <cellStyle name="Обычный 5 20 14 4 3" xfId="21543"/>
    <cellStyle name="Обычный 5 20 14 4 3 2" xfId="51416"/>
    <cellStyle name="Обычный 5 20 14 4 4" xfId="51417"/>
    <cellStyle name="Обычный 5 20 14 5" xfId="21544"/>
    <cellStyle name="Обычный 5 20 14 5 2" xfId="21545"/>
    <cellStyle name="Обычный 5 20 14 5 2 2" xfId="51418"/>
    <cellStyle name="Обычный 5 20 14 5 3" xfId="51419"/>
    <cellStyle name="Обычный 5 20 14 6" xfId="21546"/>
    <cellStyle name="Обычный 5 20 14 6 2" xfId="51420"/>
    <cellStyle name="Обычный 5 20 14 7" xfId="21547"/>
    <cellStyle name="Обычный 5 20 14 7 2" xfId="51421"/>
    <cellStyle name="Обычный 5 20 14 8" xfId="51422"/>
    <cellStyle name="Обычный 5 20 15" xfId="21548"/>
    <cellStyle name="Обычный 5 20 15 2" xfId="21549"/>
    <cellStyle name="Обычный 5 20 15 2 2" xfId="21550"/>
    <cellStyle name="Обычный 5 20 15 2 2 2" xfId="21551"/>
    <cellStyle name="Обычный 5 20 15 2 2 2 2" xfId="51423"/>
    <cellStyle name="Обычный 5 20 15 2 2 3" xfId="51424"/>
    <cellStyle name="Обычный 5 20 15 2 3" xfId="21552"/>
    <cellStyle name="Обычный 5 20 15 2 3 2" xfId="51425"/>
    <cellStyle name="Обычный 5 20 15 2 4" xfId="51426"/>
    <cellStyle name="Обычный 5 20 15 3" xfId="21553"/>
    <cellStyle name="Обычный 5 20 15 3 2" xfId="21554"/>
    <cellStyle name="Обычный 5 20 15 3 2 2" xfId="21555"/>
    <cellStyle name="Обычный 5 20 15 3 2 2 2" xfId="51427"/>
    <cellStyle name="Обычный 5 20 15 3 2 3" xfId="51428"/>
    <cellStyle name="Обычный 5 20 15 3 3" xfId="21556"/>
    <cellStyle name="Обычный 5 20 15 3 3 2" xfId="51429"/>
    <cellStyle name="Обычный 5 20 15 3 4" xfId="51430"/>
    <cellStyle name="Обычный 5 20 15 4" xfId="21557"/>
    <cellStyle name="Обычный 5 20 15 4 2" xfId="21558"/>
    <cellStyle name="Обычный 5 20 15 4 2 2" xfId="21559"/>
    <cellStyle name="Обычный 5 20 15 4 2 2 2" xfId="51431"/>
    <cellStyle name="Обычный 5 20 15 4 2 3" xfId="51432"/>
    <cellStyle name="Обычный 5 20 15 4 3" xfId="21560"/>
    <cellStyle name="Обычный 5 20 15 4 3 2" xfId="51433"/>
    <cellStyle name="Обычный 5 20 15 4 4" xfId="51434"/>
    <cellStyle name="Обычный 5 20 15 5" xfId="21561"/>
    <cellStyle name="Обычный 5 20 15 5 2" xfId="21562"/>
    <cellStyle name="Обычный 5 20 15 5 2 2" xfId="51435"/>
    <cellStyle name="Обычный 5 20 15 5 3" xfId="51436"/>
    <cellStyle name="Обычный 5 20 15 6" xfId="21563"/>
    <cellStyle name="Обычный 5 20 15 6 2" xfId="51437"/>
    <cellStyle name="Обычный 5 20 15 7" xfId="21564"/>
    <cellStyle name="Обычный 5 20 15 7 2" xfId="51438"/>
    <cellStyle name="Обычный 5 20 15 8" xfId="51439"/>
    <cellStyle name="Обычный 5 20 16" xfId="21565"/>
    <cellStyle name="Обычный 5 20 16 2" xfId="21566"/>
    <cellStyle name="Обычный 5 20 16 2 2" xfId="21567"/>
    <cellStyle name="Обычный 5 20 16 2 2 2" xfId="21568"/>
    <cellStyle name="Обычный 5 20 16 2 2 2 2" xfId="51440"/>
    <cellStyle name="Обычный 5 20 16 2 2 3" xfId="51441"/>
    <cellStyle name="Обычный 5 20 16 2 3" xfId="21569"/>
    <cellStyle name="Обычный 5 20 16 2 3 2" xfId="51442"/>
    <cellStyle name="Обычный 5 20 16 2 4" xfId="51443"/>
    <cellStyle name="Обычный 5 20 16 3" xfId="21570"/>
    <cellStyle name="Обычный 5 20 16 3 2" xfId="21571"/>
    <cellStyle name="Обычный 5 20 16 3 2 2" xfId="21572"/>
    <cellStyle name="Обычный 5 20 16 3 2 2 2" xfId="51444"/>
    <cellStyle name="Обычный 5 20 16 3 2 3" xfId="51445"/>
    <cellStyle name="Обычный 5 20 16 3 3" xfId="21573"/>
    <cellStyle name="Обычный 5 20 16 3 3 2" xfId="51446"/>
    <cellStyle name="Обычный 5 20 16 3 4" xfId="51447"/>
    <cellStyle name="Обычный 5 20 16 4" xfId="21574"/>
    <cellStyle name="Обычный 5 20 16 4 2" xfId="21575"/>
    <cellStyle name="Обычный 5 20 16 4 2 2" xfId="21576"/>
    <cellStyle name="Обычный 5 20 16 4 2 2 2" xfId="51448"/>
    <cellStyle name="Обычный 5 20 16 4 2 3" xfId="51449"/>
    <cellStyle name="Обычный 5 20 16 4 3" xfId="21577"/>
    <cellStyle name="Обычный 5 20 16 4 3 2" xfId="51450"/>
    <cellStyle name="Обычный 5 20 16 4 4" xfId="51451"/>
    <cellStyle name="Обычный 5 20 16 5" xfId="21578"/>
    <cellStyle name="Обычный 5 20 16 5 2" xfId="21579"/>
    <cellStyle name="Обычный 5 20 16 5 2 2" xfId="51452"/>
    <cellStyle name="Обычный 5 20 16 5 3" xfId="51453"/>
    <cellStyle name="Обычный 5 20 16 6" xfId="21580"/>
    <cellStyle name="Обычный 5 20 16 6 2" xfId="51454"/>
    <cellStyle name="Обычный 5 20 16 7" xfId="21581"/>
    <cellStyle name="Обычный 5 20 16 7 2" xfId="51455"/>
    <cellStyle name="Обычный 5 20 16 8" xfId="51456"/>
    <cellStyle name="Обычный 5 20 17" xfId="21582"/>
    <cellStyle name="Обычный 5 20 17 2" xfId="21583"/>
    <cellStyle name="Обычный 5 20 17 2 2" xfId="21584"/>
    <cellStyle name="Обычный 5 20 17 2 2 2" xfId="21585"/>
    <cellStyle name="Обычный 5 20 17 2 2 2 2" xfId="51457"/>
    <cellStyle name="Обычный 5 20 17 2 2 3" xfId="51458"/>
    <cellStyle name="Обычный 5 20 17 2 3" xfId="21586"/>
    <cellStyle name="Обычный 5 20 17 2 3 2" xfId="51459"/>
    <cellStyle name="Обычный 5 20 17 2 4" xfId="51460"/>
    <cellStyle name="Обычный 5 20 17 3" xfId="21587"/>
    <cellStyle name="Обычный 5 20 17 3 2" xfId="21588"/>
    <cellStyle name="Обычный 5 20 17 3 2 2" xfId="21589"/>
    <cellStyle name="Обычный 5 20 17 3 2 2 2" xfId="51461"/>
    <cellStyle name="Обычный 5 20 17 3 2 3" xfId="51462"/>
    <cellStyle name="Обычный 5 20 17 3 3" xfId="21590"/>
    <cellStyle name="Обычный 5 20 17 3 3 2" xfId="51463"/>
    <cellStyle name="Обычный 5 20 17 3 4" xfId="51464"/>
    <cellStyle name="Обычный 5 20 17 4" xfId="21591"/>
    <cellStyle name="Обычный 5 20 17 4 2" xfId="21592"/>
    <cellStyle name="Обычный 5 20 17 4 2 2" xfId="21593"/>
    <cellStyle name="Обычный 5 20 17 4 2 2 2" xfId="51465"/>
    <cellStyle name="Обычный 5 20 17 4 2 3" xfId="51466"/>
    <cellStyle name="Обычный 5 20 17 4 3" xfId="21594"/>
    <cellStyle name="Обычный 5 20 17 4 3 2" xfId="51467"/>
    <cellStyle name="Обычный 5 20 17 4 4" xfId="51468"/>
    <cellStyle name="Обычный 5 20 17 5" xfId="21595"/>
    <cellStyle name="Обычный 5 20 17 5 2" xfId="21596"/>
    <cellStyle name="Обычный 5 20 17 5 2 2" xfId="51469"/>
    <cellStyle name="Обычный 5 20 17 5 3" xfId="51470"/>
    <cellStyle name="Обычный 5 20 17 6" xfId="21597"/>
    <cellStyle name="Обычный 5 20 17 6 2" xfId="51471"/>
    <cellStyle name="Обычный 5 20 17 7" xfId="21598"/>
    <cellStyle name="Обычный 5 20 17 7 2" xfId="51472"/>
    <cellStyle name="Обычный 5 20 17 8" xfId="51473"/>
    <cellStyle name="Обычный 5 20 18" xfId="21599"/>
    <cellStyle name="Обычный 5 20 18 2" xfId="21600"/>
    <cellStyle name="Обычный 5 20 18 2 2" xfId="21601"/>
    <cellStyle name="Обычный 5 20 18 2 2 2" xfId="21602"/>
    <cellStyle name="Обычный 5 20 18 2 2 2 2" xfId="51474"/>
    <cellStyle name="Обычный 5 20 18 2 2 3" xfId="51475"/>
    <cellStyle name="Обычный 5 20 18 2 3" xfId="21603"/>
    <cellStyle name="Обычный 5 20 18 2 3 2" xfId="51476"/>
    <cellStyle name="Обычный 5 20 18 2 4" xfId="51477"/>
    <cellStyle name="Обычный 5 20 18 3" xfId="21604"/>
    <cellStyle name="Обычный 5 20 18 3 2" xfId="21605"/>
    <cellStyle name="Обычный 5 20 18 3 2 2" xfId="21606"/>
    <cellStyle name="Обычный 5 20 18 3 2 2 2" xfId="51478"/>
    <cellStyle name="Обычный 5 20 18 3 2 3" xfId="51479"/>
    <cellStyle name="Обычный 5 20 18 3 3" xfId="21607"/>
    <cellStyle name="Обычный 5 20 18 3 3 2" xfId="51480"/>
    <cellStyle name="Обычный 5 20 18 3 4" xfId="51481"/>
    <cellStyle name="Обычный 5 20 18 4" xfId="21608"/>
    <cellStyle name="Обычный 5 20 18 4 2" xfId="21609"/>
    <cellStyle name="Обычный 5 20 18 4 2 2" xfId="21610"/>
    <cellStyle name="Обычный 5 20 18 4 2 2 2" xfId="51482"/>
    <cellStyle name="Обычный 5 20 18 4 2 3" xfId="51483"/>
    <cellStyle name="Обычный 5 20 18 4 3" xfId="21611"/>
    <cellStyle name="Обычный 5 20 18 4 3 2" xfId="51484"/>
    <cellStyle name="Обычный 5 20 18 4 4" xfId="51485"/>
    <cellStyle name="Обычный 5 20 18 5" xfId="21612"/>
    <cellStyle name="Обычный 5 20 18 5 2" xfId="21613"/>
    <cellStyle name="Обычный 5 20 18 5 2 2" xfId="51486"/>
    <cellStyle name="Обычный 5 20 18 5 3" xfId="51487"/>
    <cellStyle name="Обычный 5 20 18 6" xfId="21614"/>
    <cellStyle name="Обычный 5 20 18 6 2" xfId="51488"/>
    <cellStyle name="Обычный 5 20 18 7" xfId="21615"/>
    <cellStyle name="Обычный 5 20 18 7 2" xfId="51489"/>
    <cellStyle name="Обычный 5 20 18 8" xfId="51490"/>
    <cellStyle name="Обычный 5 20 19" xfId="21616"/>
    <cellStyle name="Обычный 5 20 19 2" xfId="21617"/>
    <cellStyle name="Обычный 5 20 19 2 2" xfId="21618"/>
    <cellStyle name="Обычный 5 20 19 2 2 2" xfId="21619"/>
    <cellStyle name="Обычный 5 20 19 2 2 2 2" xfId="51491"/>
    <cellStyle name="Обычный 5 20 19 2 2 3" xfId="51492"/>
    <cellStyle name="Обычный 5 20 19 2 3" xfId="21620"/>
    <cellStyle name="Обычный 5 20 19 2 3 2" xfId="51493"/>
    <cellStyle name="Обычный 5 20 19 2 4" xfId="51494"/>
    <cellStyle name="Обычный 5 20 19 3" xfId="21621"/>
    <cellStyle name="Обычный 5 20 19 3 2" xfId="21622"/>
    <cellStyle name="Обычный 5 20 19 3 2 2" xfId="21623"/>
    <cellStyle name="Обычный 5 20 19 3 2 2 2" xfId="51495"/>
    <cellStyle name="Обычный 5 20 19 3 2 3" xfId="51496"/>
    <cellStyle name="Обычный 5 20 19 3 3" xfId="21624"/>
    <cellStyle name="Обычный 5 20 19 3 3 2" xfId="51497"/>
    <cellStyle name="Обычный 5 20 19 3 4" xfId="51498"/>
    <cellStyle name="Обычный 5 20 19 4" xfId="21625"/>
    <cellStyle name="Обычный 5 20 19 4 2" xfId="21626"/>
    <cellStyle name="Обычный 5 20 19 4 2 2" xfId="21627"/>
    <cellStyle name="Обычный 5 20 19 4 2 2 2" xfId="51499"/>
    <cellStyle name="Обычный 5 20 19 4 2 3" xfId="51500"/>
    <cellStyle name="Обычный 5 20 19 4 3" xfId="21628"/>
    <cellStyle name="Обычный 5 20 19 4 3 2" xfId="51501"/>
    <cellStyle name="Обычный 5 20 19 4 4" xfId="51502"/>
    <cellStyle name="Обычный 5 20 19 5" xfId="21629"/>
    <cellStyle name="Обычный 5 20 19 5 2" xfId="21630"/>
    <cellStyle name="Обычный 5 20 19 5 2 2" xfId="51503"/>
    <cellStyle name="Обычный 5 20 19 5 3" xfId="51504"/>
    <cellStyle name="Обычный 5 20 19 6" xfId="21631"/>
    <cellStyle name="Обычный 5 20 19 6 2" xfId="51505"/>
    <cellStyle name="Обычный 5 20 19 7" xfId="21632"/>
    <cellStyle name="Обычный 5 20 19 7 2" xfId="51506"/>
    <cellStyle name="Обычный 5 20 19 8" xfId="51507"/>
    <cellStyle name="Обычный 5 20 2" xfId="21633"/>
    <cellStyle name="Обычный 5 20 2 2" xfId="21634"/>
    <cellStyle name="Обычный 5 20 2 2 2" xfId="21635"/>
    <cellStyle name="Обычный 5 20 2 2 2 2" xfId="21636"/>
    <cellStyle name="Обычный 5 20 2 2 2 2 2" xfId="51508"/>
    <cellStyle name="Обычный 5 20 2 2 2 3" xfId="51509"/>
    <cellStyle name="Обычный 5 20 2 2 3" xfId="21637"/>
    <cellStyle name="Обычный 5 20 2 2 3 2" xfId="51510"/>
    <cellStyle name="Обычный 5 20 2 2 4" xfId="51511"/>
    <cellStyle name="Обычный 5 20 2 3" xfId="21638"/>
    <cellStyle name="Обычный 5 20 2 3 2" xfId="21639"/>
    <cellStyle name="Обычный 5 20 2 3 2 2" xfId="21640"/>
    <cellStyle name="Обычный 5 20 2 3 2 2 2" xfId="51512"/>
    <cellStyle name="Обычный 5 20 2 3 2 3" xfId="51513"/>
    <cellStyle name="Обычный 5 20 2 3 3" xfId="21641"/>
    <cellStyle name="Обычный 5 20 2 3 3 2" xfId="51514"/>
    <cellStyle name="Обычный 5 20 2 3 4" xfId="51515"/>
    <cellStyle name="Обычный 5 20 2 4" xfId="21642"/>
    <cellStyle name="Обычный 5 20 2 4 2" xfId="21643"/>
    <cellStyle name="Обычный 5 20 2 4 2 2" xfId="21644"/>
    <cellStyle name="Обычный 5 20 2 4 2 2 2" xfId="51516"/>
    <cellStyle name="Обычный 5 20 2 4 2 3" xfId="51517"/>
    <cellStyle name="Обычный 5 20 2 4 3" xfId="21645"/>
    <cellStyle name="Обычный 5 20 2 4 3 2" xfId="51518"/>
    <cellStyle name="Обычный 5 20 2 4 4" xfId="51519"/>
    <cellStyle name="Обычный 5 20 2 5" xfId="21646"/>
    <cellStyle name="Обычный 5 20 2 5 2" xfId="21647"/>
    <cellStyle name="Обычный 5 20 2 5 2 2" xfId="51520"/>
    <cellStyle name="Обычный 5 20 2 5 3" xfId="51521"/>
    <cellStyle name="Обычный 5 20 2 6" xfId="21648"/>
    <cellStyle name="Обычный 5 20 2 6 2" xfId="51522"/>
    <cellStyle name="Обычный 5 20 2 7" xfId="21649"/>
    <cellStyle name="Обычный 5 20 2 7 2" xfId="51523"/>
    <cellStyle name="Обычный 5 20 2 8" xfId="51524"/>
    <cellStyle name="Обычный 5 20 20" xfId="21650"/>
    <cellStyle name="Обычный 5 20 20 2" xfId="21651"/>
    <cellStyle name="Обычный 5 20 20 2 2" xfId="21652"/>
    <cellStyle name="Обычный 5 20 20 2 2 2" xfId="21653"/>
    <cellStyle name="Обычный 5 20 20 2 2 2 2" xfId="51525"/>
    <cellStyle name="Обычный 5 20 20 2 2 3" xfId="51526"/>
    <cellStyle name="Обычный 5 20 20 2 3" xfId="21654"/>
    <cellStyle name="Обычный 5 20 20 2 3 2" xfId="51527"/>
    <cellStyle name="Обычный 5 20 20 2 4" xfId="51528"/>
    <cellStyle name="Обычный 5 20 20 3" xfId="21655"/>
    <cellStyle name="Обычный 5 20 20 3 2" xfId="21656"/>
    <cellStyle name="Обычный 5 20 20 3 2 2" xfId="21657"/>
    <cellStyle name="Обычный 5 20 20 3 2 2 2" xfId="51529"/>
    <cellStyle name="Обычный 5 20 20 3 2 3" xfId="51530"/>
    <cellStyle name="Обычный 5 20 20 3 3" xfId="21658"/>
    <cellStyle name="Обычный 5 20 20 3 3 2" xfId="51531"/>
    <cellStyle name="Обычный 5 20 20 3 4" xfId="51532"/>
    <cellStyle name="Обычный 5 20 20 4" xfId="21659"/>
    <cellStyle name="Обычный 5 20 20 4 2" xfId="21660"/>
    <cellStyle name="Обычный 5 20 20 4 2 2" xfId="21661"/>
    <cellStyle name="Обычный 5 20 20 4 2 2 2" xfId="51533"/>
    <cellStyle name="Обычный 5 20 20 4 2 3" xfId="51534"/>
    <cellStyle name="Обычный 5 20 20 4 3" xfId="21662"/>
    <cellStyle name="Обычный 5 20 20 4 3 2" xfId="51535"/>
    <cellStyle name="Обычный 5 20 20 4 4" xfId="51536"/>
    <cellStyle name="Обычный 5 20 20 5" xfId="21663"/>
    <cellStyle name="Обычный 5 20 20 5 2" xfId="21664"/>
    <cellStyle name="Обычный 5 20 20 5 2 2" xfId="51537"/>
    <cellStyle name="Обычный 5 20 20 5 3" xfId="51538"/>
    <cellStyle name="Обычный 5 20 20 6" xfId="21665"/>
    <cellStyle name="Обычный 5 20 20 6 2" xfId="51539"/>
    <cellStyle name="Обычный 5 20 20 7" xfId="21666"/>
    <cellStyle name="Обычный 5 20 20 7 2" xfId="51540"/>
    <cellStyle name="Обычный 5 20 20 8" xfId="51541"/>
    <cellStyle name="Обычный 5 20 21" xfId="21667"/>
    <cellStyle name="Обычный 5 20 21 2" xfId="21668"/>
    <cellStyle name="Обычный 5 20 21 2 2" xfId="21669"/>
    <cellStyle name="Обычный 5 20 21 2 2 2" xfId="21670"/>
    <cellStyle name="Обычный 5 20 21 2 2 2 2" xfId="51542"/>
    <cellStyle name="Обычный 5 20 21 2 2 3" xfId="51543"/>
    <cellStyle name="Обычный 5 20 21 2 3" xfId="21671"/>
    <cellStyle name="Обычный 5 20 21 2 3 2" xfId="51544"/>
    <cellStyle name="Обычный 5 20 21 2 4" xfId="51545"/>
    <cellStyle name="Обычный 5 20 21 3" xfId="21672"/>
    <cellStyle name="Обычный 5 20 21 3 2" xfId="21673"/>
    <cellStyle name="Обычный 5 20 21 3 2 2" xfId="21674"/>
    <cellStyle name="Обычный 5 20 21 3 2 2 2" xfId="51546"/>
    <cellStyle name="Обычный 5 20 21 3 2 3" xfId="51547"/>
    <cellStyle name="Обычный 5 20 21 3 3" xfId="21675"/>
    <cellStyle name="Обычный 5 20 21 3 3 2" xfId="51548"/>
    <cellStyle name="Обычный 5 20 21 3 4" xfId="51549"/>
    <cellStyle name="Обычный 5 20 21 4" xfId="21676"/>
    <cellStyle name="Обычный 5 20 21 4 2" xfId="21677"/>
    <cellStyle name="Обычный 5 20 21 4 2 2" xfId="21678"/>
    <cellStyle name="Обычный 5 20 21 4 2 2 2" xfId="51550"/>
    <cellStyle name="Обычный 5 20 21 4 2 3" xfId="51551"/>
    <cellStyle name="Обычный 5 20 21 4 3" xfId="21679"/>
    <cellStyle name="Обычный 5 20 21 4 3 2" xfId="51552"/>
    <cellStyle name="Обычный 5 20 21 4 4" xfId="51553"/>
    <cellStyle name="Обычный 5 20 21 5" xfId="21680"/>
    <cellStyle name="Обычный 5 20 21 5 2" xfId="21681"/>
    <cellStyle name="Обычный 5 20 21 5 2 2" xfId="51554"/>
    <cellStyle name="Обычный 5 20 21 5 3" xfId="51555"/>
    <cellStyle name="Обычный 5 20 21 6" xfId="21682"/>
    <cellStyle name="Обычный 5 20 21 6 2" xfId="51556"/>
    <cellStyle name="Обычный 5 20 21 7" xfId="21683"/>
    <cellStyle name="Обычный 5 20 21 7 2" xfId="51557"/>
    <cellStyle name="Обычный 5 20 21 8" xfId="51558"/>
    <cellStyle name="Обычный 5 20 22" xfId="21684"/>
    <cellStyle name="Обычный 5 20 22 2" xfId="21685"/>
    <cellStyle name="Обычный 5 20 22 2 2" xfId="21686"/>
    <cellStyle name="Обычный 5 20 22 2 2 2" xfId="21687"/>
    <cellStyle name="Обычный 5 20 22 2 2 2 2" xfId="51559"/>
    <cellStyle name="Обычный 5 20 22 2 2 3" xfId="51560"/>
    <cellStyle name="Обычный 5 20 22 2 3" xfId="21688"/>
    <cellStyle name="Обычный 5 20 22 2 3 2" xfId="51561"/>
    <cellStyle name="Обычный 5 20 22 2 4" xfId="51562"/>
    <cellStyle name="Обычный 5 20 22 3" xfId="21689"/>
    <cellStyle name="Обычный 5 20 22 3 2" xfId="21690"/>
    <cellStyle name="Обычный 5 20 22 3 2 2" xfId="21691"/>
    <cellStyle name="Обычный 5 20 22 3 2 2 2" xfId="51563"/>
    <cellStyle name="Обычный 5 20 22 3 2 3" xfId="51564"/>
    <cellStyle name="Обычный 5 20 22 3 3" xfId="21692"/>
    <cellStyle name="Обычный 5 20 22 3 3 2" xfId="51565"/>
    <cellStyle name="Обычный 5 20 22 3 4" xfId="51566"/>
    <cellStyle name="Обычный 5 20 22 4" xfId="21693"/>
    <cellStyle name="Обычный 5 20 22 4 2" xfId="21694"/>
    <cellStyle name="Обычный 5 20 22 4 2 2" xfId="21695"/>
    <cellStyle name="Обычный 5 20 22 4 2 2 2" xfId="51567"/>
    <cellStyle name="Обычный 5 20 22 4 2 3" xfId="51568"/>
    <cellStyle name="Обычный 5 20 22 4 3" xfId="21696"/>
    <cellStyle name="Обычный 5 20 22 4 3 2" xfId="51569"/>
    <cellStyle name="Обычный 5 20 22 4 4" xfId="51570"/>
    <cellStyle name="Обычный 5 20 22 5" xfId="21697"/>
    <cellStyle name="Обычный 5 20 22 5 2" xfId="21698"/>
    <cellStyle name="Обычный 5 20 22 5 2 2" xfId="51571"/>
    <cellStyle name="Обычный 5 20 22 5 3" xfId="51572"/>
    <cellStyle name="Обычный 5 20 22 6" xfId="21699"/>
    <cellStyle name="Обычный 5 20 22 6 2" xfId="51573"/>
    <cellStyle name="Обычный 5 20 22 7" xfId="21700"/>
    <cellStyle name="Обычный 5 20 22 7 2" xfId="51574"/>
    <cellStyle name="Обычный 5 20 22 8" xfId="51575"/>
    <cellStyle name="Обычный 5 20 23" xfId="21701"/>
    <cellStyle name="Обычный 5 20 23 2" xfId="21702"/>
    <cellStyle name="Обычный 5 20 23 2 2" xfId="21703"/>
    <cellStyle name="Обычный 5 20 23 2 2 2" xfId="21704"/>
    <cellStyle name="Обычный 5 20 23 2 2 2 2" xfId="51576"/>
    <cellStyle name="Обычный 5 20 23 2 2 3" xfId="51577"/>
    <cellStyle name="Обычный 5 20 23 2 3" xfId="21705"/>
    <cellStyle name="Обычный 5 20 23 2 3 2" xfId="51578"/>
    <cellStyle name="Обычный 5 20 23 2 4" xfId="51579"/>
    <cellStyle name="Обычный 5 20 23 3" xfId="21706"/>
    <cellStyle name="Обычный 5 20 23 3 2" xfId="21707"/>
    <cellStyle name="Обычный 5 20 23 3 2 2" xfId="21708"/>
    <cellStyle name="Обычный 5 20 23 3 2 2 2" xfId="51580"/>
    <cellStyle name="Обычный 5 20 23 3 2 3" xfId="51581"/>
    <cellStyle name="Обычный 5 20 23 3 3" xfId="21709"/>
    <cellStyle name="Обычный 5 20 23 3 3 2" xfId="51582"/>
    <cellStyle name="Обычный 5 20 23 3 4" xfId="51583"/>
    <cellStyle name="Обычный 5 20 23 4" xfId="21710"/>
    <cellStyle name="Обычный 5 20 23 4 2" xfId="21711"/>
    <cellStyle name="Обычный 5 20 23 4 2 2" xfId="21712"/>
    <cellStyle name="Обычный 5 20 23 4 2 2 2" xfId="51584"/>
    <cellStyle name="Обычный 5 20 23 4 2 3" xfId="51585"/>
    <cellStyle name="Обычный 5 20 23 4 3" xfId="21713"/>
    <cellStyle name="Обычный 5 20 23 4 3 2" xfId="51586"/>
    <cellStyle name="Обычный 5 20 23 4 4" xfId="51587"/>
    <cellStyle name="Обычный 5 20 23 5" xfId="21714"/>
    <cellStyle name="Обычный 5 20 23 5 2" xfId="21715"/>
    <cellStyle name="Обычный 5 20 23 5 2 2" xfId="51588"/>
    <cellStyle name="Обычный 5 20 23 5 3" xfId="51589"/>
    <cellStyle name="Обычный 5 20 23 6" xfId="21716"/>
    <cellStyle name="Обычный 5 20 23 6 2" xfId="51590"/>
    <cellStyle name="Обычный 5 20 23 7" xfId="21717"/>
    <cellStyle name="Обычный 5 20 23 7 2" xfId="51591"/>
    <cellStyle name="Обычный 5 20 23 8" xfId="51592"/>
    <cellStyle name="Обычный 5 20 24" xfId="21718"/>
    <cellStyle name="Обычный 5 20 24 2" xfId="21719"/>
    <cellStyle name="Обычный 5 20 24 2 2" xfId="21720"/>
    <cellStyle name="Обычный 5 20 24 2 2 2" xfId="21721"/>
    <cellStyle name="Обычный 5 20 24 2 2 2 2" xfId="51593"/>
    <cellStyle name="Обычный 5 20 24 2 2 3" xfId="51594"/>
    <cellStyle name="Обычный 5 20 24 2 3" xfId="21722"/>
    <cellStyle name="Обычный 5 20 24 2 3 2" xfId="51595"/>
    <cellStyle name="Обычный 5 20 24 2 4" xfId="51596"/>
    <cellStyle name="Обычный 5 20 24 3" xfId="21723"/>
    <cellStyle name="Обычный 5 20 24 3 2" xfId="21724"/>
    <cellStyle name="Обычный 5 20 24 3 2 2" xfId="21725"/>
    <cellStyle name="Обычный 5 20 24 3 2 2 2" xfId="51597"/>
    <cellStyle name="Обычный 5 20 24 3 2 3" xfId="51598"/>
    <cellStyle name="Обычный 5 20 24 3 3" xfId="21726"/>
    <cellStyle name="Обычный 5 20 24 3 3 2" xfId="51599"/>
    <cellStyle name="Обычный 5 20 24 3 4" xfId="51600"/>
    <cellStyle name="Обычный 5 20 24 4" xfId="21727"/>
    <cellStyle name="Обычный 5 20 24 4 2" xfId="21728"/>
    <cellStyle name="Обычный 5 20 24 4 2 2" xfId="21729"/>
    <cellStyle name="Обычный 5 20 24 4 2 2 2" xfId="51601"/>
    <cellStyle name="Обычный 5 20 24 4 2 3" xfId="51602"/>
    <cellStyle name="Обычный 5 20 24 4 3" xfId="21730"/>
    <cellStyle name="Обычный 5 20 24 4 3 2" xfId="51603"/>
    <cellStyle name="Обычный 5 20 24 4 4" xfId="51604"/>
    <cellStyle name="Обычный 5 20 24 5" xfId="21731"/>
    <cellStyle name="Обычный 5 20 24 5 2" xfId="21732"/>
    <cellStyle name="Обычный 5 20 24 5 2 2" xfId="51605"/>
    <cellStyle name="Обычный 5 20 24 5 3" xfId="51606"/>
    <cellStyle name="Обычный 5 20 24 6" xfId="21733"/>
    <cellStyle name="Обычный 5 20 24 6 2" xfId="51607"/>
    <cellStyle name="Обычный 5 20 24 7" xfId="21734"/>
    <cellStyle name="Обычный 5 20 24 7 2" xfId="51608"/>
    <cellStyle name="Обычный 5 20 24 8" xfId="51609"/>
    <cellStyle name="Обычный 5 20 25" xfId="21735"/>
    <cellStyle name="Обычный 5 20 25 2" xfId="21736"/>
    <cellStyle name="Обычный 5 20 25 2 2" xfId="21737"/>
    <cellStyle name="Обычный 5 20 25 2 2 2" xfId="21738"/>
    <cellStyle name="Обычный 5 20 25 2 2 2 2" xfId="51610"/>
    <cellStyle name="Обычный 5 20 25 2 2 3" xfId="51611"/>
    <cellStyle name="Обычный 5 20 25 2 3" xfId="21739"/>
    <cellStyle name="Обычный 5 20 25 2 3 2" xfId="51612"/>
    <cellStyle name="Обычный 5 20 25 2 4" xfId="51613"/>
    <cellStyle name="Обычный 5 20 25 3" xfId="21740"/>
    <cellStyle name="Обычный 5 20 25 3 2" xfId="21741"/>
    <cellStyle name="Обычный 5 20 25 3 2 2" xfId="21742"/>
    <cellStyle name="Обычный 5 20 25 3 2 2 2" xfId="51614"/>
    <cellStyle name="Обычный 5 20 25 3 2 3" xfId="51615"/>
    <cellStyle name="Обычный 5 20 25 3 3" xfId="21743"/>
    <cellStyle name="Обычный 5 20 25 3 3 2" xfId="51616"/>
    <cellStyle name="Обычный 5 20 25 3 4" xfId="51617"/>
    <cellStyle name="Обычный 5 20 25 4" xfId="21744"/>
    <cellStyle name="Обычный 5 20 25 4 2" xfId="21745"/>
    <cellStyle name="Обычный 5 20 25 4 2 2" xfId="21746"/>
    <cellStyle name="Обычный 5 20 25 4 2 2 2" xfId="51618"/>
    <cellStyle name="Обычный 5 20 25 4 2 3" xfId="51619"/>
    <cellStyle name="Обычный 5 20 25 4 3" xfId="21747"/>
    <cellStyle name="Обычный 5 20 25 4 3 2" xfId="51620"/>
    <cellStyle name="Обычный 5 20 25 4 4" xfId="51621"/>
    <cellStyle name="Обычный 5 20 25 5" xfId="21748"/>
    <cellStyle name="Обычный 5 20 25 5 2" xfId="21749"/>
    <cellStyle name="Обычный 5 20 25 5 2 2" xfId="51622"/>
    <cellStyle name="Обычный 5 20 25 5 3" xfId="51623"/>
    <cellStyle name="Обычный 5 20 25 6" xfId="21750"/>
    <cellStyle name="Обычный 5 20 25 6 2" xfId="51624"/>
    <cellStyle name="Обычный 5 20 25 7" xfId="21751"/>
    <cellStyle name="Обычный 5 20 25 7 2" xfId="51625"/>
    <cellStyle name="Обычный 5 20 25 8" xfId="51626"/>
    <cellStyle name="Обычный 5 20 26" xfId="21752"/>
    <cellStyle name="Обычный 5 20 26 2" xfId="21753"/>
    <cellStyle name="Обычный 5 20 26 2 2" xfId="21754"/>
    <cellStyle name="Обычный 5 20 26 2 2 2" xfId="21755"/>
    <cellStyle name="Обычный 5 20 26 2 2 2 2" xfId="51627"/>
    <cellStyle name="Обычный 5 20 26 2 2 3" xfId="51628"/>
    <cellStyle name="Обычный 5 20 26 2 3" xfId="21756"/>
    <cellStyle name="Обычный 5 20 26 2 3 2" xfId="51629"/>
    <cellStyle name="Обычный 5 20 26 2 4" xfId="51630"/>
    <cellStyle name="Обычный 5 20 26 3" xfId="21757"/>
    <cellStyle name="Обычный 5 20 26 3 2" xfId="21758"/>
    <cellStyle name="Обычный 5 20 26 3 2 2" xfId="21759"/>
    <cellStyle name="Обычный 5 20 26 3 2 2 2" xfId="51631"/>
    <cellStyle name="Обычный 5 20 26 3 2 3" xfId="51632"/>
    <cellStyle name="Обычный 5 20 26 3 3" xfId="21760"/>
    <cellStyle name="Обычный 5 20 26 3 3 2" xfId="51633"/>
    <cellStyle name="Обычный 5 20 26 3 4" xfId="51634"/>
    <cellStyle name="Обычный 5 20 26 4" xfId="21761"/>
    <cellStyle name="Обычный 5 20 26 4 2" xfId="21762"/>
    <cellStyle name="Обычный 5 20 26 4 2 2" xfId="21763"/>
    <cellStyle name="Обычный 5 20 26 4 2 2 2" xfId="51635"/>
    <cellStyle name="Обычный 5 20 26 4 2 3" xfId="51636"/>
    <cellStyle name="Обычный 5 20 26 4 3" xfId="21764"/>
    <cellStyle name="Обычный 5 20 26 4 3 2" xfId="51637"/>
    <cellStyle name="Обычный 5 20 26 4 4" xfId="51638"/>
    <cellStyle name="Обычный 5 20 26 5" xfId="21765"/>
    <cellStyle name="Обычный 5 20 26 5 2" xfId="21766"/>
    <cellStyle name="Обычный 5 20 26 5 2 2" xfId="51639"/>
    <cellStyle name="Обычный 5 20 26 5 3" xfId="51640"/>
    <cellStyle name="Обычный 5 20 26 6" xfId="21767"/>
    <cellStyle name="Обычный 5 20 26 6 2" xfId="51641"/>
    <cellStyle name="Обычный 5 20 26 7" xfId="21768"/>
    <cellStyle name="Обычный 5 20 26 7 2" xfId="51642"/>
    <cellStyle name="Обычный 5 20 26 8" xfId="51643"/>
    <cellStyle name="Обычный 5 20 27" xfId="21769"/>
    <cellStyle name="Обычный 5 20 27 2" xfId="21770"/>
    <cellStyle name="Обычный 5 20 27 2 2" xfId="21771"/>
    <cellStyle name="Обычный 5 20 27 2 2 2" xfId="21772"/>
    <cellStyle name="Обычный 5 20 27 2 2 2 2" xfId="51644"/>
    <cellStyle name="Обычный 5 20 27 2 2 3" xfId="51645"/>
    <cellStyle name="Обычный 5 20 27 2 3" xfId="21773"/>
    <cellStyle name="Обычный 5 20 27 2 3 2" xfId="51646"/>
    <cellStyle name="Обычный 5 20 27 2 4" xfId="51647"/>
    <cellStyle name="Обычный 5 20 27 3" xfId="21774"/>
    <cellStyle name="Обычный 5 20 27 3 2" xfId="21775"/>
    <cellStyle name="Обычный 5 20 27 3 2 2" xfId="21776"/>
    <cellStyle name="Обычный 5 20 27 3 2 2 2" xfId="51648"/>
    <cellStyle name="Обычный 5 20 27 3 2 3" xfId="51649"/>
    <cellStyle name="Обычный 5 20 27 3 3" xfId="21777"/>
    <cellStyle name="Обычный 5 20 27 3 3 2" xfId="51650"/>
    <cellStyle name="Обычный 5 20 27 3 4" xfId="51651"/>
    <cellStyle name="Обычный 5 20 27 4" xfId="21778"/>
    <cellStyle name="Обычный 5 20 27 4 2" xfId="21779"/>
    <cellStyle name="Обычный 5 20 27 4 2 2" xfId="21780"/>
    <cellStyle name="Обычный 5 20 27 4 2 2 2" xfId="51652"/>
    <cellStyle name="Обычный 5 20 27 4 2 3" xfId="51653"/>
    <cellStyle name="Обычный 5 20 27 4 3" xfId="21781"/>
    <cellStyle name="Обычный 5 20 27 4 3 2" xfId="51654"/>
    <cellStyle name="Обычный 5 20 27 4 4" xfId="51655"/>
    <cellStyle name="Обычный 5 20 27 5" xfId="21782"/>
    <cellStyle name="Обычный 5 20 27 5 2" xfId="21783"/>
    <cellStyle name="Обычный 5 20 27 5 2 2" xfId="51656"/>
    <cellStyle name="Обычный 5 20 27 5 3" xfId="51657"/>
    <cellStyle name="Обычный 5 20 27 6" xfId="21784"/>
    <cellStyle name="Обычный 5 20 27 6 2" xfId="51658"/>
    <cellStyle name="Обычный 5 20 27 7" xfId="21785"/>
    <cellStyle name="Обычный 5 20 27 7 2" xfId="51659"/>
    <cellStyle name="Обычный 5 20 27 8" xfId="51660"/>
    <cellStyle name="Обычный 5 20 28" xfId="21786"/>
    <cellStyle name="Обычный 5 20 28 2" xfId="21787"/>
    <cellStyle name="Обычный 5 20 28 2 2" xfId="21788"/>
    <cellStyle name="Обычный 5 20 28 2 2 2" xfId="21789"/>
    <cellStyle name="Обычный 5 20 28 2 2 2 2" xfId="51661"/>
    <cellStyle name="Обычный 5 20 28 2 2 3" xfId="51662"/>
    <cellStyle name="Обычный 5 20 28 2 3" xfId="21790"/>
    <cellStyle name="Обычный 5 20 28 2 3 2" xfId="51663"/>
    <cellStyle name="Обычный 5 20 28 2 4" xfId="51664"/>
    <cellStyle name="Обычный 5 20 28 3" xfId="21791"/>
    <cellStyle name="Обычный 5 20 28 3 2" xfId="21792"/>
    <cellStyle name="Обычный 5 20 28 3 2 2" xfId="21793"/>
    <cellStyle name="Обычный 5 20 28 3 2 2 2" xfId="51665"/>
    <cellStyle name="Обычный 5 20 28 3 2 3" xfId="51666"/>
    <cellStyle name="Обычный 5 20 28 3 3" xfId="21794"/>
    <cellStyle name="Обычный 5 20 28 3 3 2" xfId="51667"/>
    <cellStyle name="Обычный 5 20 28 3 4" xfId="51668"/>
    <cellStyle name="Обычный 5 20 28 4" xfId="21795"/>
    <cellStyle name="Обычный 5 20 28 4 2" xfId="21796"/>
    <cellStyle name="Обычный 5 20 28 4 2 2" xfId="21797"/>
    <cellStyle name="Обычный 5 20 28 4 2 2 2" xfId="51669"/>
    <cellStyle name="Обычный 5 20 28 4 2 3" xfId="51670"/>
    <cellStyle name="Обычный 5 20 28 4 3" xfId="21798"/>
    <cellStyle name="Обычный 5 20 28 4 3 2" xfId="51671"/>
    <cellStyle name="Обычный 5 20 28 4 4" xfId="51672"/>
    <cellStyle name="Обычный 5 20 28 5" xfId="21799"/>
    <cellStyle name="Обычный 5 20 28 5 2" xfId="21800"/>
    <cellStyle name="Обычный 5 20 28 5 2 2" xfId="51673"/>
    <cellStyle name="Обычный 5 20 28 5 3" xfId="51674"/>
    <cellStyle name="Обычный 5 20 28 6" xfId="21801"/>
    <cellStyle name="Обычный 5 20 28 6 2" xfId="51675"/>
    <cellStyle name="Обычный 5 20 28 7" xfId="21802"/>
    <cellStyle name="Обычный 5 20 28 7 2" xfId="51676"/>
    <cellStyle name="Обычный 5 20 28 8" xfId="51677"/>
    <cellStyle name="Обычный 5 20 29" xfId="21803"/>
    <cellStyle name="Обычный 5 20 29 2" xfId="21804"/>
    <cellStyle name="Обычный 5 20 29 2 2" xfId="21805"/>
    <cellStyle name="Обычный 5 20 29 2 2 2" xfId="21806"/>
    <cellStyle name="Обычный 5 20 29 2 2 2 2" xfId="51678"/>
    <cellStyle name="Обычный 5 20 29 2 2 3" xfId="51679"/>
    <cellStyle name="Обычный 5 20 29 2 3" xfId="21807"/>
    <cellStyle name="Обычный 5 20 29 2 3 2" xfId="51680"/>
    <cellStyle name="Обычный 5 20 29 2 4" xfId="51681"/>
    <cellStyle name="Обычный 5 20 29 3" xfId="21808"/>
    <cellStyle name="Обычный 5 20 29 3 2" xfId="21809"/>
    <cellStyle name="Обычный 5 20 29 3 2 2" xfId="21810"/>
    <cellStyle name="Обычный 5 20 29 3 2 2 2" xfId="51682"/>
    <cellStyle name="Обычный 5 20 29 3 2 3" xfId="51683"/>
    <cellStyle name="Обычный 5 20 29 3 3" xfId="21811"/>
    <cellStyle name="Обычный 5 20 29 3 3 2" xfId="51684"/>
    <cellStyle name="Обычный 5 20 29 3 4" xfId="51685"/>
    <cellStyle name="Обычный 5 20 29 4" xfId="21812"/>
    <cellStyle name="Обычный 5 20 29 4 2" xfId="21813"/>
    <cellStyle name="Обычный 5 20 29 4 2 2" xfId="21814"/>
    <cellStyle name="Обычный 5 20 29 4 2 2 2" xfId="51686"/>
    <cellStyle name="Обычный 5 20 29 4 2 3" xfId="51687"/>
    <cellStyle name="Обычный 5 20 29 4 3" xfId="21815"/>
    <cellStyle name="Обычный 5 20 29 4 3 2" xfId="51688"/>
    <cellStyle name="Обычный 5 20 29 4 4" xfId="51689"/>
    <cellStyle name="Обычный 5 20 29 5" xfId="21816"/>
    <cellStyle name="Обычный 5 20 29 5 2" xfId="21817"/>
    <cellStyle name="Обычный 5 20 29 5 2 2" xfId="51690"/>
    <cellStyle name="Обычный 5 20 29 5 3" xfId="51691"/>
    <cellStyle name="Обычный 5 20 29 6" xfId="21818"/>
    <cellStyle name="Обычный 5 20 29 6 2" xfId="51692"/>
    <cellStyle name="Обычный 5 20 29 7" xfId="21819"/>
    <cellStyle name="Обычный 5 20 29 7 2" xfId="51693"/>
    <cellStyle name="Обычный 5 20 29 8" xfId="51694"/>
    <cellStyle name="Обычный 5 20 3" xfId="21820"/>
    <cellStyle name="Обычный 5 20 3 2" xfId="21821"/>
    <cellStyle name="Обычный 5 20 3 2 2" xfId="21822"/>
    <cellStyle name="Обычный 5 20 3 2 2 2" xfId="21823"/>
    <cellStyle name="Обычный 5 20 3 2 2 2 2" xfId="51695"/>
    <cellStyle name="Обычный 5 20 3 2 2 3" xfId="51696"/>
    <cellStyle name="Обычный 5 20 3 2 3" xfId="21824"/>
    <cellStyle name="Обычный 5 20 3 2 3 2" xfId="51697"/>
    <cellStyle name="Обычный 5 20 3 2 4" xfId="51698"/>
    <cellStyle name="Обычный 5 20 3 3" xfId="21825"/>
    <cellStyle name="Обычный 5 20 3 3 2" xfId="21826"/>
    <cellStyle name="Обычный 5 20 3 3 2 2" xfId="21827"/>
    <cellStyle name="Обычный 5 20 3 3 2 2 2" xfId="51699"/>
    <cellStyle name="Обычный 5 20 3 3 2 3" xfId="51700"/>
    <cellStyle name="Обычный 5 20 3 3 3" xfId="21828"/>
    <cellStyle name="Обычный 5 20 3 3 3 2" xfId="51701"/>
    <cellStyle name="Обычный 5 20 3 3 4" xfId="51702"/>
    <cellStyle name="Обычный 5 20 3 4" xfId="21829"/>
    <cellStyle name="Обычный 5 20 3 4 2" xfId="21830"/>
    <cellStyle name="Обычный 5 20 3 4 2 2" xfId="21831"/>
    <cellStyle name="Обычный 5 20 3 4 2 2 2" xfId="51703"/>
    <cellStyle name="Обычный 5 20 3 4 2 3" xfId="51704"/>
    <cellStyle name="Обычный 5 20 3 4 3" xfId="21832"/>
    <cellStyle name="Обычный 5 20 3 4 3 2" xfId="51705"/>
    <cellStyle name="Обычный 5 20 3 4 4" xfId="51706"/>
    <cellStyle name="Обычный 5 20 3 5" xfId="21833"/>
    <cellStyle name="Обычный 5 20 3 5 2" xfId="21834"/>
    <cellStyle name="Обычный 5 20 3 5 2 2" xfId="51707"/>
    <cellStyle name="Обычный 5 20 3 5 3" xfId="51708"/>
    <cellStyle name="Обычный 5 20 3 6" xfId="21835"/>
    <cellStyle name="Обычный 5 20 3 6 2" xfId="51709"/>
    <cellStyle name="Обычный 5 20 3 7" xfId="21836"/>
    <cellStyle name="Обычный 5 20 3 7 2" xfId="51710"/>
    <cellStyle name="Обычный 5 20 3 8" xfId="51711"/>
    <cellStyle name="Обычный 5 20 30" xfId="21837"/>
    <cellStyle name="Обычный 5 20 30 2" xfId="21838"/>
    <cellStyle name="Обычный 5 20 30 2 2" xfId="21839"/>
    <cellStyle name="Обычный 5 20 30 2 2 2" xfId="51712"/>
    <cellStyle name="Обычный 5 20 30 2 3" xfId="51713"/>
    <cellStyle name="Обычный 5 20 30 3" xfId="21840"/>
    <cellStyle name="Обычный 5 20 30 3 2" xfId="51714"/>
    <cellStyle name="Обычный 5 20 30 4" xfId="51715"/>
    <cellStyle name="Обычный 5 20 31" xfId="21841"/>
    <cellStyle name="Обычный 5 20 31 2" xfId="21842"/>
    <cellStyle name="Обычный 5 20 31 2 2" xfId="21843"/>
    <cellStyle name="Обычный 5 20 31 2 2 2" xfId="51716"/>
    <cellStyle name="Обычный 5 20 31 2 3" xfId="51717"/>
    <cellStyle name="Обычный 5 20 31 3" xfId="21844"/>
    <cellStyle name="Обычный 5 20 31 3 2" xfId="51718"/>
    <cellStyle name="Обычный 5 20 31 4" xfId="51719"/>
    <cellStyle name="Обычный 5 20 32" xfId="21845"/>
    <cellStyle name="Обычный 5 20 32 2" xfId="21846"/>
    <cellStyle name="Обычный 5 20 32 2 2" xfId="21847"/>
    <cellStyle name="Обычный 5 20 32 2 2 2" xfId="51720"/>
    <cellStyle name="Обычный 5 20 32 2 3" xfId="51721"/>
    <cellStyle name="Обычный 5 20 32 3" xfId="21848"/>
    <cellStyle name="Обычный 5 20 32 3 2" xfId="51722"/>
    <cellStyle name="Обычный 5 20 32 4" xfId="51723"/>
    <cellStyle name="Обычный 5 20 33" xfId="21849"/>
    <cellStyle name="Обычный 5 20 33 2" xfId="21850"/>
    <cellStyle name="Обычный 5 20 33 2 2" xfId="51724"/>
    <cellStyle name="Обычный 5 20 33 3" xfId="51725"/>
    <cellStyle name="Обычный 5 20 34" xfId="21851"/>
    <cellStyle name="Обычный 5 20 34 2" xfId="51726"/>
    <cellStyle name="Обычный 5 20 35" xfId="21852"/>
    <cellStyle name="Обычный 5 20 35 2" xfId="51727"/>
    <cellStyle name="Обычный 5 20 36" xfId="51728"/>
    <cellStyle name="Обычный 5 20 4" xfId="21853"/>
    <cellStyle name="Обычный 5 20 4 2" xfId="21854"/>
    <cellStyle name="Обычный 5 20 4 2 2" xfId="21855"/>
    <cellStyle name="Обычный 5 20 4 2 2 2" xfId="21856"/>
    <cellStyle name="Обычный 5 20 4 2 2 2 2" xfId="51729"/>
    <cellStyle name="Обычный 5 20 4 2 2 3" xfId="51730"/>
    <cellStyle name="Обычный 5 20 4 2 3" xfId="21857"/>
    <cellStyle name="Обычный 5 20 4 2 3 2" xfId="51731"/>
    <cellStyle name="Обычный 5 20 4 2 4" xfId="51732"/>
    <cellStyle name="Обычный 5 20 4 3" xfId="21858"/>
    <cellStyle name="Обычный 5 20 4 3 2" xfId="21859"/>
    <cellStyle name="Обычный 5 20 4 3 2 2" xfId="21860"/>
    <cellStyle name="Обычный 5 20 4 3 2 2 2" xfId="51733"/>
    <cellStyle name="Обычный 5 20 4 3 2 3" xfId="51734"/>
    <cellStyle name="Обычный 5 20 4 3 3" xfId="21861"/>
    <cellStyle name="Обычный 5 20 4 3 3 2" xfId="51735"/>
    <cellStyle name="Обычный 5 20 4 3 4" xfId="51736"/>
    <cellStyle name="Обычный 5 20 4 4" xfId="21862"/>
    <cellStyle name="Обычный 5 20 4 4 2" xfId="21863"/>
    <cellStyle name="Обычный 5 20 4 4 2 2" xfId="21864"/>
    <cellStyle name="Обычный 5 20 4 4 2 2 2" xfId="51737"/>
    <cellStyle name="Обычный 5 20 4 4 2 3" xfId="51738"/>
    <cellStyle name="Обычный 5 20 4 4 3" xfId="21865"/>
    <cellStyle name="Обычный 5 20 4 4 3 2" xfId="51739"/>
    <cellStyle name="Обычный 5 20 4 4 4" xfId="51740"/>
    <cellStyle name="Обычный 5 20 4 5" xfId="21866"/>
    <cellStyle name="Обычный 5 20 4 5 2" xfId="21867"/>
    <cellStyle name="Обычный 5 20 4 5 2 2" xfId="51741"/>
    <cellStyle name="Обычный 5 20 4 5 3" xfId="51742"/>
    <cellStyle name="Обычный 5 20 4 6" xfId="21868"/>
    <cellStyle name="Обычный 5 20 4 6 2" xfId="51743"/>
    <cellStyle name="Обычный 5 20 4 7" xfId="21869"/>
    <cellStyle name="Обычный 5 20 4 7 2" xfId="51744"/>
    <cellStyle name="Обычный 5 20 4 8" xfId="51745"/>
    <cellStyle name="Обычный 5 20 5" xfId="21870"/>
    <cellStyle name="Обычный 5 20 5 2" xfId="21871"/>
    <cellStyle name="Обычный 5 20 5 2 2" xfId="21872"/>
    <cellStyle name="Обычный 5 20 5 2 2 2" xfId="21873"/>
    <cellStyle name="Обычный 5 20 5 2 2 2 2" xfId="51746"/>
    <cellStyle name="Обычный 5 20 5 2 2 3" xfId="51747"/>
    <cellStyle name="Обычный 5 20 5 2 3" xfId="21874"/>
    <cellStyle name="Обычный 5 20 5 2 3 2" xfId="51748"/>
    <cellStyle name="Обычный 5 20 5 2 4" xfId="51749"/>
    <cellStyle name="Обычный 5 20 5 3" xfId="21875"/>
    <cellStyle name="Обычный 5 20 5 3 2" xfId="21876"/>
    <cellStyle name="Обычный 5 20 5 3 2 2" xfId="21877"/>
    <cellStyle name="Обычный 5 20 5 3 2 2 2" xfId="51750"/>
    <cellStyle name="Обычный 5 20 5 3 2 3" xfId="51751"/>
    <cellStyle name="Обычный 5 20 5 3 3" xfId="21878"/>
    <cellStyle name="Обычный 5 20 5 3 3 2" xfId="51752"/>
    <cellStyle name="Обычный 5 20 5 3 4" xfId="51753"/>
    <cellStyle name="Обычный 5 20 5 4" xfId="21879"/>
    <cellStyle name="Обычный 5 20 5 4 2" xfId="21880"/>
    <cellStyle name="Обычный 5 20 5 4 2 2" xfId="21881"/>
    <cellStyle name="Обычный 5 20 5 4 2 2 2" xfId="51754"/>
    <cellStyle name="Обычный 5 20 5 4 2 3" xfId="51755"/>
    <cellStyle name="Обычный 5 20 5 4 3" xfId="21882"/>
    <cellStyle name="Обычный 5 20 5 4 3 2" xfId="51756"/>
    <cellStyle name="Обычный 5 20 5 4 4" xfId="51757"/>
    <cellStyle name="Обычный 5 20 5 5" xfId="21883"/>
    <cellStyle name="Обычный 5 20 5 5 2" xfId="21884"/>
    <cellStyle name="Обычный 5 20 5 5 2 2" xfId="51758"/>
    <cellStyle name="Обычный 5 20 5 5 3" xfId="51759"/>
    <cellStyle name="Обычный 5 20 5 6" xfId="21885"/>
    <cellStyle name="Обычный 5 20 5 6 2" xfId="51760"/>
    <cellStyle name="Обычный 5 20 5 7" xfId="21886"/>
    <cellStyle name="Обычный 5 20 5 7 2" xfId="51761"/>
    <cellStyle name="Обычный 5 20 5 8" xfId="51762"/>
    <cellStyle name="Обычный 5 20 6" xfId="21887"/>
    <cellStyle name="Обычный 5 20 6 2" xfId="21888"/>
    <cellStyle name="Обычный 5 20 6 2 2" xfId="21889"/>
    <cellStyle name="Обычный 5 20 6 2 2 2" xfId="21890"/>
    <cellStyle name="Обычный 5 20 6 2 2 2 2" xfId="51763"/>
    <cellStyle name="Обычный 5 20 6 2 2 3" xfId="51764"/>
    <cellStyle name="Обычный 5 20 6 2 3" xfId="21891"/>
    <cellStyle name="Обычный 5 20 6 2 3 2" xfId="51765"/>
    <cellStyle name="Обычный 5 20 6 2 4" xfId="51766"/>
    <cellStyle name="Обычный 5 20 6 3" xfId="21892"/>
    <cellStyle name="Обычный 5 20 6 3 2" xfId="21893"/>
    <cellStyle name="Обычный 5 20 6 3 2 2" xfId="21894"/>
    <cellStyle name="Обычный 5 20 6 3 2 2 2" xfId="51767"/>
    <cellStyle name="Обычный 5 20 6 3 2 3" xfId="51768"/>
    <cellStyle name="Обычный 5 20 6 3 3" xfId="21895"/>
    <cellStyle name="Обычный 5 20 6 3 3 2" xfId="51769"/>
    <cellStyle name="Обычный 5 20 6 3 4" xfId="51770"/>
    <cellStyle name="Обычный 5 20 6 4" xfId="21896"/>
    <cellStyle name="Обычный 5 20 6 4 2" xfId="21897"/>
    <cellStyle name="Обычный 5 20 6 4 2 2" xfId="21898"/>
    <cellStyle name="Обычный 5 20 6 4 2 2 2" xfId="51771"/>
    <cellStyle name="Обычный 5 20 6 4 2 3" xfId="51772"/>
    <cellStyle name="Обычный 5 20 6 4 3" xfId="21899"/>
    <cellStyle name="Обычный 5 20 6 4 3 2" xfId="51773"/>
    <cellStyle name="Обычный 5 20 6 4 4" xfId="51774"/>
    <cellStyle name="Обычный 5 20 6 5" xfId="21900"/>
    <cellStyle name="Обычный 5 20 6 5 2" xfId="21901"/>
    <cellStyle name="Обычный 5 20 6 5 2 2" xfId="51775"/>
    <cellStyle name="Обычный 5 20 6 5 3" xfId="51776"/>
    <cellStyle name="Обычный 5 20 6 6" xfId="21902"/>
    <cellStyle name="Обычный 5 20 6 6 2" xfId="51777"/>
    <cellStyle name="Обычный 5 20 6 7" xfId="21903"/>
    <cellStyle name="Обычный 5 20 6 7 2" xfId="51778"/>
    <cellStyle name="Обычный 5 20 6 8" xfId="51779"/>
    <cellStyle name="Обычный 5 20 7" xfId="21904"/>
    <cellStyle name="Обычный 5 20 7 2" xfId="21905"/>
    <cellStyle name="Обычный 5 20 7 2 2" xfId="21906"/>
    <cellStyle name="Обычный 5 20 7 2 2 2" xfId="21907"/>
    <cellStyle name="Обычный 5 20 7 2 2 2 2" xfId="51780"/>
    <cellStyle name="Обычный 5 20 7 2 2 3" xfId="51781"/>
    <cellStyle name="Обычный 5 20 7 2 3" xfId="21908"/>
    <cellStyle name="Обычный 5 20 7 2 3 2" xfId="51782"/>
    <cellStyle name="Обычный 5 20 7 2 4" xfId="51783"/>
    <cellStyle name="Обычный 5 20 7 3" xfId="21909"/>
    <cellStyle name="Обычный 5 20 7 3 2" xfId="21910"/>
    <cellStyle name="Обычный 5 20 7 3 2 2" xfId="21911"/>
    <cellStyle name="Обычный 5 20 7 3 2 2 2" xfId="51784"/>
    <cellStyle name="Обычный 5 20 7 3 2 3" xfId="51785"/>
    <cellStyle name="Обычный 5 20 7 3 3" xfId="21912"/>
    <cellStyle name="Обычный 5 20 7 3 3 2" xfId="51786"/>
    <cellStyle name="Обычный 5 20 7 3 4" xfId="51787"/>
    <cellStyle name="Обычный 5 20 7 4" xfId="21913"/>
    <cellStyle name="Обычный 5 20 7 4 2" xfId="21914"/>
    <cellStyle name="Обычный 5 20 7 4 2 2" xfId="21915"/>
    <cellStyle name="Обычный 5 20 7 4 2 2 2" xfId="51788"/>
    <cellStyle name="Обычный 5 20 7 4 2 3" xfId="51789"/>
    <cellStyle name="Обычный 5 20 7 4 3" xfId="21916"/>
    <cellStyle name="Обычный 5 20 7 4 3 2" xfId="51790"/>
    <cellStyle name="Обычный 5 20 7 4 4" xfId="51791"/>
    <cellStyle name="Обычный 5 20 7 5" xfId="21917"/>
    <cellStyle name="Обычный 5 20 7 5 2" xfId="21918"/>
    <cellStyle name="Обычный 5 20 7 5 2 2" xfId="51792"/>
    <cellStyle name="Обычный 5 20 7 5 3" xfId="51793"/>
    <cellStyle name="Обычный 5 20 7 6" xfId="21919"/>
    <cellStyle name="Обычный 5 20 7 6 2" xfId="51794"/>
    <cellStyle name="Обычный 5 20 7 7" xfId="21920"/>
    <cellStyle name="Обычный 5 20 7 7 2" xfId="51795"/>
    <cellStyle name="Обычный 5 20 7 8" xfId="51796"/>
    <cellStyle name="Обычный 5 20 8" xfId="21921"/>
    <cellStyle name="Обычный 5 20 8 2" xfId="21922"/>
    <cellStyle name="Обычный 5 20 8 2 2" xfId="21923"/>
    <cellStyle name="Обычный 5 20 8 2 2 2" xfId="21924"/>
    <cellStyle name="Обычный 5 20 8 2 2 2 2" xfId="51797"/>
    <cellStyle name="Обычный 5 20 8 2 2 3" xfId="51798"/>
    <cellStyle name="Обычный 5 20 8 2 3" xfId="21925"/>
    <cellStyle name="Обычный 5 20 8 2 3 2" xfId="51799"/>
    <cellStyle name="Обычный 5 20 8 2 4" xfId="51800"/>
    <cellStyle name="Обычный 5 20 8 3" xfId="21926"/>
    <cellStyle name="Обычный 5 20 8 3 2" xfId="21927"/>
    <cellStyle name="Обычный 5 20 8 3 2 2" xfId="21928"/>
    <cellStyle name="Обычный 5 20 8 3 2 2 2" xfId="51801"/>
    <cellStyle name="Обычный 5 20 8 3 2 3" xfId="51802"/>
    <cellStyle name="Обычный 5 20 8 3 3" xfId="21929"/>
    <cellStyle name="Обычный 5 20 8 3 3 2" xfId="51803"/>
    <cellStyle name="Обычный 5 20 8 3 4" xfId="51804"/>
    <cellStyle name="Обычный 5 20 8 4" xfId="21930"/>
    <cellStyle name="Обычный 5 20 8 4 2" xfId="21931"/>
    <cellStyle name="Обычный 5 20 8 4 2 2" xfId="21932"/>
    <cellStyle name="Обычный 5 20 8 4 2 2 2" xfId="51805"/>
    <cellStyle name="Обычный 5 20 8 4 2 3" xfId="51806"/>
    <cellStyle name="Обычный 5 20 8 4 3" xfId="21933"/>
    <cellStyle name="Обычный 5 20 8 4 3 2" xfId="51807"/>
    <cellStyle name="Обычный 5 20 8 4 4" xfId="51808"/>
    <cellStyle name="Обычный 5 20 8 5" xfId="21934"/>
    <cellStyle name="Обычный 5 20 8 5 2" xfId="21935"/>
    <cellStyle name="Обычный 5 20 8 5 2 2" xfId="51809"/>
    <cellStyle name="Обычный 5 20 8 5 3" xfId="51810"/>
    <cellStyle name="Обычный 5 20 8 6" xfId="21936"/>
    <cellStyle name="Обычный 5 20 8 6 2" xfId="51811"/>
    <cellStyle name="Обычный 5 20 8 7" xfId="21937"/>
    <cellStyle name="Обычный 5 20 8 7 2" xfId="51812"/>
    <cellStyle name="Обычный 5 20 8 8" xfId="51813"/>
    <cellStyle name="Обычный 5 20 9" xfId="21938"/>
    <cellStyle name="Обычный 5 20 9 2" xfId="21939"/>
    <cellStyle name="Обычный 5 20 9 2 2" xfId="21940"/>
    <cellStyle name="Обычный 5 20 9 2 2 2" xfId="21941"/>
    <cellStyle name="Обычный 5 20 9 2 2 2 2" xfId="51814"/>
    <cellStyle name="Обычный 5 20 9 2 2 3" xfId="51815"/>
    <cellStyle name="Обычный 5 20 9 2 3" xfId="21942"/>
    <cellStyle name="Обычный 5 20 9 2 3 2" xfId="51816"/>
    <cellStyle name="Обычный 5 20 9 2 4" xfId="51817"/>
    <cellStyle name="Обычный 5 20 9 3" xfId="21943"/>
    <cellStyle name="Обычный 5 20 9 3 2" xfId="21944"/>
    <cellStyle name="Обычный 5 20 9 3 2 2" xfId="21945"/>
    <cellStyle name="Обычный 5 20 9 3 2 2 2" xfId="51818"/>
    <cellStyle name="Обычный 5 20 9 3 2 3" xfId="51819"/>
    <cellStyle name="Обычный 5 20 9 3 3" xfId="21946"/>
    <cellStyle name="Обычный 5 20 9 3 3 2" xfId="51820"/>
    <cellStyle name="Обычный 5 20 9 3 4" xfId="51821"/>
    <cellStyle name="Обычный 5 20 9 4" xfId="21947"/>
    <cellStyle name="Обычный 5 20 9 4 2" xfId="21948"/>
    <cellStyle name="Обычный 5 20 9 4 2 2" xfId="21949"/>
    <cellStyle name="Обычный 5 20 9 4 2 2 2" xfId="51822"/>
    <cellStyle name="Обычный 5 20 9 4 2 3" xfId="51823"/>
    <cellStyle name="Обычный 5 20 9 4 3" xfId="21950"/>
    <cellStyle name="Обычный 5 20 9 4 3 2" xfId="51824"/>
    <cellStyle name="Обычный 5 20 9 4 4" xfId="51825"/>
    <cellStyle name="Обычный 5 20 9 5" xfId="21951"/>
    <cellStyle name="Обычный 5 20 9 5 2" xfId="21952"/>
    <cellStyle name="Обычный 5 20 9 5 2 2" xfId="51826"/>
    <cellStyle name="Обычный 5 20 9 5 3" xfId="51827"/>
    <cellStyle name="Обычный 5 20 9 6" xfId="21953"/>
    <cellStyle name="Обычный 5 20 9 6 2" xfId="51828"/>
    <cellStyle name="Обычный 5 20 9 7" xfId="21954"/>
    <cellStyle name="Обычный 5 20 9 7 2" xfId="51829"/>
    <cellStyle name="Обычный 5 20 9 8" xfId="51830"/>
    <cellStyle name="Обычный 5 21" xfId="21955"/>
    <cellStyle name="Обычный 5 21 10" xfId="21956"/>
    <cellStyle name="Обычный 5 21 10 2" xfId="21957"/>
    <cellStyle name="Обычный 5 21 10 2 2" xfId="21958"/>
    <cellStyle name="Обычный 5 21 10 2 2 2" xfId="21959"/>
    <cellStyle name="Обычный 5 21 10 2 2 2 2" xfId="51831"/>
    <cellStyle name="Обычный 5 21 10 2 2 3" xfId="51832"/>
    <cellStyle name="Обычный 5 21 10 2 3" xfId="21960"/>
    <cellStyle name="Обычный 5 21 10 2 3 2" xfId="51833"/>
    <cellStyle name="Обычный 5 21 10 2 4" xfId="51834"/>
    <cellStyle name="Обычный 5 21 10 3" xfId="21961"/>
    <cellStyle name="Обычный 5 21 10 3 2" xfId="21962"/>
    <cellStyle name="Обычный 5 21 10 3 2 2" xfId="21963"/>
    <cellStyle name="Обычный 5 21 10 3 2 2 2" xfId="51835"/>
    <cellStyle name="Обычный 5 21 10 3 2 3" xfId="51836"/>
    <cellStyle name="Обычный 5 21 10 3 3" xfId="21964"/>
    <cellStyle name="Обычный 5 21 10 3 3 2" xfId="51837"/>
    <cellStyle name="Обычный 5 21 10 3 4" xfId="51838"/>
    <cellStyle name="Обычный 5 21 10 4" xfId="21965"/>
    <cellStyle name="Обычный 5 21 10 4 2" xfId="21966"/>
    <cellStyle name="Обычный 5 21 10 4 2 2" xfId="21967"/>
    <cellStyle name="Обычный 5 21 10 4 2 2 2" xfId="51839"/>
    <cellStyle name="Обычный 5 21 10 4 2 3" xfId="51840"/>
    <cellStyle name="Обычный 5 21 10 4 3" xfId="21968"/>
    <cellStyle name="Обычный 5 21 10 4 3 2" xfId="51841"/>
    <cellStyle name="Обычный 5 21 10 4 4" xfId="51842"/>
    <cellStyle name="Обычный 5 21 10 5" xfId="21969"/>
    <cellStyle name="Обычный 5 21 10 5 2" xfId="21970"/>
    <cellStyle name="Обычный 5 21 10 5 2 2" xfId="51843"/>
    <cellStyle name="Обычный 5 21 10 5 3" xfId="51844"/>
    <cellStyle name="Обычный 5 21 10 6" xfId="21971"/>
    <cellStyle name="Обычный 5 21 10 6 2" xfId="51845"/>
    <cellStyle name="Обычный 5 21 10 7" xfId="21972"/>
    <cellStyle name="Обычный 5 21 10 7 2" xfId="51846"/>
    <cellStyle name="Обычный 5 21 10 8" xfId="51847"/>
    <cellStyle name="Обычный 5 21 11" xfId="21973"/>
    <cellStyle name="Обычный 5 21 11 2" xfId="21974"/>
    <cellStyle name="Обычный 5 21 11 2 2" xfId="21975"/>
    <cellStyle name="Обычный 5 21 11 2 2 2" xfId="21976"/>
    <cellStyle name="Обычный 5 21 11 2 2 2 2" xfId="51848"/>
    <cellStyle name="Обычный 5 21 11 2 2 3" xfId="51849"/>
    <cellStyle name="Обычный 5 21 11 2 3" xfId="21977"/>
    <cellStyle name="Обычный 5 21 11 2 3 2" xfId="51850"/>
    <cellStyle name="Обычный 5 21 11 2 4" xfId="51851"/>
    <cellStyle name="Обычный 5 21 11 3" xfId="21978"/>
    <cellStyle name="Обычный 5 21 11 3 2" xfId="21979"/>
    <cellStyle name="Обычный 5 21 11 3 2 2" xfId="21980"/>
    <cellStyle name="Обычный 5 21 11 3 2 2 2" xfId="51852"/>
    <cellStyle name="Обычный 5 21 11 3 2 3" xfId="51853"/>
    <cellStyle name="Обычный 5 21 11 3 3" xfId="21981"/>
    <cellStyle name="Обычный 5 21 11 3 3 2" xfId="51854"/>
    <cellStyle name="Обычный 5 21 11 3 4" xfId="51855"/>
    <cellStyle name="Обычный 5 21 11 4" xfId="21982"/>
    <cellStyle name="Обычный 5 21 11 4 2" xfId="21983"/>
    <cellStyle name="Обычный 5 21 11 4 2 2" xfId="21984"/>
    <cellStyle name="Обычный 5 21 11 4 2 2 2" xfId="51856"/>
    <cellStyle name="Обычный 5 21 11 4 2 3" xfId="51857"/>
    <cellStyle name="Обычный 5 21 11 4 3" xfId="21985"/>
    <cellStyle name="Обычный 5 21 11 4 3 2" xfId="51858"/>
    <cellStyle name="Обычный 5 21 11 4 4" xfId="51859"/>
    <cellStyle name="Обычный 5 21 11 5" xfId="21986"/>
    <cellStyle name="Обычный 5 21 11 5 2" xfId="21987"/>
    <cellStyle name="Обычный 5 21 11 5 2 2" xfId="51860"/>
    <cellStyle name="Обычный 5 21 11 5 3" xfId="51861"/>
    <cellStyle name="Обычный 5 21 11 6" xfId="21988"/>
    <cellStyle name="Обычный 5 21 11 6 2" xfId="51862"/>
    <cellStyle name="Обычный 5 21 11 7" xfId="21989"/>
    <cellStyle name="Обычный 5 21 11 7 2" xfId="51863"/>
    <cellStyle name="Обычный 5 21 11 8" xfId="51864"/>
    <cellStyle name="Обычный 5 21 12" xfId="21990"/>
    <cellStyle name="Обычный 5 21 12 2" xfId="21991"/>
    <cellStyle name="Обычный 5 21 12 2 2" xfId="21992"/>
    <cellStyle name="Обычный 5 21 12 2 2 2" xfId="21993"/>
    <cellStyle name="Обычный 5 21 12 2 2 2 2" xfId="51865"/>
    <cellStyle name="Обычный 5 21 12 2 2 3" xfId="51866"/>
    <cellStyle name="Обычный 5 21 12 2 3" xfId="21994"/>
    <cellStyle name="Обычный 5 21 12 2 3 2" xfId="51867"/>
    <cellStyle name="Обычный 5 21 12 2 4" xfId="51868"/>
    <cellStyle name="Обычный 5 21 12 3" xfId="21995"/>
    <cellStyle name="Обычный 5 21 12 3 2" xfId="21996"/>
    <cellStyle name="Обычный 5 21 12 3 2 2" xfId="21997"/>
    <cellStyle name="Обычный 5 21 12 3 2 2 2" xfId="51869"/>
    <cellStyle name="Обычный 5 21 12 3 2 3" xfId="51870"/>
    <cellStyle name="Обычный 5 21 12 3 3" xfId="21998"/>
    <cellStyle name="Обычный 5 21 12 3 3 2" xfId="51871"/>
    <cellStyle name="Обычный 5 21 12 3 4" xfId="51872"/>
    <cellStyle name="Обычный 5 21 12 4" xfId="21999"/>
    <cellStyle name="Обычный 5 21 12 4 2" xfId="22000"/>
    <cellStyle name="Обычный 5 21 12 4 2 2" xfId="22001"/>
    <cellStyle name="Обычный 5 21 12 4 2 2 2" xfId="51873"/>
    <cellStyle name="Обычный 5 21 12 4 2 3" xfId="51874"/>
    <cellStyle name="Обычный 5 21 12 4 3" xfId="22002"/>
    <cellStyle name="Обычный 5 21 12 4 3 2" xfId="51875"/>
    <cellStyle name="Обычный 5 21 12 4 4" xfId="51876"/>
    <cellStyle name="Обычный 5 21 12 5" xfId="22003"/>
    <cellStyle name="Обычный 5 21 12 5 2" xfId="22004"/>
    <cellStyle name="Обычный 5 21 12 5 2 2" xfId="51877"/>
    <cellStyle name="Обычный 5 21 12 5 3" xfId="51878"/>
    <cellStyle name="Обычный 5 21 12 6" xfId="22005"/>
    <cellStyle name="Обычный 5 21 12 6 2" xfId="51879"/>
    <cellStyle name="Обычный 5 21 12 7" xfId="22006"/>
    <cellStyle name="Обычный 5 21 12 7 2" xfId="51880"/>
    <cellStyle name="Обычный 5 21 12 8" xfId="51881"/>
    <cellStyle name="Обычный 5 21 13" xfId="22007"/>
    <cellStyle name="Обычный 5 21 13 2" xfId="22008"/>
    <cellStyle name="Обычный 5 21 13 2 2" xfId="22009"/>
    <cellStyle name="Обычный 5 21 13 2 2 2" xfId="22010"/>
    <cellStyle name="Обычный 5 21 13 2 2 2 2" xfId="51882"/>
    <cellStyle name="Обычный 5 21 13 2 2 3" xfId="51883"/>
    <cellStyle name="Обычный 5 21 13 2 3" xfId="22011"/>
    <cellStyle name="Обычный 5 21 13 2 3 2" xfId="51884"/>
    <cellStyle name="Обычный 5 21 13 2 4" xfId="51885"/>
    <cellStyle name="Обычный 5 21 13 3" xfId="22012"/>
    <cellStyle name="Обычный 5 21 13 3 2" xfId="22013"/>
    <cellStyle name="Обычный 5 21 13 3 2 2" xfId="22014"/>
    <cellStyle name="Обычный 5 21 13 3 2 2 2" xfId="51886"/>
    <cellStyle name="Обычный 5 21 13 3 2 3" xfId="51887"/>
    <cellStyle name="Обычный 5 21 13 3 3" xfId="22015"/>
    <cellStyle name="Обычный 5 21 13 3 3 2" xfId="51888"/>
    <cellStyle name="Обычный 5 21 13 3 4" xfId="51889"/>
    <cellStyle name="Обычный 5 21 13 4" xfId="22016"/>
    <cellStyle name="Обычный 5 21 13 4 2" xfId="22017"/>
    <cellStyle name="Обычный 5 21 13 4 2 2" xfId="22018"/>
    <cellStyle name="Обычный 5 21 13 4 2 2 2" xfId="51890"/>
    <cellStyle name="Обычный 5 21 13 4 2 3" xfId="51891"/>
    <cellStyle name="Обычный 5 21 13 4 3" xfId="22019"/>
    <cellStyle name="Обычный 5 21 13 4 3 2" xfId="51892"/>
    <cellStyle name="Обычный 5 21 13 4 4" xfId="51893"/>
    <cellStyle name="Обычный 5 21 13 5" xfId="22020"/>
    <cellStyle name="Обычный 5 21 13 5 2" xfId="22021"/>
    <cellStyle name="Обычный 5 21 13 5 2 2" xfId="51894"/>
    <cellStyle name="Обычный 5 21 13 5 3" xfId="51895"/>
    <cellStyle name="Обычный 5 21 13 6" xfId="22022"/>
    <cellStyle name="Обычный 5 21 13 6 2" xfId="51896"/>
    <cellStyle name="Обычный 5 21 13 7" xfId="22023"/>
    <cellStyle name="Обычный 5 21 13 7 2" xfId="51897"/>
    <cellStyle name="Обычный 5 21 13 8" xfId="51898"/>
    <cellStyle name="Обычный 5 21 14" xfId="22024"/>
    <cellStyle name="Обычный 5 21 14 2" xfId="22025"/>
    <cellStyle name="Обычный 5 21 14 2 2" xfId="22026"/>
    <cellStyle name="Обычный 5 21 14 2 2 2" xfId="22027"/>
    <cellStyle name="Обычный 5 21 14 2 2 2 2" xfId="51899"/>
    <cellStyle name="Обычный 5 21 14 2 2 3" xfId="51900"/>
    <cellStyle name="Обычный 5 21 14 2 3" xfId="22028"/>
    <cellStyle name="Обычный 5 21 14 2 3 2" xfId="51901"/>
    <cellStyle name="Обычный 5 21 14 2 4" xfId="51902"/>
    <cellStyle name="Обычный 5 21 14 3" xfId="22029"/>
    <cellStyle name="Обычный 5 21 14 3 2" xfId="22030"/>
    <cellStyle name="Обычный 5 21 14 3 2 2" xfId="22031"/>
    <cellStyle name="Обычный 5 21 14 3 2 2 2" xfId="51903"/>
    <cellStyle name="Обычный 5 21 14 3 2 3" xfId="51904"/>
    <cellStyle name="Обычный 5 21 14 3 3" xfId="22032"/>
    <cellStyle name="Обычный 5 21 14 3 3 2" xfId="51905"/>
    <cellStyle name="Обычный 5 21 14 3 4" xfId="51906"/>
    <cellStyle name="Обычный 5 21 14 4" xfId="22033"/>
    <cellStyle name="Обычный 5 21 14 4 2" xfId="22034"/>
    <cellStyle name="Обычный 5 21 14 4 2 2" xfId="22035"/>
    <cellStyle name="Обычный 5 21 14 4 2 2 2" xfId="51907"/>
    <cellStyle name="Обычный 5 21 14 4 2 3" xfId="51908"/>
    <cellStyle name="Обычный 5 21 14 4 3" xfId="22036"/>
    <cellStyle name="Обычный 5 21 14 4 3 2" xfId="51909"/>
    <cellStyle name="Обычный 5 21 14 4 4" xfId="51910"/>
    <cellStyle name="Обычный 5 21 14 5" xfId="22037"/>
    <cellStyle name="Обычный 5 21 14 5 2" xfId="22038"/>
    <cellStyle name="Обычный 5 21 14 5 2 2" xfId="51911"/>
    <cellStyle name="Обычный 5 21 14 5 3" xfId="51912"/>
    <cellStyle name="Обычный 5 21 14 6" xfId="22039"/>
    <cellStyle name="Обычный 5 21 14 6 2" xfId="51913"/>
    <cellStyle name="Обычный 5 21 14 7" xfId="22040"/>
    <cellStyle name="Обычный 5 21 14 7 2" xfId="51914"/>
    <cellStyle name="Обычный 5 21 14 8" xfId="51915"/>
    <cellStyle name="Обычный 5 21 15" xfId="22041"/>
    <cellStyle name="Обычный 5 21 15 2" xfId="22042"/>
    <cellStyle name="Обычный 5 21 15 2 2" xfId="22043"/>
    <cellStyle name="Обычный 5 21 15 2 2 2" xfId="22044"/>
    <cellStyle name="Обычный 5 21 15 2 2 2 2" xfId="51916"/>
    <cellStyle name="Обычный 5 21 15 2 2 3" xfId="51917"/>
    <cellStyle name="Обычный 5 21 15 2 3" xfId="22045"/>
    <cellStyle name="Обычный 5 21 15 2 3 2" xfId="51918"/>
    <cellStyle name="Обычный 5 21 15 2 4" xfId="51919"/>
    <cellStyle name="Обычный 5 21 15 3" xfId="22046"/>
    <cellStyle name="Обычный 5 21 15 3 2" xfId="22047"/>
    <cellStyle name="Обычный 5 21 15 3 2 2" xfId="22048"/>
    <cellStyle name="Обычный 5 21 15 3 2 2 2" xfId="51920"/>
    <cellStyle name="Обычный 5 21 15 3 2 3" xfId="51921"/>
    <cellStyle name="Обычный 5 21 15 3 3" xfId="22049"/>
    <cellStyle name="Обычный 5 21 15 3 3 2" xfId="51922"/>
    <cellStyle name="Обычный 5 21 15 3 4" xfId="51923"/>
    <cellStyle name="Обычный 5 21 15 4" xfId="22050"/>
    <cellStyle name="Обычный 5 21 15 4 2" xfId="22051"/>
    <cellStyle name="Обычный 5 21 15 4 2 2" xfId="22052"/>
    <cellStyle name="Обычный 5 21 15 4 2 2 2" xfId="51924"/>
    <cellStyle name="Обычный 5 21 15 4 2 3" xfId="51925"/>
    <cellStyle name="Обычный 5 21 15 4 3" xfId="22053"/>
    <cellStyle name="Обычный 5 21 15 4 3 2" xfId="51926"/>
    <cellStyle name="Обычный 5 21 15 4 4" xfId="51927"/>
    <cellStyle name="Обычный 5 21 15 5" xfId="22054"/>
    <cellStyle name="Обычный 5 21 15 5 2" xfId="22055"/>
    <cellStyle name="Обычный 5 21 15 5 2 2" xfId="51928"/>
    <cellStyle name="Обычный 5 21 15 5 3" xfId="51929"/>
    <cellStyle name="Обычный 5 21 15 6" xfId="22056"/>
    <cellStyle name="Обычный 5 21 15 6 2" xfId="51930"/>
    <cellStyle name="Обычный 5 21 15 7" xfId="22057"/>
    <cellStyle name="Обычный 5 21 15 7 2" xfId="51931"/>
    <cellStyle name="Обычный 5 21 15 8" xfId="51932"/>
    <cellStyle name="Обычный 5 21 16" xfId="22058"/>
    <cellStyle name="Обычный 5 21 16 2" xfId="22059"/>
    <cellStyle name="Обычный 5 21 16 2 2" xfId="22060"/>
    <cellStyle name="Обычный 5 21 16 2 2 2" xfId="22061"/>
    <cellStyle name="Обычный 5 21 16 2 2 2 2" xfId="51933"/>
    <cellStyle name="Обычный 5 21 16 2 2 3" xfId="51934"/>
    <cellStyle name="Обычный 5 21 16 2 3" xfId="22062"/>
    <cellStyle name="Обычный 5 21 16 2 3 2" xfId="51935"/>
    <cellStyle name="Обычный 5 21 16 2 4" xfId="51936"/>
    <cellStyle name="Обычный 5 21 16 3" xfId="22063"/>
    <cellStyle name="Обычный 5 21 16 3 2" xfId="22064"/>
    <cellStyle name="Обычный 5 21 16 3 2 2" xfId="22065"/>
    <cellStyle name="Обычный 5 21 16 3 2 2 2" xfId="51937"/>
    <cellStyle name="Обычный 5 21 16 3 2 3" xfId="51938"/>
    <cellStyle name="Обычный 5 21 16 3 3" xfId="22066"/>
    <cellStyle name="Обычный 5 21 16 3 3 2" xfId="51939"/>
    <cellStyle name="Обычный 5 21 16 3 4" xfId="51940"/>
    <cellStyle name="Обычный 5 21 16 4" xfId="22067"/>
    <cellStyle name="Обычный 5 21 16 4 2" xfId="22068"/>
    <cellStyle name="Обычный 5 21 16 4 2 2" xfId="22069"/>
    <cellStyle name="Обычный 5 21 16 4 2 2 2" xfId="51941"/>
    <cellStyle name="Обычный 5 21 16 4 2 3" xfId="51942"/>
    <cellStyle name="Обычный 5 21 16 4 3" xfId="22070"/>
    <cellStyle name="Обычный 5 21 16 4 3 2" xfId="51943"/>
    <cellStyle name="Обычный 5 21 16 4 4" xfId="51944"/>
    <cellStyle name="Обычный 5 21 16 5" xfId="22071"/>
    <cellStyle name="Обычный 5 21 16 5 2" xfId="22072"/>
    <cellStyle name="Обычный 5 21 16 5 2 2" xfId="51945"/>
    <cellStyle name="Обычный 5 21 16 5 3" xfId="51946"/>
    <cellStyle name="Обычный 5 21 16 6" xfId="22073"/>
    <cellStyle name="Обычный 5 21 16 6 2" xfId="51947"/>
    <cellStyle name="Обычный 5 21 16 7" xfId="22074"/>
    <cellStyle name="Обычный 5 21 16 7 2" xfId="51948"/>
    <cellStyle name="Обычный 5 21 16 8" xfId="51949"/>
    <cellStyle name="Обычный 5 21 17" xfId="22075"/>
    <cellStyle name="Обычный 5 21 17 2" xfId="22076"/>
    <cellStyle name="Обычный 5 21 17 2 2" xfId="22077"/>
    <cellStyle name="Обычный 5 21 17 2 2 2" xfId="22078"/>
    <cellStyle name="Обычный 5 21 17 2 2 2 2" xfId="51950"/>
    <cellStyle name="Обычный 5 21 17 2 2 3" xfId="51951"/>
    <cellStyle name="Обычный 5 21 17 2 3" xfId="22079"/>
    <cellStyle name="Обычный 5 21 17 2 3 2" xfId="51952"/>
    <cellStyle name="Обычный 5 21 17 2 4" xfId="51953"/>
    <cellStyle name="Обычный 5 21 17 3" xfId="22080"/>
    <cellStyle name="Обычный 5 21 17 3 2" xfId="22081"/>
    <cellStyle name="Обычный 5 21 17 3 2 2" xfId="22082"/>
    <cellStyle name="Обычный 5 21 17 3 2 2 2" xfId="51954"/>
    <cellStyle name="Обычный 5 21 17 3 2 3" xfId="51955"/>
    <cellStyle name="Обычный 5 21 17 3 3" xfId="22083"/>
    <cellStyle name="Обычный 5 21 17 3 3 2" xfId="51956"/>
    <cellStyle name="Обычный 5 21 17 3 4" xfId="51957"/>
    <cellStyle name="Обычный 5 21 17 4" xfId="22084"/>
    <cellStyle name="Обычный 5 21 17 4 2" xfId="22085"/>
    <cellStyle name="Обычный 5 21 17 4 2 2" xfId="22086"/>
    <cellStyle name="Обычный 5 21 17 4 2 2 2" xfId="51958"/>
    <cellStyle name="Обычный 5 21 17 4 2 3" xfId="51959"/>
    <cellStyle name="Обычный 5 21 17 4 3" xfId="22087"/>
    <cellStyle name="Обычный 5 21 17 4 3 2" xfId="51960"/>
    <cellStyle name="Обычный 5 21 17 4 4" xfId="51961"/>
    <cellStyle name="Обычный 5 21 17 5" xfId="22088"/>
    <cellStyle name="Обычный 5 21 17 5 2" xfId="22089"/>
    <cellStyle name="Обычный 5 21 17 5 2 2" xfId="51962"/>
    <cellStyle name="Обычный 5 21 17 5 3" xfId="51963"/>
    <cellStyle name="Обычный 5 21 17 6" xfId="22090"/>
    <cellStyle name="Обычный 5 21 17 6 2" xfId="51964"/>
    <cellStyle name="Обычный 5 21 17 7" xfId="22091"/>
    <cellStyle name="Обычный 5 21 17 7 2" xfId="51965"/>
    <cellStyle name="Обычный 5 21 17 8" xfId="51966"/>
    <cellStyle name="Обычный 5 21 18" xfId="22092"/>
    <cellStyle name="Обычный 5 21 18 2" xfId="22093"/>
    <cellStyle name="Обычный 5 21 18 2 2" xfId="22094"/>
    <cellStyle name="Обычный 5 21 18 2 2 2" xfId="22095"/>
    <cellStyle name="Обычный 5 21 18 2 2 2 2" xfId="51967"/>
    <cellStyle name="Обычный 5 21 18 2 2 3" xfId="51968"/>
    <cellStyle name="Обычный 5 21 18 2 3" xfId="22096"/>
    <cellStyle name="Обычный 5 21 18 2 3 2" xfId="51969"/>
    <cellStyle name="Обычный 5 21 18 2 4" xfId="51970"/>
    <cellStyle name="Обычный 5 21 18 3" xfId="22097"/>
    <cellStyle name="Обычный 5 21 18 3 2" xfId="22098"/>
    <cellStyle name="Обычный 5 21 18 3 2 2" xfId="22099"/>
    <cellStyle name="Обычный 5 21 18 3 2 2 2" xfId="51971"/>
    <cellStyle name="Обычный 5 21 18 3 2 3" xfId="51972"/>
    <cellStyle name="Обычный 5 21 18 3 3" xfId="22100"/>
    <cellStyle name="Обычный 5 21 18 3 3 2" xfId="51973"/>
    <cellStyle name="Обычный 5 21 18 3 4" xfId="51974"/>
    <cellStyle name="Обычный 5 21 18 4" xfId="22101"/>
    <cellStyle name="Обычный 5 21 18 4 2" xfId="22102"/>
    <cellStyle name="Обычный 5 21 18 4 2 2" xfId="22103"/>
    <cellStyle name="Обычный 5 21 18 4 2 2 2" xfId="51975"/>
    <cellStyle name="Обычный 5 21 18 4 2 3" xfId="51976"/>
    <cellStyle name="Обычный 5 21 18 4 3" xfId="22104"/>
    <cellStyle name="Обычный 5 21 18 4 3 2" xfId="51977"/>
    <cellStyle name="Обычный 5 21 18 4 4" xfId="51978"/>
    <cellStyle name="Обычный 5 21 18 5" xfId="22105"/>
    <cellStyle name="Обычный 5 21 18 5 2" xfId="22106"/>
    <cellStyle name="Обычный 5 21 18 5 2 2" xfId="51979"/>
    <cellStyle name="Обычный 5 21 18 5 3" xfId="51980"/>
    <cellStyle name="Обычный 5 21 18 6" xfId="22107"/>
    <cellStyle name="Обычный 5 21 18 6 2" xfId="51981"/>
    <cellStyle name="Обычный 5 21 18 7" xfId="22108"/>
    <cellStyle name="Обычный 5 21 18 7 2" xfId="51982"/>
    <cellStyle name="Обычный 5 21 18 8" xfId="51983"/>
    <cellStyle name="Обычный 5 21 19" xfId="22109"/>
    <cellStyle name="Обычный 5 21 19 2" xfId="22110"/>
    <cellStyle name="Обычный 5 21 19 2 2" xfId="22111"/>
    <cellStyle name="Обычный 5 21 19 2 2 2" xfId="22112"/>
    <cellStyle name="Обычный 5 21 19 2 2 2 2" xfId="51984"/>
    <cellStyle name="Обычный 5 21 19 2 2 3" xfId="51985"/>
    <cellStyle name="Обычный 5 21 19 2 3" xfId="22113"/>
    <cellStyle name="Обычный 5 21 19 2 3 2" xfId="51986"/>
    <cellStyle name="Обычный 5 21 19 2 4" xfId="51987"/>
    <cellStyle name="Обычный 5 21 19 3" xfId="22114"/>
    <cellStyle name="Обычный 5 21 19 3 2" xfId="22115"/>
    <cellStyle name="Обычный 5 21 19 3 2 2" xfId="22116"/>
    <cellStyle name="Обычный 5 21 19 3 2 2 2" xfId="51988"/>
    <cellStyle name="Обычный 5 21 19 3 2 3" xfId="51989"/>
    <cellStyle name="Обычный 5 21 19 3 3" xfId="22117"/>
    <cellStyle name="Обычный 5 21 19 3 3 2" xfId="51990"/>
    <cellStyle name="Обычный 5 21 19 3 4" xfId="51991"/>
    <cellStyle name="Обычный 5 21 19 4" xfId="22118"/>
    <cellStyle name="Обычный 5 21 19 4 2" xfId="22119"/>
    <cellStyle name="Обычный 5 21 19 4 2 2" xfId="22120"/>
    <cellStyle name="Обычный 5 21 19 4 2 2 2" xfId="51992"/>
    <cellStyle name="Обычный 5 21 19 4 2 3" xfId="51993"/>
    <cellStyle name="Обычный 5 21 19 4 3" xfId="22121"/>
    <cellStyle name="Обычный 5 21 19 4 3 2" xfId="51994"/>
    <cellStyle name="Обычный 5 21 19 4 4" xfId="51995"/>
    <cellStyle name="Обычный 5 21 19 5" xfId="22122"/>
    <cellStyle name="Обычный 5 21 19 5 2" xfId="22123"/>
    <cellStyle name="Обычный 5 21 19 5 2 2" xfId="51996"/>
    <cellStyle name="Обычный 5 21 19 5 3" xfId="51997"/>
    <cellStyle name="Обычный 5 21 19 6" xfId="22124"/>
    <cellStyle name="Обычный 5 21 19 6 2" xfId="51998"/>
    <cellStyle name="Обычный 5 21 19 7" xfId="22125"/>
    <cellStyle name="Обычный 5 21 19 7 2" xfId="51999"/>
    <cellStyle name="Обычный 5 21 19 8" xfId="52000"/>
    <cellStyle name="Обычный 5 21 2" xfId="22126"/>
    <cellStyle name="Обычный 5 21 2 2" xfId="22127"/>
    <cellStyle name="Обычный 5 21 2 2 2" xfId="22128"/>
    <cellStyle name="Обычный 5 21 2 2 2 2" xfId="22129"/>
    <cellStyle name="Обычный 5 21 2 2 2 2 2" xfId="52001"/>
    <cellStyle name="Обычный 5 21 2 2 2 3" xfId="52002"/>
    <cellStyle name="Обычный 5 21 2 2 3" xfId="22130"/>
    <cellStyle name="Обычный 5 21 2 2 3 2" xfId="52003"/>
    <cellStyle name="Обычный 5 21 2 2 4" xfId="52004"/>
    <cellStyle name="Обычный 5 21 2 3" xfId="22131"/>
    <cellStyle name="Обычный 5 21 2 3 2" xfId="22132"/>
    <cellStyle name="Обычный 5 21 2 3 2 2" xfId="22133"/>
    <cellStyle name="Обычный 5 21 2 3 2 2 2" xfId="52005"/>
    <cellStyle name="Обычный 5 21 2 3 2 3" xfId="52006"/>
    <cellStyle name="Обычный 5 21 2 3 3" xfId="22134"/>
    <cellStyle name="Обычный 5 21 2 3 3 2" xfId="52007"/>
    <cellStyle name="Обычный 5 21 2 3 4" xfId="52008"/>
    <cellStyle name="Обычный 5 21 2 4" xfId="22135"/>
    <cellStyle name="Обычный 5 21 2 4 2" xfId="22136"/>
    <cellStyle name="Обычный 5 21 2 4 2 2" xfId="22137"/>
    <cellStyle name="Обычный 5 21 2 4 2 2 2" xfId="52009"/>
    <cellStyle name="Обычный 5 21 2 4 2 3" xfId="52010"/>
    <cellStyle name="Обычный 5 21 2 4 3" xfId="22138"/>
    <cellStyle name="Обычный 5 21 2 4 3 2" xfId="52011"/>
    <cellStyle name="Обычный 5 21 2 4 4" xfId="52012"/>
    <cellStyle name="Обычный 5 21 2 5" xfId="22139"/>
    <cellStyle name="Обычный 5 21 2 5 2" xfId="22140"/>
    <cellStyle name="Обычный 5 21 2 5 2 2" xfId="52013"/>
    <cellStyle name="Обычный 5 21 2 5 3" xfId="52014"/>
    <cellStyle name="Обычный 5 21 2 6" xfId="22141"/>
    <cellStyle name="Обычный 5 21 2 6 2" xfId="52015"/>
    <cellStyle name="Обычный 5 21 2 7" xfId="22142"/>
    <cellStyle name="Обычный 5 21 2 7 2" xfId="52016"/>
    <cellStyle name="Обычный 5 21 2 8" xfId="52017"/>
    <cellStyle name="Обычный 5 21 20" xfId="22143"/>
    <cellStyle name="Обычный 5 21 20 2" xfId="22144"/>
    <cellStyle name="Обычный 5 21 20 2 2" xfId="22145"/>
    <cellStyle name="Обычный 5 21 20 2 2 2" xfId="22146"/>
    <cellStyle name="Обычный 5 21 20 2 2 2 2" xfId="52018"/>
    <cellStyle name="Обычный 5 21 20 2 2 3" xfId="52019"/>
    <cellStyle name="Обычный 5 21 20 2 3" xfId="22147"/>
    <cellStyle name="Обычный 5 21 20 2 3 2" xfId="52020"/>
    <cellStyle name="Обычный 5 21 20 2 4" xfId="52021"/>
    <cellStyle name="Обычный 5 21 20 3" xfId="22148"/>
    <cellStyle name="Обычный 5 21 20 3 2" xfId="22149"/>
    <cellStyle name="Обычный 5 21 20 3 2 2" xfId="22150"/>
    <cellStyle name="Обычный 5 21 20 3 2 2 2" xfId="52022"/>
    <cellStyle name="Обычный 5 21 20 3 2 3" xfId="52023"/>
    <cellStyle name="Обычный 5 21 20 3 3" xfId="22151"/>
    <cellStyle name="Обычный 5 21 20 3 3 2" xfId="52024"/>
    <cellStyle name="Обычный 5 21 20 3 4" xfId="52025"/>
    <cellStyle name="Обычный 5 21 20 4" xfId="22152"/>
    <cellStyle name="Обычный 5 21 20 4 2" xfId="22153"/>
    <cellStyle name="Обычный 5 21 20 4 2 2" xfId="22154"/>
    <cellStyle name="Обычный 5 21 20 4 2 2 2" xfId="52026"/>
    <cellStyle name="Обычный 5 21 20 4 2 3" xfId="52027"/>
    <cellStyle name="Обычный 5 21 20 4 3" xfId="22155"/>
    <cellStyle name="Обычный 5 21 20 4 3 2" xfId="52028"/>
    <cellStyle name="Обычный 5 21 20 4 4" xfId="52029"/>
    <cellStyle name="Обычный 5 21 20 5" xfId="22156"/>
    <cellStyle name="Обычный 5 21 20 5 2" xfId="22157"/>
    <cellStyle name="Обычный 5 21 20 5 2 2" xfId="52030"/>
    <cellStyle name="Обычный 5 21 20 5 3" xfId="52031"/>
    <cellStyle name="Обычный 5 21 20 6" xfId="22158"/>
    <cellStyle name="Обычный 5 21 20 6 2" xfId="52032"/>
    <cellStyle name="Обычный 5 21 20 7" xfId="22159"/>
    <cellStyle name="Обычный 5 21 20 7 2" xfId="52033"/>
    <cellStyle name="Обычный 5 21 20 8" xfId="52034"/>
    <cellStyle name="Обычный 5 21 21" xfId="22160"/>
    <cellStyle name="Обычный 5 21 21 2" xfId="22161"/>
    <cellStyle name="Обычный 5 21 21 2 2" xfId="22162"/>
    <cellStyle name="Обычный 5 21 21 2 2 2" xfId="22163"/>
    <cellStyle name="Обычный 5 21 21 2 2 2 2" xfId="52035"/>
    <cellStyle name="Обычный 5 21 21 2 2 3" xfId="52036"/>
    <cellStyle name="Обычный 5 21 21 2 3" xfId="22164"/>
    <cellStyle name="Обычный 5 21 21 2 3 2" xfId="52037"/>
    <cellStyle name="Обычный 5 21 21 2 4" xfId="52038"/>
    <cellStyle name="Обычный 5 21 21 3" xfId="22165"/>
    <cellStyle name="Обычный 5 21 21 3 2" xfId="22166"/>
    <cellStyle name="Обычный 5 21 21 3 2 2" xfId="22167"/>
    <cellStyle name="Обычный 5 21 21 3 2 2 2" xfId="52039"/>
    <cellStyle name="Обычный 5 21 21 3 2 3" xfId="52040"/>
    <cellStyle name="Обычный 5 21 21 3 3" xfId="22168"/>
    <cellStyle name="Обычный 5 21 21 3 3 2" xfId="52041"/>
    <cellStyle name="Обычный 5 21 21 3 4" xfId="52042"/>
    <cellStyle name="Обычный 5 21 21 4" xfId="22169"/>
    <cellStyle name="Обычный 5 21 21 4 2" xfId="22170"/>
    <cellStyle name="Обычный 5 21 21 4 2 2" xfId="22171"/>
    <cellStyle name="Обычный 5 21 21 4 2 2 2" xfId="52043"/>
    <cellStyle name="Обычный 5 21 21 4 2 3" xfId="52044"/>
    <cellStyle name="Обычный 5 21 21 4 3" xfId="22172"/>
    <cellStyle name="Обычный 5 21 21 4 3 2" xfId="52045"/>
    <cellStyle name="Обычный 5 21 21 4 4" xfId="52046"/>
    <cellStyle name="Обычный 5 21 21 5" xfId="22173"/>
    <cellStyle name="Обычный 5 21 21 5 2" xfId="22174"/>
    <cellStyle name="Обычный 5 21 21 5 2 2" xfId="52047"/>
    <cellStyle name="Обычный 5 21 21 5 3" xfId="52048"/>
    <cellStyle name="Обычный 5 21 21 6" xfId="22175"/>
    <cellStyle name="Обычный 5 21 21 6 2" xfId="52049"/>
    <cellStyle name="Обычный 5 21 21 7" xfId="22176"/>
    <cellStyle name="Обычный 5 21 21 7 2" xfId="52050"/>
    <cellStyle name="Обычный 5 21 21 8" xfId="52051"/>
    <cellStyle name="Обычный 5 21 22" xfId="22177"/>
    <cellStyle name="Обычный 5 21 22 2" xfId="22178"/>
    <cellStyle name="Обычный 5 21 22 2 2" xfId="22179"/>
    <cellStyle name="Обычный 5 21 22 2 2 2" xfId="22180"/>
    <cellStyle name="Обычный 5 21 22 2 2 2 2" xfId="52052"/>
    <cellStyle name="Обычный 5 21 22 2 2 3" xfId="52053"/>
    <cellStyle name="Обычный 5 21 22 2 3" xfId="22181"/>
    <cellStyle name="Обычный 5 21 22 2 3 2" xfId="52054"/>
    <cellStyle name="Обычный 5 21 22 2 4" xfId="52055"/>
    <cellStyle name="Обычный 5 21 22 3" xfId="22182"/>
    <cellStyle name="Обычный 5 21 22 3 2" xfId="22183"/>
    <cellStyle name="Обычный 5 21 22 3 2 2" xfId="22184"/>
    <cellStyle name="Обычный 5 21 22 3 2 2 2" xfId="52056"/>
    <cellStyle name="Обычный 5 21 22 3 2 3" xfId="52057"/>
    <cellStyle name="Обычный 5 21 22 3 3" xfId="22185"/>
    <cellStyle name="Обычный 5 21 22 3 3 2" xfId="52058"/>
    <cellStyle name="Обычный 5 21 22 3 4" xfId="52059"/>
    <cellStyle name="Обычный 5 21 22 4" xfId="22186"/>
    <cellStyle name="Обычный 5 21 22 4 2" xfId="22187"/>
    <cellStyle name="Обычный 5 21 22 4 2 2" xfId="22188"/>
    <cellStyle name="Обычный 5 21 22 4 2 2 2" xfId="52060"/>
    <cellStyle name="Обычный 5 21 22 4 2 3" xfId="52061"/>
    <cellStyle name="Обычный 5 21 22 4 3" xfId="22189"/>
    <cellStyle name="Обычный 5 21 22 4 3 2" xfId="52062"/>
    <cellStyle name="Обычный 5 21 22 4 4" xfId="52063"/>
    <cellStyle name="Обычный 5 21 22 5" xfId="22190"/>
    <cellStyle name="Обычный 5 21 22 5 2" xfId="22191"/>
    <cellStyle name="Обычный 5 21 22 5 2 2" xfId="52064"/>
    <cellStyle name="Обычный 5 21 22 5 3" xfId="52065"/>
    <cellStyle name="Обычный 5 21 22 6" xfId="22192"/>
    <cellStyle name="Обычный 5 21 22 6 2" xfId="52066"/>
    <cellStyle name="Обычный 5 21 22 7" xfId="22193"/>
    <cellStyle name="Обычный 5 21 22 7 2" xfId="52067"/>
    <cellStyle name="Обычный 5 21 22 8" xfId="52068"/>
    <cellStyle name="Обычный 5 21 23" xfId="22194"/>
    <cellStyle name="Обычный 5 21 23 2" xfId="22195"/>
    <cellStyle name="Обычный 5 21 23 2 2" xfId="22196"/>
    <cellStyle name="Обычный 5 21 23 2 2 2" xfId="22197"/>
    <cellStyle name="Обычный 5 21 23 2 2 2 2" xfId="52069"/>
    <cellStyle name="Обычный 5 21 23 2 2 3" xfId="52070"/>
    <cellStyle name="Обычный 5 21 23 2 3" xfId="22198"/>
    <cellStyle name="Обычный 5 21 23 2 3 2" xfId="52071"/>
    <cellStyle name="Обычный 5 21 23 2 4" xfId="52072"/>
    <cellStyle name="Обычный 5 21 23 3" xfId="22199"/>
    <cellStyle name="Обычный 5 21 23 3 2" xfId="22200"/>
    <cellStyle name="Обычный 5 21 23 3 2 2" xfId="22201"/>
    <cellStyle name="Обычный 5 21 23 3 2 2 2" xfId="52073"/>
    <cellStyle name="Обычный 5 21 23 3 2 3" xfId="52074"/>
    <cellStyle name="Обычный 5 21 23 3 3" xfId="22202"/>
    <cellStyle name="Обычный 5 21 23 3 3 2" xfId="52075"/>
    <cellStyle name="Обычный 5 21 23 3 4" xfId="52076"/>
    <cellStyle name="Обычный 5 21 23 4" xfId="22203"/>
    <cellStyle name="Обычный 5 21 23 4 2" xfId="22204"/>
    <cellStyle name="Обычный 5 21 23 4 2 2" xfId="22205"/>
    <cellStyle name="Обычный 5 21 23 4 2 2 2" xfId="52077"/>
    <cellStyle name="Обычный 5 21 23 4 2 3" xfId="52078"/>
    <cellStyle name="Обычный 5 21 23 4 3" xfId="22206"/>
    <cellStyle name="Обычный 5 21 23 4 3 2" xfId="52079"/>
    <cellStyle name="Обычный 5 21 23 4 4" xfId="52080"/>
    <cellStyle name="Обычный 5 21 23 5" xfId="22207"/>
    <cellStyle name="Обычный 5 21 23 5 2" xfId="22208"/>
    <cellStyle name="Обычный 5 21 23 5 2 2" xfId="52081"/>
    <cellStyle name="Обычный 5 21 23 5 3" xfId="52082"/>
    <cellStyle name="Обычный 5 21 23 6" xfId="22209"/>
    <cellStyle name="Обычный 5 21 23 6 2" xfId="52083"/>
    <cellStyle name="Обычный 5 21 23 7" xfId="22210"/>
    <cellStyle name="Обычный 5 21 23 7 2" xfId="52084"/>
    <cellStyle name="Обычный 5 21 23 8" xfId="52085"/>
    <cellStyle name="Обычный 5 21 24" xfId="22211"/>
    <cellStyle name="Обычный 5 21 24 2" xfId="22212"/>
    <cellStyle name="Обычный 5 21 24 2 2" xfId="22213"/>
    <cellStyle name="Обычный 5 21 24 2 2 2" xfId="22214"/>
    <cellStyle name="Обычный 5 21 24 2 2 2 2" xfId="52086"/>
    <cellStyle name="Обычный 5 21 24 2 2 3" xfId="52087"/>
    <cellStyle name="Обычный 5 21 24 2 3" xfId="22215"/>
    <cellStyle name="Обычный 5 21 24 2 3 2" xfId="52088"/>
    <cellStyle name="Обычный 5 21 24 2 4" xfId="52089"/>
    <cellStyle name="Обычный 5 21 24 3" xfId="22216"/>
    <cellStyle name="Обычный 5 21 24 3 2" xfId="22217"/>
    <cellStyle name="Обычный 5 21 24 3 2 2" xfId="22218"/>
    <cellStyle name="Обычный 5 21 24 3 2 2 2" xfId="52090"/>
    <cellStyle name="Обычный 5 21 24 3 2 3" xfId="52091"/>
    <cellStyle name="Обычный 5 21 24 3 3" xfId="22219"/>
    <cellStyle name="Обычный 5 21 24 3 3 2" xfId="52092"/>
    <cellStyle name="Обычный 5 21 24 3 4" xfId="52093"/>
    <cellStyle name="Обычный 5 21 24 4" xfId="22220"/>
    <cellStyle name="Обычный 5 21 24 4 2" xfId="22221"/>
    <cellStyle name="Обычный 5 21 24 4 2 2" xfId="22222"/>
    <cellStyle name="Обычный 5 21 24 4 2 2 2" xfId="52094"/>
    <cellStyle name="Обычный 5 21 24 4 2 3" xfId="52095"/>
    <cellStyle name="Обычный 5 21 24 4 3" xfId="22223"/>
    <cellStyle name="Обычный 5 21 24 4 3 2" xfId="52096"/>
    <cellStyle name="Обычный 5 21 24 4 4" xfId="52097"/>
    <cellStyle name="Обычный 5 21 24 5" xfId="22224"/>
    <cellStyle name="Обычный 5 21 24 5 2" xfId="22225"/>
    <cellStyle name="Обычный 5 21 24 5 2 2" xfId="52098"/>
    <cellStyle name="Обычный 5 21 24 5 3" xfId="52099"/>
    <cellStyle name="Обычный 5 21 24 6" xfId="22226"/>
    <cellStyle name="Обычный 5 21 24 6 2" xfId="52100"/>
    <cellStyle name="Обычный 5 21 24 7" xfId="22227"/>
    <cellStyle name="Обычный 5 21 24 7 2" xfId="52101"/>
    <cellStyle name="Обычный 5 21 24 8" xfId="52102"/>
    <cellStyle name="Обычный 5 21 25" xfId="22228"/>
    <cellStyle name="Обычный 5 21 25 2" xfId="22229"/>
    <cellStyle name="Обычный 5 21 25 2 2" xfId="22230"/>
    <cellStyle name="Обычный 5 21 25 2 2 2" xfId="22231"/>
    <cellStyle name="Обычный 5 21 25 2 2 2 2" xfId="52103"/>
    <cellStyle name="Обычный 5 21 25 2 2 3" xfId="52104"/>
    <cellStyle name="Обычный 5 21 25 2 3" xfId="22232"/>
    <cellStyle name="Обычный 5 21 25 2 3 2" xfId="52105"/>
    <cellStyle name="Обычный 5 21 25 2 4" xfId="52106"/>
    <cellStyle name="Обычный 5 21 25 3" xfId="22233"/>
    <cellStyle name="Обычный 5 21 25 3 2" xfId="22234"/>
    <cellStyle name="Обычный 5 21 25 3 2 2" xfId="22235"/>
    <cellStyle name="Обычный 5 21 25 3 2 2 2" xfId="52107"/>
    <cellStyle name="Обычный 5 21 25 3 2 3" xfId="52108"/>
    <cellStyle name="Обычный 5 21 25 3 3" xfId="22236"/>
    <cellStyle name="Обычный 5 21 25 3 3 2" xfId="52109"/>
    <cellStyle name="Обычный 5 21 25 3 4" xfId="52110"/>
    <cellStyle name="Обычный 5 21 25 4" xfId="22237"/>
    <cellStyle name="Обычный 5 21 25 4 2" xfId="22238"/>
    <cellStyle name="Обычный 5 21 25 4 2 2" xfId="22239"/>
    <cellStyle name="Обычный 5 21 25 4 2 2 2" xfId="52111"/>
    <cellStyle name="Обычный 5 21 25 4 2 3" xfId="52112"/>
    <cellStyle name="Обычный 5 21 25 4 3" xfId="22240"/>
    <cellStyle name="Обычный 5 21 25 4 3 2" xfId="52113"/>
    <cellStyle name="Обычный 5 21 25 4 4" xfId="52114"/>
    <cellStyle name="Обычный 5 21 25 5" xfId="22241"/>
    <cellStyle name="Обычный 5 21 25 5 2" xfId="22242"/>
    <cellStyle name="Обычный 5 21 25 5 2 2" xfId="52115"/>
    <cellStyle name="Обычный 5 21 25 5 3" xfId="52116"/>
    <cellStyle name="Обычный 5 21 25 6" xfId="22243"/>
    <cellStyle name="Обычный 5 21 25 6 2" xfId="52117"/>
    <cellStyle name="Обычный 5 21 25 7" xfId="22244"/>
    <cellStyle name="Обычный 5 21 25 7 2" xfId="52118"/>
    <cellStyle name="Обычный 5 21 25 8" xfId="52119"/>
    <cellStyle name="Обычный 5 21 26" xfId="22245"/>
    <cellStyle name="Обычный 5 21 26 2" xfId="22246"/>
    <cellStyle name="Обычный 5 21 26 2 2" xfId="22247"/>
    <cellStyle name="Обычный 5 21 26 2 2 2" xfId="22248"/>
    <cellStyle name="Обычный 5 21 26 2 2 2 2" xfId="52120"/>
    <cellStyle name="Обычный 5 21 26 2 2 3" xfId="52121"/>
    <cellStyle name="Обычный 5 21 26 2 3" xfId="22249"/>
    <cellStyle name="Обычный 5 21 26 2 3 2" xfId="52122"/>
    <cellStyle name="Обычный 5 21 26 2 4" xfId="52123"/>
    <cellStyle name="Обычный 5 21 26 3" xfId="22250"/>
    <cellStyle name="Обычный 5 21 26 3 2" xfId="22251"/>
    <cellStyle name="Обычный 5 21 26 3 2 2" xfId="22252"/>
    <cellStyle name="Обычный 5 21 26 3 2 2 2" xfId="52124"/>
    <cellStyle name="Обычный 5 21 26 3 2 3" xfId="52125"/>
    <cellStyle name="Обычный 5 21 26 3 3" xfId="22253"/>
    <cellStyle name="Обычный 5 21 26 3 3 2" xfId="52126"/>
    <cellStyle name="Обычный 5 21 26 3 4" xfId="52127"/>
    <cellStyle name="Обычный 5 21 26 4" xfId="22254"/>
    <cellStyle name="Обычный 5 21 26 4 2" xfId="22255"/>
    <cellStyle name="Обычный 5 21 26 4 2 2" xfId="22256"/>
    <cellStyle name="Обычный 5 21 26 4 2 2 2" xfId="52128"/>
    <cellStyle name="Обычный 5 21 26 4 2 3" xfId="52129"/>
    <cellStyle name="Обычный 5 21 26 4 3" xfId="22257"/>
    <cellStyle name="Обычный 5 21 26 4 3 2" xfId="52130"/>
    <cellStyle name="Обычный 5 21 26 4 4" xfId="52131"/>
    <cellStyle name="Обычный 5 21 26 5" xfId="22258"/>
    <cellStyle name="Обычный 5 21 26 5 2" xfId="22259"/>
    <cellStyle name="Обычный 5 21 26 5 2 2" xfId="52132"/>
    <cellStyle name="Обычный 5 21 26 5 3" xfId="52133"/>
    <cellStyle name="Обычный 5 21 26 6" xfId="22260"/>
    <cellStyle name="Обычный 5 21 26 6 2" xfId="52134"/>
    <cellStyle name="Обычный 5 21 26 7" xfId="22261"/>
    <cellStyle name="Обычный 5 21 26 7 2" xfId="52135"/>
    <cellStyle name="Обычный 5 21 26 8" xfId="52136"/>
    <cellStyle name="Обычный 5 21 27" xfId="22262"/>
    <cellStyle name="Обычный 5 21 27 2" xfId="22263"/>
    <cellStyle name="Обычный 5 21 27 2 2" xfId="22264"/>
    <cellStyle name="Обычный 5 21 27 2 2 2" xfId="22265"/>
    <cellStyle name="Обычный 5 21 27 2 2 2 2" xfId="52137"/>
    <cellStyle name="Обычный 5 21 27 2 2 3" xfId="52138"/>
    <cellStyle name="Обычный 5 21 27 2 3" xfId="22266"/>
    <cellStyle name="Обычный 5 21 27 2 3 2" xfId="52139"/>
    <cellStyle name="Обычный 5 21 27 2 4" xfId="52140"/>
    <cellStyle name="Обычный 5 21 27 3" xfId="22267"/>
    <cellStyle name="Обычный 5 21 27 3 2" xfId="22268"/>
    <cellStyle name="Обычный 5 21 27 3 2 2" xfId="22269"/>
    <cellStyle name="Обычный 5 21 27 3 2 2 2" xfId="52141"/>
    <cellStyle name="Обычный 5 21 27 3 2 3" xfId="52142"/>
    <cellStyle name="Обычный 5 21 27 3 3" xfId="22270"/>
    <cellStyle name="Обычный 5 21 27 3 3 2" xfId="52143"/>
    <cellStyle name="Обычный 5 21 27 3 4" xfId="52144"/>
    <cellStyle name="Обычный 5 21 27 4" xfId="22271"/>
    <cellStyle name="Обычный 5 21 27 4 2" xfId="22272"/>
    <cellStyle name="Обычный 5 21 27 4 2 2" xfId="22273"/>
    <cellStyle name="Обычный 5 21 27 4 2 2 2" xfId="52145"/>
    <cellStyle name="Обычный 5 21 27 4 2 3" xfId="52146"/>
    <cellStyle name="Обычный 5 21 27 4 3" xfId="22274"/>
    <cellStyle name="Обычный 5 21 27 4 3 2" xfId="52147"/>
    <cellStyle name="Обычный 5 21 27 4 4" xfId="52148"/>
    <cellStyle name="Обычный 5 21 27 5" xfId="22275"/>
    <cellStyle name="Обычный 5 21 27 5 2" xfId="22276"/>
    <cellStyle name="Обычный 5 21 27 5 2 2" xfId="52149"/>
    <cellStyle name="Обычный 5 21 27 5 3" xfId="52150"/>
    <cellStyle name="Обычный 5 21 27 6" xfId="22277"/>
    <cellStyle name="Обычный 5 21 27 6 2" xfId="52151"/>
    <cellStyle name="Обычный 5 21 27 7" xfId="22278"/>
    <cellStyle name="Обычный 5 21 27 7 2" xfId="52152"/>
    <cellStyle name="Обычный 5 21 27 8" xfId="52153"/>
    <cellStyle name="Обычный 5 21 28" xfId="22279"/>
    <cellStyle name="Обычный 5 21 28 2" xfId="22280"/>
    <cellStyle name="Обычный 5 21 28 2 2" xfId="22281"/>
    <cellStyle name="Обычный 5 21 28 2 2 2" xfId="22282"/>
    <cellStyle name="Обычный 5 21 28 2 2 2 2" xfId="52154"/>
    <cellStyle name="Обычный 5 21 28 2 2 3" xfId="52155"/>
    <cellStyle name="Обычный 5 21 28 2 3" xfId="22283"/>
    <cellStyle name="Обычный 5 21 28 2 3 2" xfId="52156"/>
    <cellStyle name="Обычный 5 21 28 2 4" xfId="52157"/>
    <cellStyle name="Обычный 5 21 28 3" xfId="22284"/>
    <cellStyle name="Обычный 5 21 28 3 2" xfId="22285"/>
    <cellStyle name="Обычный 5 21 28 3 2 2" xfId="22286"/>
    <cellStyle name="Обычный 5 21 28 3 2 2 2" xfId="52158"/>
    <cellStyle name="Обычный 5 21 28 3 2 3" xfId="52159"/>
    <cellStyle name="Обычный 5 21 28 3 3" xfId="22287"/>
    <cellStyle name="Обычный 5 21 28 3 3 2" xfId="52160"/>
    <cellStyle name="Обычный 5 21 28 3 4" xfId="52161"/>
    <cellStyle name="Обычный 5 21 28 4" xfId="22288"/>
    <cellStyle name="Обычный 5 21 28 4 2" xfId="22289"/>
    <cellStyle name="Обычный 5 21 28 4 2 2" xfId="22290"/>
    <cellStyle name="Обычный 5 21 28 4 2 2 2" xfId="52162"/>
    <cellStyle name="Обычный 5 21 28 4 2 3" xfId="52163"/>
    <cellStyle name="Обычный 5 21 28 4 3" xfId="22291"/>
    <cellStyle name="Обычный 5 21 28 4 3 2" xfId="52164"/>
    <cellStyle name="Обычный 5 21 28 4 4" xfId="52165"/>
    <cellStyle name="Обычный 5 21 28 5" xfId="22292"/>
    <cellStyle name="Обычный 5 21 28 5 2" xfId="22293"/>
    <cellStyle name="Обычный 5 21 28 5 2 2" xfId="52166"/>
    <cellStyle name="Обычный 5 21 28 5 3" xfId="52167"/>
    <cellStyle name="Обычный 5 21 28 6" xfId="22294"/>
    <cellStyle name="Обычный 5 21 28 6 2" xfId="52168"/>
    <cellStyle name="Обычный 5 21 28 7" xfId="22295"/>
    <cellStyle name="Обычный 5 21 28 7 2" xfId="52169"/>
    <cellStyle name="Обычный 5 21 28 8" xfId="52170"/>
    <cellStyle name="Обычный 5 21 29" xfId="22296"/>
    <cellStyle name="Обычный 5 21 29 2" xfId="22297"/>
    <cellStyle name="Обычный 5 21 29 2 2" xfId="22298"/>
    <cellStyle name="Обычный 5 21 29 2 2 2" xfId="22299"/>
    <cellStyle name="Обычный 5 21 29 2 2 2 2" xfId="52171"/>
    <cellStyle name="Обычный 5 21 29 2 2 3" xfId="52172"/>
    <cellStyle name="Обычный 5 21 29 2 3" xfId="22300"/>
    <cellStyle name="Обычный 5 21 29 2 3 2" xfId="52173"/>
    <cellStyle name="Обычный 5 21 29 2 4" xfId="52174"/>
    <cellStyle name="Обычный 5 21 29 3" xfId="22301"/>
    <cellStyle name="Обычный 5 21 29 3 2" xfId="22302"/>
    <cellStyle name="Обычный 5 21 29 3 2 2" xfId="22303"/>
    <cellStyle name="Обычный 5 21 29 3 2 2 2" xfId="52175"/>
    <cellStyle name="Обычный 5 21 29 3 2 3" xfId="52176"/>
    <cellStyle name="Обычный 5 21 29 3 3" xfId="22304"/>
    <cellStyle name="Обычный 5 21 29 3 3 2" xfId="52177"/>
    <cellStyle name="Обычный 5 21 29 3 4" xfId="52178"/>
    <cellStyle name="Обычный 5 21 29 4" xfId="22305"/>
    <cellStyle name="Обычный 5 21 29 4 2" xfId="22306"/>
    <cellStyle name="Обычный 5 21 29 4 2 2" xfId="22307"/>
    <cellStyle name="Обычный 5 21 29 4 2 2 2" xfId="52179"/>
    <cellStyle name="Обычный 5 21 29 4 2 3" xfId="52180"/>
    <cellStyle name="Обычный 5 21 29 4 3" xfId="22308"/>
    <cellStyle name="Обычный 5 21 29 4 3 2" xfId="52181"/>
    <cellStyle name="Обычный 5 21 29 4 4" xfId="52182"/>
    <cellStyle name="Обычный 5 21 29 5" xfId="22309"/>
    <cellStyle name="Обычный 5 21 29 5 2" xfId="22310"/>
    <cellStyle name="Обычный 5 21 29 5 2 2" xfId="52183"/>
    <cellStyle name="Обычный 5 21 29 5 3" xfId="52184"/>
    <cellStyle name="Обычный 5 21 29 6" xfId="22311"/>
    <cellStyle name="Обычный 5 21 29 6 2" xfId="52185"/>
    <cellStyle name="Обычный 5 21 29 7" xfId="22312"/>
    <cellStyle name="Обычный 5 21 29 7 2" xfId="52186"/>
    <cellStyle name="Обычный 5 21 29 8" xfId="52187"/>
    <cellStyle name="Обычный 5 21 3" xfId="22313"/>
    <cellStyle name="Обычный 5 21 3 2" xfId="22314"/>
    <cellStyle name="Обычный 5 21 3 2 2" xfId="22315"/>
    <cellStyle name="Обычный 5 21 3 2 2 2" xfId="22316"/>
    <cellStyle name="Обычный 5 21 3 2 2 2 2" xfId="52188"/>
    <cellStyle name="Обычный 5 21 3 2 2 3" xfId="52189"/>
    <cellStyle name="Обычный 5 21 3 2 3" xfId="22317"/>
    <cellStyle name="Обычный 5 21 3 2 3 2" xfId="52190"/>
    <cellStyle name="Обычный 5 21 3 2 4" xfId="52191"/>
    <cellStyle name="Обычный 5 21 3 3" xfId="22318"/>
    <cellStyle name="Обычный 5 21 3 3 2" xfId="22319"/>
    <cellStyle name="Обычный 5 21 3 3 2 2" xfId="22320"/>
    <cellStyle name="Обычный 5 21 3 3 2 2 2" xfId="52192"/>
    <cellStyle name="Обычный 5 21 3 3 2 3" xfId="52193"/>
    <cellStyle name="Обычный 5 21 3 3 3" xfId="22321"/>
    <cellStyle name="Обычный 5 21 3 3 3 2" xfId="52194"/>
    <cellStyle name="Обычный 5 21 3 3 4" xfId="52195"/>
    <cellStyle name="Обычный 5 21 3 4" xfId="22322"/>
    <cellStyle name="Обычный 5 21 3 4 2" xfId="22323"/>
    <cellStyle name="Обычный 5 21 3 4 2 2" xfId="22324"/>
    <cellStyle name="Обычный 5 21 3 4 2 2 2" xfId="52196"/>
    <cellStyle name="Обычный 5 21 3 4 2 3" xfId="52197"/>
    <cellStyle name="Обычный 5 21 3 4 3" xfId="22325"/>
    <cellStyle name="Обычный 5 21 3 4 3 2" xfId="52198"/>
    <cellStyle name="Обычный 5 21 3 4 4" xfId="52199"/>
    <cellStyle name="Обычный 5 21 3 5" xfId="22326"/>
    <cellStyle name="Обычный 5 21 3 5 2" xfId="22327"/>
    <cellStyle name="Обычный 5 21 3 5 2 2" xfId="52200"/>
    <cellStyle name="Обычный 5 21 3 5 3" xfId="52201"/>
    <cellStyle name="Обычный 5 21 3 6" xfId="22328"/>
    <cellStyle name="Обычный 5 21 3 6 2" xfId="52202"/>
    <cellStyle name="Обычный 5 21 3 7" xfId="22329"/>
    <cellStyle name="Обычный 5 21 3 7 2" xfId="52203"/>
    <cellStyle name="Обычный 5 21 3 8" xfId="52204"/>
    <cellStyle name="Обычный 5 21 30" xfId="22330"/>
    <cellStyle name="Обычный 5 21 30 2" xfId="22331"/>
    <cellStyle name="Обычный 5 21 30 2 2" xfId="22332"/>
    <cellStyle name="Обычный 5 21 30 2 2 2" xfId="52205"/>
    <cellStyle name="Обычный 5 21 30 2 3" xfId="52206"/>
    <cellStyle name="Обычный 5 21 30 3" xfId="22333"/>
    <cellStyle name="Обычный 5 21 30 3 2" xfId="52207"/>
    <cellStyle name="Обычный 5 21 30 4" xfId="52208"/>
    <cellStyle name="Обычный 5 21 31" xfId="22334"/>
    <cellStyle name="Обычный 5 21 31 2" xfId="22335"/>
    <cellStyle name="Обычный 5 21 31 2 2" xfId="22336"/>
    <cellStyle name="Обычный 5 21 31 2 2 2" xfId="52209"/>
    <cellStyle name="Обычный 5 21 31 2 3" xfId="52210"/>
    <cellStyle name="Обычный 5 21 31 3" xfId="22337"/>
    <cellStyle name="Обычный 5 21 31 3 2" xfId="52211"/>
    <cellStyle name="Обычный 5 21 31 4" xfId="52212"/>
    <cellStyle name="Обычный 5 21 32" xfId="22338"/>
    <cellStyle name="Обычный 5 21 32 2" xfId="22339"/>
    <cellStyle name="Обычный 5 21 32 2 2" xfId="22340"/>
    <cellStyle name="Обычный 5 21 32 2 2 2" xfId="52213"/>
    <cellStyle name="Обычный 5 21 32 2 3" xfId="52214"/>
    <cellStyle name="Обычный 5 21 32 3" xfId="22341"/>
    <cellStyle name="Обычный 5 21 32 3 2" xfId="52215"/>
    <cellStyle name="Обычный 5 21 32 4" xfId="52216"/>
    <cellStyle name="Обычный 5 21 33" xfId="22342"/>
    <cellStyle name="Обычный 5 21 33 2" xfId="22343"/>
    <cellStyle name="Обычный 5 21 33 2 2" xfId="52217"/>
    <cellStyle name="Обычный 5 21 33 3" xfId="52218"/>
    <cellStyle name="Обычный 5 21 34" xfId="22344"/>
    <cellStyle name="Обычный 5 21 34 2" xfId="52219"/>
    <cellStyle name="Обычный 5 21 35" xfId="22345"/>
    <cellStyle name="Обычный 5 21 35 2" xfId="52220"/>
    <cellStyle name="Обычный 5 21 36" xfId="52221"/>
    <cellStyle name="Обычный 5 21 4" xfId="22346"/>
    <cellStyle name="Обычный 5 21 4 2" xfId="22347"/>
    <cellStyle name="Обычный 5 21 4 2 2" xfId="22348"/>
    <cellStyle name="Обычный 5 21 4 2 2 2" xfId="22349"/>
    <cellStyle name="Обычный 5 21 4 2 2 2 2" xfId="52222"/>
    <cellStyle name="Обычный 5 21 4 2 2 3" xfId="52223"/>
    <cellStyle name="Обычный 5 21 4 2 3" xfId="22350"/>
    <cellStyle name="Обычный 5 21 4 2 3 2" xfId="52224"/>
    <cellStyle name="Обычный 5 21 4 2 4" xfId="52225"/>
    <cellStyle name="Обычный 5 21 4 3" xfId="22351"/>
    <cellStyle name="Обычный 5 21 4 3 2" xfId="22352"/>
    <cellStyle name="Обычный 5 21 4 3 2 2" xfId="22353"/>
    <cellStyle name="Обычный 5 21 4 3 2 2 2" xfId="52226"/>
    <cellStyle name="Обычный 5 21 4 3 2 3" xfId="52227"/>
    <cellStyle name="Обычный 5 21 4 3 3" xfId="22354"/>
    <cellStyle name="Обычный 5 21 4 3 3 2" xfId="52228"/>
    <cellStyle name="Обычный 5 21 4 3 4" xfId="52229"/>
    <cellStyle name="Обычный 5 21 4 4" xfId="22355"/>
    <cellStyle name="Обычный 5 21 4 4 2" xfId="22356"/>
    <cellStyle name="Обычный 5 21 4 4 2 2" xfId="22357"/>
    <cellStyle name="Обычный 5 21 4 4 2 2 2" xfId="52230"/>
    <cellStyle name="Обычный 5 21 4 4 2 3" xfId="52231"/>
    <cellStyle name="Обычный 5 21 4 4 3" xfId="22358"/>
    <cellStyle name="Обычный 5 21 4 4 3 2" xfId="52232"/>
    <cellStyle name="Обычный 5 21 4 4 4" xfId="52233"/>
    <cellStyle name="Обычный 5 21 4 5" xfId="22359"/>
    <cellStyle name="Обычный 5 21 4 5 2" xfId="22360"/>
    <cellStyle name="Обычный 5 21 4 5 2 2" xfId="52234"/>
    <cellStyle name="Обычный 5 21 4 5 3" xfId="52235"/>
    <cellStyle name="Обычный 5 21 4 6" xfId="22361"/>
    <cellStyle name="Обычный 5 21 4 6 2" xfId="52236"/>
    <cellStyle name="Обычный 5 21 4 7" xfId="22362"/>
    <cellStyle name="Обычный 5 21 4 7 2" xfId="52237"/>
    <cellStyle name="Обычный 5 21 4 8" xfId="52238"/>
    <cellStyle name="Обычный 5 21 5" xfId="22363"/>
    <cellStyle name="Обычный 5 21 5 2" xfId="22364"/>
    <cellStyle name="Обычный 5 21 5 2 2" xfId="22365"/>
    <cellStyle name="Обычный 5 21 5 2 2 2" xfId="22366"/>
    <cellStyle name="Обычный 5 21 5 2 2 2 2" xfId="52239"/>
    <cellStyle name="Обычный 5 21 5 2 2 3" xfId="52240"/>
    <cellStyle name="Обычный 5 21 5 2 3" xfId="22367"/>
    <cellStyle name="Обычный 5 21 5 2 3 2" xfId="52241"/>
    <cellStyle name="Обычный 5 21 5 2 4" xfId="52242"/>
    <cellStyle name="Обычный 5 21 5 3" xfId="22368"/>
    <cellStyle name="Обычный 5 21 5 3 2" xfId="22369"/>
    <cellStyle name="Обычный 5 21 5 3 2 2" xfId="22370"/>
    <cellStyle name="Обычный 5 21 5 3 2 2 2" xfId="52243"/>
    <cellStyle name="Обычный 5 21 5 3 2 3" xfId="52244"/>
    <cellStyle name="Обычный 5 21 5 3 3" xfId="22371"/>
    <cellStyle name="Обычный 5 21 5 3 3 2" xfId="52245"/>
    <cellStyle name="Обычный 5 21 5 3 4" xfId="52246"/>
    <cellStyle name="Обычный 5 21 5 4" xfId="22372"/>
    <cellStyle name="Обычный 5 21 5 4 2" xfId="22373"/>
    <cellStyle name="Обычный 5 21 5 4 2 2" xfId="22374"/>
    <cellStyle name="Обычный 5 21 5 4 2 2 2" xfId="52247"/>
    <cellStyle name="Обычный 5 21 5 4 2 3" xfId="52248"/>
    <cellStyle name="Обычный 5 21 5 4 3" xfId="22375"/>
    <cellStyle name="Обычный 5 21 5 4 3 2" xfId="52249"/>
    <cellStyle name="Обычный 5 21 5 4 4" xfId="52250"/>
    <cellStyle name="Обычный 5 21 5 5" xfId="22376"/>
    <cellStyle name="Обычный 5 21 5 5 2" xfId="22377"/>
    <cellStyle name="Обычный 5 21 5 5 2 2" xfId="52251"/>
    <cellStyle name="Обычный 5 21 5 5 3" xfId="52252"/>
    <cellStyle name="Обычный 5 21 5 6" xfId="22378"/>
    <cellStyle name="Обычный 5 21 5 6 2" xfId="52253"/>
    <cellStyle name="Обычный 5 21 5 7" xfId="22379"/>
    <cellStyle name="Обычный 5 21 5 7 2" xfId="52254"/>
    <cellStyle name="Обычный 5 21 5 8" xfId="52255"/>
    <cellStyle name="Обычный 5 21 6" xfId="22380"/>
    <cellStyle name="Обычный 5 21 6 2" xfId="22381"/>
    <cellStyle name="Обычный 5 21 6 2 2" xfId="22382"/>
    <cellStyle name="Обычный 5 21 6 2 2 2" xfId="22383"/>
    <cellStyle name="Обычный 5 21 6 2 2 2 2" xfId="52256"/>
    <cellStyle name="Обычный 5 21 6 2 2 3" xfId="52257"/>
    <cellStyle name="Обычный 5 21 6 2 3" xfId="22384"/>
    <cellStyle name="Обычный 5 21 6 2 3 2" xfId="52258"/>
    <cellStyle name="Обычный 5 21 6 2 4" xfId="52259"/>
    <cellStyle name="Обычный 5 21 6 3" xfId="22385"/>
    <cellStyle name="Обычный 5 21 6 3 2" xfId="22386"/>
    <cellStyle name="Обычный 5 21 6 3 2 2" xfId="22387"/>
    <cellStyle name="Обычный 5 21 6 3 2 2 2" xfId="52260"/>
    <cellStyle name="Обычный 5 21 6 3 2 3" xfId="52261"/>
    <cellStyle name="Обычный 5 21 6 3 3" xfId="22388"/>
    <cellStyle name="Обычный 5 21 6 3 3 2" xfId="52262"/>
    <cellStyle name="Обычный 5 21 6 3 4" xfId="52263"/>
    <cellStyle name="Обычный 5 21 6 4" xfId="22389"/>
    <cellStyle name="Обычный 5 21 6 4 2" xfId="22390"/>
    <cellStyle name="Обычный 5 21 6 4 2 2" xfId="22391"/>
    <cellStyle name="Обычный 5 21 6 4 2 2 2" xfId="52264"/>
    <cellStyle name="Обычный 5 21 6 4 2 3" xfId="52265"/>
    <cellStyle name="Обычный 5 21 6 4 3" xfId="22392"/>
    <cellStyle name="Обычный 5 21 6 4 3 2" xfId="52266"/>
    <cellStyle name="Обычный 5 21 6 4 4" xfId="52267"/>
    <cellStyle name="Обычный 5 21 6 5" xfId="22393"/>
    <cellStyle name="Обычный 5 21 6 5 2" xfId="22394"/>
    <cellStyle name="Обычный 5 21 6 5 2 2" xfId="52268"/>
    <cellStyle name="Обычный 5 21 6 5 3" xfId="52269"/>
    <cellStyle name="Обычный 5 21 6 6" xfId="22395"/>
    <cellStyle name="Обычный 5 21 6 6 2" xfId="52270"/>
    <cellStyle name="Обычный 5 21 6 7" xfId="22396"/>
    <cellStyle name="Обычный 5 21 6 7 2" xfId="52271"/>
    <cellStyle name="Обычный 5 21 6 8" xfId="52272"/>
    <cellStyle name="Обычный 5 21 7" xfId="22397"/>
    <cellStyle name="Обычный 5 21 7 2" xfId="22398"/>
    <cellStyle name="Обычный 5 21 7 2 2" xfId="22399"/>
    <cellStyle name="Обычный 5 21 7 2 2 2" xfId="22400"/>
    <cellStyle name="Обычный 5 21 7 2 2 2 2" xfId="52273"/>
    <cellStyle name="Обычный 5 21 7 2 2 3" xfId="52274"/>
    <cellStyle name="Обычный 5 21 7 2 3" xfId="22401"/>
    <cellStyle name="Обычный 5 21 7 2 3 2" xfId="52275"/>
    <cellStyle name="Обычный 5 21 7 2 4" xfId="52276"/>
    <cellStyle name="Обычный 5 21 7 3" xfId="22402"/>
    <cellStyle name="Обычный 5 21 7 3 2" xfId="22403"/>
    <cellStyle name="Обычный 5 21 7 3 2 2" xfId="22404"/>
    <cellStyle name="Обычный 5 21 7 3 2 2 2" xfId="52277"/>
    <cellStyle name="Обычный 5 21 7 3 2 3" xfId="52278"/>
    <cellStyle name="Обычный 5 21 7 3 3" xfId="22405"/>
    <cellStyle name="Обычный 5 21 7 3 3 2" xfId="52279"/>
    <cellStyle name="Обычный 5 21 7 3 4" xfId="52280"/>
    <cellStyle name="Обычный 5 21 7 4" xfId="22406"/>
    <cellStyle name="Обычный 5 21 7 4 2" xfId="22407"/>
    <cellStyle name="Обычный 5 21 7 4 2 2" xfId="22408"/>
    <cellStyle name="Обычный 5 21 7 4 2 2 2" xfId="52281"/>
    <cellStyle name="Обычный 5 21 7 4 2 3" xfId="52282"/>
    <cellStyle name="Обычный 5 21 7 4 3" xfId="22409"/>
    <cellStyle name="Обычный 5 21 7 4 3 2" xfId="52283"/>
    <cellStyle name="Обычный 5 21 7 4 4" xfId="52284"/>
    <cellStyle name="Обычный 5 21 7 5" xfId="22410"/>
    <cellStyle name="Обычный 5 21 7 5 2" xfId="22411"/>
    <cellStyle name="Обычный 5 21 7 5 2 2" xfId="52285"/>
    <cellStyle name="Обычный 5 21 7 5 3" xfId="52286"/>
    <cellStyle name="Обычный 5 21 7 6" xfId="22412"/>
    <cellStyle name="Обычный 5 21 7 6 2" xfId="52287"/>
    <cellStyle name="Обычный 5 21 7 7" xfId="22413"/>
    <cellStyle name="Обычный 5 21 7 7 2" xfId="52288"/>
    <cellStyle name="Обычный 5 21 7 8" xfId="52289"/>
    <cellStyle name="Обычный 5 21 8" xfId="22414"/>
    <cellStyle name="Обычный 5 21 8 2" xfId="22415"/>
    <cellStyle name="Обычный 5 21 8 2 2" xfId="22416"/>
    <cellStyle name="Обычный 5 21 8 2 2 2" xfId="22417"/>
    <cellStyle name="Обычный 5 21 8 2 2 2 2" xfId="52290"/>
    <cellStyle name="Обычный 5 21 8 2 2 3" xfId="52291"/>
    <cellStyle name="Обычный 5 21 8 2 3" xfId="22418"/>
    <cellStyle name="Обычный 5 21 8 2 3 2" xfId="52292"/>
    <cellStyle name="Обычный 5 21 8 2 4" xfId="52293"/>
    <cellStyle name="Обычный 5 21 8 3" xfId="22419"/>
    <cellStyle name="Обычный 5 21 8 3 2" xfId="22420"/>
    <cellStyle name="Обычный 5 21 8 3 2 2" xfId="22421"/>
    <cellStyle name="Обычный 5 21 8 3 2 2 2" xfId="52294"/>
    <cellStyle name="Обычный 5 21 8 3 2 3" xfId="52295"/>
    <cellStyle name="Обычный 5 21 8 3 3" xfId="22422"/>
    <cellStyle name="Обычный 5 21 8 3 3 2" xfId="52296"/>
    <cellStyle name="Обычный 5 21 8 3 4" xfId="52297"/>
    <cellStyle name="Обычный 5 21 8 4" xfId="22423"/>
    <cellStyle name="Обычный 5 21 8 4 2" xfId="22424"/>
    <cellStyle name="Обычный 5 21 8 4 2 2" xfId="22425"/>
    <cellStyle name="Обычный 5 21 8 4 2 2 2" xfId="52298"/>
    <cellStyle name="Обычный 5 21 8 4 2 3" xfId="52299"/>
    <cellStyle name="Обычный 5 21 8 4 3" xfId="22426"/>
    <cellStyle name="Обычный 5 21 8 4 3 2" xfId="52300"/>
    <cellStyle name="Обычный 5 21 8 4 4" xfId="52301"/>
    <cellStyle name="Обычный 5 21 8 5" xfId="22427"/>
    <cellStyle name="Обычный 5 21 8 5 2" xfId="22428"/>
    <cellStyle name="Обычный 5 21 8 5 2 2" xfId="52302"/>
    <cellStyle name="Обычный 5 21 8 5 3" xfId="52303"/>
    <cellStyle name="Обычный 5 21 8 6" xfId="22429"/>
    <cellStyle name="Обычный 5 21 8 6 2" xfId="52304"/>
    <cellStyle name="Обычный 5 21 8 7" xfId="22430"/>
    <cellStyle name="Обычный 5 21 8 7 2" xfId="52305"/>
    <cellStyle name="Обычный 5 21 8 8" xfId="52306"/>
    <cellStyle name="Обычный 5 21 9" xfId="22431"/>
    <cellStyle name="Обычный 5 21 9 2" xfId="22432"/>
    <cellStyle name="Обычный 5 21 9 2 2" xfId="22433"/>
    <cellStyle name="Обычный 5 21 9 2 2 2" xfId="22434"/>
    <cellStyle name="Обычный 5 21 9 2 2 2 2" xfId="52307"/>
    <cellStyle name="Обычный 5 21 9 2 2 3" xfId="52308"/>
    <cellStyle name="Обычный 5 21 9 2 3" xfId="22435"/>
    <cellStyle name="Обычный 5 21 9 2 3 2" xfId="52309"/>
    <cellStyle name="Обычный 5 21 9 2 4" xfId="52310"/>
    <cellStyle name="Обычный 5 21 9 3" xfId="22436"/>
    <cellStyle name="Обычный 5 21 9 3 2" xfId="22437"/>
    <cellStyle name="Обычный 5 21 9 3 2 2" xfId="22438"/>
    <cellStyle name="Обычный 5 21 9 3 2 2 2" xfId="52311"/>
    <cellStyle name="Обычный 5 21 9 3 2 3" xfId="52312"/>
    <cellStyle name="Обычный 5 21 9 3 3" xfId="22439"/>
    <cellStyle name="Обычный 5 21 9 3 3 2" xfId="52313"/>
    <cellStyle name="Обычный 5 21 9 3 4" xfId="52314"/>
    <cellStyle name="Обычный 5 21 9 4" xfId="22440"/>
    <cellStyle name="Обычный 5 21 9 4 2" xfId="22441"/>
    <cellStyle name="Обычный 5 21 9 4 2 2" xfId="22442"/>
    <cellStyle name="Обычный 5 21 9 4 2 2 2" xfId="52315"/>
    <cellStyle name="Обычный 5 21 9 4 2 3" xfId="52316"/>
    <cellStyle name="Обычный 5 21 9 4 3" xfId="22443"/>
    <cellStyle name="Обычный 5 21 9 4 3 2" xfId="52317"/>
    <cellStyle name="Обычный 5 21 9 4 4" xfId="52318"/>
    <cellStyle name="Обычный 5 21 9 5" xfId="22444"/>
    <cellStyle name="Обычный 5 21 9 5 2" xfId="22445"/>
    <cellStyle name="Обычный 5 21 9 5 2 2" xfId="52319"/>
    <cellStyle name="Обычный 5 21 9 5 3" xfId="52320"/>
    <cellStyle name="Обычный 5 21 9 6" xfId="22446"/>
    <cellStyle name="Обычный 5 21 9 6 2" xfId="52321"/>
    <cellStyle name="Обычный 5 21 9 7" xfId="22447"/>
    <cellStyle name="Обычный 5 21 9 7 2" xfId="52322"/>
    <cellStyle name="Обычный 5 21 9 8" xfId="52323"/>
    <cellStyle name="Обычный 5 22" xfId="22448"/>
    <cellStyle name="Обычный 5 22 10" xfId="22449"/>
    <cellStyle name="Обычный 5 22 10 2" xfId="22450"/>
    <cellStyle name="Обычный 5 22 10 2 2" xfId="22451"/>
    <cellStyle name="Обычный 5 22 10 2 2 2" xfId="22452"/>
    <cellStyle name="Обычный 5 22 10 2 2 2 2" xfId="52324"/>
    <cellStyle name="Обычный 5 22 10 2 2 3" xfId="52325"/>
    <cellStyle name="Обычный 5 22 10 2 3" xfId="22453"/>
    <cellStyle name="Обычный 5 22 10 2 3 2" xfId="52326"/>
    <cellStyle name="Обычный 5 22 10 2 4" xfId="52327"/>
    <cellStyle name="Обычный 5 22 10 3" xfId="22454"/>
    <cellStyle name="Обычный 5 22 10 3 2" xfId="22455"/>
    <cellStyle name="Обычный 5 22 10 3 2 2" xfId="22456"/>
    <cellStyle name="Обычный 5 22 10 3 2 2 2" xfId="52328"/>
    <cellStyle name="Обычный 5 22 10 3 2 3" xfId="52329"/>
    <cellStyle name="Обычный 5 22 10 3 3" xfId="22457"/>
    <cellStyle name="Обычный 5 22 10 3 3 2" xfId="52330"/>
    <cellStyle name="Обычный 5 22 10 3 4" xfId="52331"/>
    <cellStyle name="Обычный 5 22 10 4" xfId="22458"/>
    <cellStyle name="Обычный 5 22 10 4 2" xfId="22459"/>
    <cellStyle name="Обычный 5 22 10 4 2 2" xfId="22460"/>
    <cellStyle name="Обычный 5 22 10 4 2 2 2" xfId="52332"/>
    <cellStyle name="Обычный 5 22 10 4 2 3" xfId="52333"/>
    <cellStyle name="Обычный 5 22 10 4 3" xfId="22461"/>
    <cellStyle name="Обычный 5 22 10 4 3 2" xfId="52334"/>
    <cellStyle name="Обычный 5 22 10 4 4" xfId="52335"/>
    <cellStyle name="Обычный 5 22 10 5" xfId="22462"/>
    <cellStyle name="Обычный 5 22 10 5 2" xfId="22463"/>
    <cellStyle name="Обычный 5 22 10 5 2 2" xfId="52336"/>
    <cellStyle name="Обычный 5 22 10 5 3" xfId="52337"/>
    <cellStyle name="Обычный 5 22 10 6" xfId="22464"/>
    <cellStyle name="Обычный 5 22 10 6 2" xfId="52338"/>
    <cellStyle name="Обычный 5 22 10 7" xfId="22465"/>
    <cellStyle name="Обычный 5 22 10 7 2" xfId="52339"/>
    <cellStyle name="Обычный 5 22 10 8" xfId="52340"/>
    <cellStyle name="Обычный 5 22 11" xfId="22466"/>
    <cellStyle name="Обычный 5 22 11 2" xfId="22467"/>
    <cellStyle name="Обычный 5 22 11 2 2" xfId="22468"/>
    <cellStyle name="Обычный 5 22 11 2 2 2" xfId="22469"/>
    <cellStyle name="Обычный 5 22 11 2 2 2 2" xfId="52341"/>
    <cellStyle name="Обычный 5 22 11 2 2 3" xfId="52342"/>
    <cellStyle name="Обычный 5 22 11 2 3" xfId="22470"/>
    <cellStyle name="Обычный 5 22 11 2 3 2" xfId="52343"/>
    <cellStyle name="Обычный 5 22 11 2 4" xfId="52344"/>
    <cellStyle name="Обычный 5 22 11 3" xfId="22471"/>
    <cellStyle name="Обычный 5 22 11 3 2" xfId="22472"/>
    <cellStyle name="Обычный 5 22 11 3 2 2" xfId="22473"/>
    <cellStyle name="Обычный 5 22 11 3 2 2 2" xfId="52345"/>
    <cellStyle name="Обычный 5 22 11 3 2 3" xfId="52346"/>
    <cellStyle name="Обычный 5 22 11 3 3" xfId="22474"/>
    <cellStyle name="Обычный 5 22 11 3 3 2" xfId="52347"/>
    <cellStyle name="Обычный 5 22 11 3 4" xfId="52348"/>
    <cellStyle name="Обычный 5 22 11 4" xfId="22475"/>
    <cellStyle name="Обычный 5 22 11 4 2" xfId="22476"/>
    <cellStyle name="Обычный 5 22 11 4 2 2" xfId="22477"/>
    <cellStyle name="Обычный 5 22 11 4 2 2 2" xfId="52349"/>
    <cellStyle name="Обычный 5 22 11 4 2 3" xfId="52350"/>
    <cellStyle name="Обычный 5 22 11 4 3" xfId="22478"/>
    <cellStyle name="Обычный 5 22 11 4 3 2" xfId="52351"/>
    <cellStyle name="Обычный 5 22 11 4 4" xfId="52352"/>
    <cellStyle name="Обычный 5 22 11 5" xfId="22479"/>
    <cellStyle name="Обычный 5 22 11 5 2" xfId="22480"/>
    <cellStyle name="Обычный 5 22 11 5 2 2" xfId="52353"/>
    <cellStyle name="Обычный 5 22 11 5 3" xfId="52354"/>
    <cellStyle name="Обычный 5 22 11 6" xfId="22481"/>
    <cellStyle name="Обычный 5 22 11 6 2" xfId="52355"/>
    <cellStyle name="Обычный 5 22 11 7" xfId="22482"/>
    <cellStyle name="Обычный 5 22 11 7 2" xfId="52356"/>
    <cellStyle name="Обычный 5 22 11 8" xfId="52357"/>
    <cellStyle name="Обычный 5 22 12" xfId="22483"/>
    <cellStyle name="Обычный 5 22 12 2" xfId="22484"/>
    <cellStyle name="Обычный 5 22 12 2 2" xfId="22485"/>
    <cellStyle name="Обычный 5 22 12 2 2 2" xfId="22486"/>
    <cellStyle name="Обычный 5 22 12 2 2 2 2" xfId="52358"/>
    <cellStyle name="Обычный 5 22 12 2 2 3" xfId="52359"/>
    <cellStyle name="Обычный 5 22 12 2 3" xfId="22487"/>
    <cellStyle name="Обычный 5 22 12 2 3 2" xfId="52360"/>
    <cellStyle name="Обычный 5 22 12 2 4" xfId="52361"/>
    <cellStyle name="Обычный 5 22 12 3" xfId="22488"/>
    <cellStyle name="Обычный 5 22 12 3 2" xfId="22489"/>
    <cellStyle name="Обычный 5 22 12 3 2 2" xfId="22490"/>
    <cellStyle name="Обычный 5 22 12 3 2 2 2" xfId="52362"/>
    <cellStyle name="Обычный 5 22 12 3 2 3" xfId="52363"/>
    <cellStyle name="Обычный 5 22 12 3 3" xfId="22491"/>
    <cellStyle name="Обычный 5 22 12 3 3 2" xfId="52364"/>
    <cellStyle name="Обычный 5 22 12 3 4" xfId="52365"/>
    <cellStyle name="Обычный 5 22 12 4" xfId="22492"/>
    <cellStyle name="Обычный 5 22 12 4 2" xfId="22493"/>
    <cellStyle name="Обычный 5 22 12 4 2 2" xfId="22494"/>
    <cellStyle name="Обычный 5 22 12 4 2 2 2" xfId="52366"/>
    <cellStyle name="Обычный 5 22 12 4 2 3" xfId="52367"/>
    <cellStyle name="Обычный 5 22 12 4 3" xfId="22495"/>
    <cellStyle name="Обычный 5 22 12 4 3 2" xfId="52368"/>
    <cellStyle name="Обычный 5 22 12 4 4" xfId="52369"/>
    <cellStyle name="Обычный 5 22 12 5" xfId="22496"/>
    <cellStyle name="Обычный 5 22 12 5 2" xfId="22497"/>
    <cellStyle name="Обычный 5 22 12 5 2 2" xfId="52370"/>
    <cellStyle name="Обычный 5 22 12 5 3" xfId="52371"/>
    <cellStyle name="Обычный 5 22 12 6" xfId="22498"/>
    <cellStyle name="Обычный 5 22 12 6 2" xfId="52372"/>
    <cellStyle name="Обычный 5 22 12 7" xfId="22499"/>
    <cellStyle name="Обычный 5 22 12 7 2" xfId="52373"/>
    <cellStyle name="Обычный 5 22 12 8" xfId="52374"/>
    <cellStyle name="Обычный 5 22 13" xfId="22500"/>
    <cellStyle name="Обычный 5 22 13 2" xfId="22501"/>
    <cellStyle name="Обычный 5 22 13 2 2" xfId="22502"/>
    <cellStyle name="Обычный 5 22 13 2 2 2" xfId="22503"/>
    <cellStyle name="Обычный 5 22 13 2 2 2 2" xfId="52375"/>
    <cellStyle name="Обычный 5 22 13 2 2 3" xfId="52376"/>
    <cellStyle name="Обычный 5 22 13 2 3" xfId="22504"/>
    <cellStyle name="Обычный 5 22 13 2 3 2" xfId="52377"/>
    <cellStyle name="Обычный 5 22 13 2 4" xfId="52378"/>
    <cellStyle name="Обычный 5 22 13 3" xfId="22505"/>
    <cellStyle name="Обычный 5 22 13 3 2" xfId="22506"/>
    <cellStyle name="Обычный 5 22 13 3 2 2" xfId="22507"/>
    <cellStyle name="Обычный 5 22 13 3 2 2 2" xfId="52379"/>
    <cellStyle name="Обычный 5 22 13 3 2 3" xfId="52380"/>
    <cellStyle name="Обычный 5 22 13 3 3" xfId="22508"/>
    <cellStyle name="Обычный 5 22 13 3 3 2" xfId="52381"/>
    <cellStyle name="Обычный 5 22 13 3 4" xfId="52382"/>
    <cellStyle name="Обычный 5 22 13 4" xfId="22509"/>
    <cellStyle name="Обычный 5 22 13 4 2" xfId="22510"/>
    <cellStyle name="Обычный 5 22 13 4 2 2" xfId="22511"/>
    <cellStyle name="Обычный 5 22 13 4 2 2 2" xfId="52383"/>
    <cellStyle name="Обычный 5 22 13 4 2 3" xfId="52384"/>
    <cellStyle name="Обычный 5 22 13 4 3" xfId="22512"/>
    <cellStyle name="Обычный 5 22 13 4 3 2" xfId="52385"/>
    <cellStyle name="Обычный 5 22 13 4 4" xfId="52386"/>
    <cellStyle name="Обычный 5 22 13 5" xfId="22513"/>
    <cellStyle name="Обычный 5 22 13 5 2" xfId="22514"/>
    <cellStyle name="Обычный 5 22 13 5 2 2" xfId="52387"/>
    <cellStyle name="Обычный 5 22 13 5 3" xfId="52388"/>
    <cellStyle name="Обычный 5 22 13 6" xfId="22515"/>
    <cellStyle name="Обычный 5 22 13 6 2" xfId="52389"/>
    <cellStyle name="Обычный 5 22 13 7" xfId="22516"/>
    <cellStyle name="Обычный 5 22 13 7 2" xfId="52390"/>
    <cellStyle name="Обычный 5 22 13 8" xfId="52391"/>
    <cellStyle name="Обычный 5 22 14" xfId="22517"/>
    <cellStyle name="Обычный 5 22 14 2" xfId="22518"/>
    <cellStyle name="Обычный 5 22 14 2 2" xfId="22519"/>
    <cellStyle name="Обычный 5 22 14 2 2 2" xfId="22520"/>
    <cellStyle name="Обычный 5 22 14 2 2 2 2" xfId="52392"/>
    <cellStyle name="Обычный 5 22 14 2 2 3" xfId="52393"/>
    <cellStyle name="Обычный 5 22 14 2 3" xfId="22521"/>
    <cellStyle name="Обычный 5 22 14 2 3 2" xfId="52394"/>
    <cellStyle name="Обычный 5 22 14 2 4" xfId="52395"/>
    <cellStyle name="Обычный 5 22 14 3" xfId="22522"/>
    <cellStyle name="Обычный 5 22 14 3 2" xfId="22523"/>
    <cellStyle name="Обычный 5 22 14 3 2 2" xfId="22524"/>
    <cellStyle name="Обычный 5 22 14 3 2 2 2" xfId="52396"/>
    <cellStyle name="Обычный 5 22 14 3 2 3" xfId="52397"/>
    <cellStyle name="Обычный 5 22 14 3 3" xfId="22525"/>
    <cellStyle name="Обычный 5 22 14 3 3 2" xfId="52398"/>
    <cellStyle name="Обычный 5 22 14 3 4" xfId="52399"/>
    <cellStyle name="Обычный 5 22 14 4" xfId="22526"/>
    <cellStyle name="Обычный 5 22 14 4 2" xfId="22527"/>
    <cellStyle name="Обычный 5 22 14 4 2 2" xfId="22528"/>
    <cellStyle name="Обычный 5 22 14 4 2 2 2" xfId="52400"/>
    <cellStyle name="Обычный 5 22 14 4 2 3" xfId="52401"/>
    <cellStyle name="Обычный 5 22 14 4 3" xfId="22529"/>
    <cellStyle name="Обычный 5 22 14 4 3 2" xfId="52402"/>
    <cellStyle name="Обычный 5 22 14 4 4" xfId="52403"/>
    <cellStyle name="Обычный 5 22 14 5" xfId="22530"/>
    <cellStyle name="Обычный 5 22 14 5 2" xfId="22531"/>
    <cellStyle name="Обычный 5 22 14 5 2 2" xfId="52404"/>
    <cellStyle name="Обычный 5 22 14 5 3" xfId="52405"/>
    <cellStyle name="Обычный 5 22 14 6" xfId="22532"/>
    <cellStyle name="Обычный 5 22 14 6 2" xfId="52406"/>
    <cellStyle name="Обычный 5 22 14 7" xfId="22533"/>
    <cellStyle name="Обычный 5 22 14 7 2" xfId="52407"/>
    <cellStyle name="Обычный 5 22 14 8" xfId="52408"/>
    <cellStyle name="Обычный 5 22 15" xfId="22534"/>
    <cellStyle name="Обычный 5 22 15 2" xfId="22535"/>
    <cellStyle name="Обычный 5 22 15 2 2" xfId="22536"/>
    <cellStyle name="Обычный 5 22 15 2 2 2" xfId="22537"/>
    <cellStyle name="Обычный 5 22 15 2 2 2 2" xfId="52409"/>
    <cellStyle name="Обычный 5 22 15 2 2 3" xfId="52410"/>
    <cellStyle name="Обычный 5 22 15 2 3" xfId="22538"/>
    <cellStyle name="Обычный 5 22 15 2 3 2" xfId="52411"/>
    <cellStyle name="Обычный 5 22 15 2 4" xfId="52412"/>
    <cellStyle name="Обычный 5 22 15 3" xfId="22539"/>
    <cellStyle name="Обычный 5 22 15 3 2" xfId="22540"/>
    <cellStyle name="Обычный 5 22 15 3 2 2" xfId="22541"/>
    <cellStyle name="Обычный 5 22 15 3 2 2 2" xfId="52413"/>
    <cellStyle name="Обычный 5 22 15 3 2 3" xfId="52414"/>
    <cellStyle name="Обычный 5 22 15 3 3" xfId="22542"/>
    <cellStyle name="Обычный 5 22 15 3 3 2" xfId="52415"/>
    <cellStyle name="Обычный 5 22 15 3 4" xfId="52416"/>
    <cellStyle name="Обычный 5 22 15 4" xfId="22543"/>
    <cellStyle name="Обычный 5 22 15 4 2" xfId="22544"/>
    <cellStyle name="Обычный 5 22 15 4 2 2" xfId="22545"/>
    <cellStyle name="Обычный 5 22 15 4 2 2 2" xfId="52417"/>
    <cellStyle name="Обычный 5 22 15 4 2 3" xfId="52418"/>
    <cellStyle name="Обычный 5 22 15 4 3" xfId="22546"/>
    <cellStyle name="Обычный 5 22 15 4 3 2" xfId="52419"/>
    <cellStyle name="Обычный 5 22 15 4 4" xfId="52420"/>
    <cellStyle name="Обычный 5 22 15 5" xfId="22547"/>
    <cellStyle name="Обычный 5 22 15 5 2" xfId="22548"/>
    <cellStyle name="Обычный 5 22 15 5 2 2" xfId="52421"/>
    <cellStyle name="Обычный 5 22 15 5 3" xfId="52422"/>
    <cellStyle name="Обычный 5 22 15 6" xfId="22549"/>
    <cellStyle name="Обычный 5 22 15 6 2" xfId="52423"/>
    <cellStyle name="Обычный 5 22 15 7" xfId="22550"/>
    <cellStyle name="Обычный 5 22 15 7 2" xfId="52424"/>
    <cellStyle name="Обычный 5 22 15 8" xfId="52425"/>
    <cellStyle name="Обычный 5 22 16" xfId="22551"/>
    <cellStyle name="Обычный 5 22 16 2" xfId="22552"/>
    <cellStyle name="Обычный 5 22 16 2 2" xfId="22553"/>
    <cellStyle name="Обычный 5 22 16 2 2 2" xfId="22554"/>
    <cellStyle name="Обычный 5 22 16 2 2 2 2" xfId="52426"/>
    <cellStyle name="Обычный 5 22 16 2 2 3" xfId="52427"/>
    <cellStyle name="Обычный 5 22 16 2 3" xfId="22555"/>
    <cellStyle name="Обычный 5 22 16 2 3 2" xfId="52428"/>
    <cellStyle name="Обычный 5 22 16 2 4" xfId="52429"/>
    <cellStyle name="Обычный 5 22 16 3" xfId="22556"/>
    <cellStyle name="Обычный 5 22 16 3 2" xfId="22557"/>
    <cellStyle name="Обычный 5 22 16 3 2 2" xfId="22558"/>
    <cellStyle name="Обычный 5 22 16 3 2 2 2" xfId="52430"/>
    <cellStyle name="Обычный 5 22 16 3 2 3" xfId="52431"/>
    <cellStyle name="Обычный 5 22 16 3 3" xfId="22559"/>
    <cellStyle name="Обычный 5 22 16 3 3 2" xfId="52432"/>
    <cellStyle name="Обычный 5 22 16 3 4" xfId="52433"/>
    <cellStyle name="Обычный 5 22 16 4" xfId="22560"/>
    <cellStyle name="Обычный 5 22 16 4 2" xfId="22561"/>
    <cellStyle name="Обычный 5 22 16 4 2 2" xfId="22562"/>
    <cellStyle name="Обычный 5 22 16 4 2 2 2" xfId="52434"/>
    <cellStyle name="Обычный 5 22 16 4 2 3" xfId="52435"/>
    <cellStyle name="Обычный 5 22 16 4 3" xfId="22563"/>
    <cellStyle name="Обычный 5 22 16 4 3 2" xfId="52436"/>
    <cellStyle name="Обычный 5 22 16 4 4" xfId="52437"/>
    <cellStyle name="Обычный 5 22 16 5" xfId="22564"/>
    <cellStyle name="Обычный 5 22 16 5 2" xfId="22565"/>
    <cellStyle name="Обычный 5 22 16 5 2 2" xfId="52438"/>
    <cellStyle name="Обычный 5 22 16 5 3" xfId="52439"/>
    <cellStyle name="Обычный 5 22 16 6" xfId="22566"/>
    <cellStyle name="Обычный 5 22 16 6 2" xfId="52440"/>
    <cellStyle name="Обычный 5 22 16 7" xfId="22567"/>
    <cellStyle name="Обычный 5 22 16 7 2" xfId="52441"/>
    <cellStyle name="Обычный 5 22 16 8" xfId="52442"/>
    <cellStyle name="Обычный 5 22 17" xfId="22568"/>
    <cellStyle name="Обычный 5 22 17 2" xfId="22569"/>
    <cellStyle name="Обычный 5 22 17 2 2" xfId="22570"/>
    <cellStyle name="Обычный 5 22 17 2 2 2" xfId="22571"/>
    <cellStyle name="Обычный 5 22 17 2 2 2 2" xfId="52443"/>
    <cellStyle name="Обычный 5 22 17 2 2 3" xfId="52444"/>
    <cellStyle name="Обычный 5 22 17 2 3" xfId="22572"/>
    <cellStyle name="Обычный 5 22 17 2 3 2" xfId="52445"/>
    <cellStyle name="Обычный 5 22 17 2 4" xfId="52446"/>
    <cellStyle name="Обычный 5 22 17 3" xfId="22573"/>
    <cellStyle name="Обычный 5 22 17 3 2" xfId="22574"/>
    <cellStyle name="Обычный 5 22 17 3 2 2" xfId="22575"/>
    <cellStyle name="Обычный 5 22 17 3 2 2 2" xfId="52447"/>
    <cellStyle name="Обычный 5 22 17 3 2 3" xfId="52448"/>
    <cellStyle name="Обычный 5 22 17 3 3" xfId="22576"/>
    <cellStyle name="Обычный 5 22 17 3 3 2" xfId="52449"/>
    <cellStyle name="Обычный 5 22 17 3 4" xfId="52450"/>
    <cellStyle name="Обычный 5 22 17 4" xfId="22577"/>
    <cellStyle name="Обычный 5 22 17 4 2" xfId="22578"/>
    <cellStyle name="Обычный 5 22 17 4 2 2" xfId="22579"/>
    <cellStyle name="Обычный 5 22 17 4 2 2 2" xfId="52451"/>
    <cellStyle name="Обычный 5 22 17 4 2 3" xfId="52452"/>
    <cellStyle name="Обычный 5 22 17 4 3" xfId="22580"/>
    <cellStyle name="Обычный 5 22 17 4 3 2" xfId="52453"/>
    <cellStyle name="Обычный 5 22 17 4 4" xfId="52454"/>
    <cellStyle name="Обычный 5 22 17 5" xfId="22581"/>
    <cellStyle name="Обычный 5 22 17 5 2" xfId="22582"/>
    <cellStyle name="Обычный 5 22 17 5 2 2" xfId="52455"/>
    <cellStyle name="Обычный 5 22 17 5 3" xfId="52456"/>
    <cellStyle name="Обычный 5 22 17 6" xfId="22583"/>
    <cellStyle name="Обычный 5 22 17 6 2" xfId="52457"/>
    <cellStyle name="Обычный 5 22 17 7" xfId="22584"/>
    <cellStyle name="Обычный 5 22 17 7 2" xfId="52458"/>
    <cellStyle name="Обычный 5 22 17 8" xfId="52459"/>
    <cellStyle name="Обычный 5 22 18" xfId="22585"/>
    <cellStyle name="Обычный 5 22 18 2" xfId="22586"/>
    <cellStyle name="Обычный 5 22 18 2 2" xfId="22587"/>
    <cellStyle name="Обычный 5 22 18 2 2 2" xfId="22588"/>
    <cellStyle name="Обычный 5 22 18 2 2 2 2" xfId="52460"/>
    <cellStyle name="Обычный 5 22 18 2 2 3" xfId="52461"/>
    <cellStyle name="Обычный 5 22 18 2 3" xfId="22589"/>
    <cellStyle name="Обычный 5 22 18 2 3 2" xfId="52462"/>
    <cellStyle name="Обычный 5 22 18 2 4" xfId="52463"/>
    <cellStyle name="Обычный 5 22 18 3" xfId="22590"/>
    <cellStyle name="Обычный 5 22 18 3 2" xfId="22591"/>
    <cellStyle name="Обычный 5 22 18 3 2 2" xfId="22592"/>
    <cellStyle name="Обычный 5 22 18 3 2 2 2" xfId="52464"/>
    <cellStyle name="Обычный 5 22 18 3 2 3" xfId="52465"/>
    <cellStyle name="Обычный 5 22 18 3 3" xfId="22593"/>
    <cellStyle name="Обычный 5 22 18 3 3 2" xfId="52466"/>
    <cellStyle name="Обычный 5 22 18 3 4" xfId="52467"/>
    <cellStyle name="Обычный 5 22 18 4" xfId="22594"/>
    <cellStyle name="Обычный 5 22 18 4 2" xfId="22595"/>
    <cellStyle name="Обычный 5 22 18 4 2 2" xfId="22596"/>
    <cellStyle name="Обычный 5 22 18 4 2 2 2" xfId="52468"/>
    <cellStyle name="Обычный 5 22 18 4 2 3" xfId="52469"/>
    <cellStyle name="Обычный 5 22 18 4 3" xfId="22597"/>
    <cellStyle name="Обычный 5 22 18 4 3 2" xfId="52470"/>
    <cellStyle name="Обычный 5 22 18 4 4" xfId="52471"/>
    <cellStyle name="Обычный 5 22 18 5" xfId="22598"/>
    <cellStyle name="Обычный 5 22 18 5 2" xfId="22599"/>
    <cellStyle name="Обычный 5 22 18 5 2 2" xfId="52472"/>
    <cellStyle name="Обычный 5 22 18 5 3" xfId="52473"/>
    <cellStyle name="Обычный 5 22 18 6" xfId="22600"/>
    <cellStyle name="Обычный 5 22 18 6 2" xfId="52474"/>
    <cellStyle name="Обычный 5 22 18 7" xfId="22601"/>
    <cellStyle name="Обычный 5 22 18 7 2" xfId="52475"/>
    <cellStyle name="Обычный 5 22 18 8" xfId="52476"/>
    <cellStyle name="Обычный 5 22 19" xfId="22602"/>
    <cellStyle name="Обычный 5 22 19 2" xfId="22603"/>
    <cellStyle name="Обычный 5 22 19 2 2" xfId="22604"/>
    <cellStyle name="Обычный 5 22 19 2 2 2" xfId="22605"/>
    <cellStyle name="Обычный 5 22 19 2 2 2 2" xfId="52477"/>
    <cellStyle name="Обычный 5 22 19 2 2 3" xfId="52478"/>
    <cellStyle name="Обычный 5 22 19 2 3" xfId="22606"/>
    <cellStyle name="Обычный 5 22 19 2 3 2" xfId="52479"/>
    <cellStyle name="Обычный 5 22 19 2 4" xfId="52480"/>
    <cellStyle name="Обычный 5 22 19 3" xfId="22607"/>
    <cellStyle name="Обычный 5 22 19 3 2" xfId="22608"/>
    <cellStyle name="Обычный 5 22 19 3 2 2" xfId="22609"/>
    <cellStyle name="Обычный 5 22 19 3 2 2 2" xfId="52481"/>
    <cellStyle name="Обычный 5 22 19 3 2 3" xfId="52482"/>
    <cellStyle name="Обычный 5 22 19 3 3" xfId="22610"/>
    <cellStyle name="Обычный 5 22 19 3 3 2" xfId="52483"/>
    <cellStyle name="Обычный 5 22 19 3 4" xfId="52484"/>
    <cellStyle name="Обычный 5 22 19 4" xfId="22611"/>
    <cellStyle name="Обычный 5 22 19 4 2" xfId="22612"/>
    <cellStyle name="Обычный 5 22 19 4 2 2" xfId="22613"/>
    <cellStyle name="Обычный 5 22 19 4 2 2 2" xfId="52485"/>
    <cellStyle name="Обычный 5 22 19 4 2 3" xfId="52486"/>
    <cellStyle name="Обычный 5 22 19 4 3" xfId="22614"/>
    <cellStyle name="Обычный 5 22 19 4 3 2" xfId="52487"/>
    <cellStyle name="Обычный 5 22 19 4 4" xfId="52488"/>
    <cellStyle name="Обычный 5 22 19 5" xfId="22615"/>
    <cellStyle name="Обычный 5 22 19 5 2" xfId="22616"/>
    <cellStyle name="Обычный 5 22 19 5 2 2" xfId="52489"/>
    <cellStyle name="Обычный 5 22 19 5 3" xfId="52490"/>
    <cellStyle name="Обычный 5 22 19 6" xfId="22617"/>
    <cellStyle name="Обычный 5 22 19 6 2" xfId="52491"/>
    <cellStyle name="Обычный 5 22 19 7" xfId="22618"/>
    <cellStyle name="Обычный 5 22 19 7 2" xfId="52492"/>
    <cellStyle name="Обычный 5 22 19 8" xfId="52493"/>
    <cellStyle name="Обычный 5 22 2" xfId="22619"/>
    <cellStyle name="Обычный 5 22 2 2" xfId="22620"/>
    <cellStyle name="Обычный 5 22 2 2 2" xfId="22621"/>
    <cellStyle name="Обычный 5 22 2 2 2 2" xfId="22622"/>
    <cellStyle name="Обычный 5 22 2 2 2 2 2" xfId="52494"/>
    <cellStyle name="Обычный 5 22 2 2 2 3" xfId="52495"/>
    <cellStyle name="Обычный 5 22 2 2 3" xfId="22623"/>
    <cellStyle name="Обычный 5 22 2 2 3 2" xfId="52496"/>
    <cellStyle name="Обычный 5 22 2 2 4" xfId="52497"/>
    <cellStyle name="Обычный 5 22 2 3" xfId="22624"/>
    <cellStyle name="Обычный 5 22 2 3 2" xfId="22625"/>
    <cellStyle name="Обычный 5 22 2 3 2 2" xfId="22626"/>
    <cellStyle name="Обычный 5 22 2 3 2 2 2" xfId="52498"/>
    <cellStyle name="Обычный 5 22 2 3 2 3" xfId="52499"/>
    <cellStyle name="Обычный 5 22 2 3 3" xfId="22627"/>
    <cellStyle name="Обычный 5 22 2 3 3 2" xfId="52500"/>
    <cellStyle name="Обычный 5 22 2 3 4" xfId="52501"/>
    <cellStyle name="Обычный 5 22 2 4" xfId="22628"/>
    <cellStyle name="Обычный 5 22 2 4 2" xfId="22629"/>
    <cellStyle name="Обычный 5 22 2 4 2 2" xfId="22630"/>
    <cellStyle name="Обычный 5 22 2 4 2 2 2" xfId="52502"/>
    <cellStyle name="Обычный 5 22 2 4 2 3" xfId="52503"/>
    <cellStyle name="Обычный 5 22 2 4 3" xfId="22631"/>
    <cellStyle name="Обычный 5 22 2 4 3 2" xfId="52504"/>
    <cellStyle name="Обычный 5 22 2 4 4" xfId="52505"/>
    <cellStyle name="Обычный 5 22 2 5" xfId="22632"/>
    <cellStyle name="Обычный 5 22 2 5 2" xfId="22633"/>
    <cellStyle name="Обычный 5 22 2 5 2 2" xfId="52506"/>
    <cellStyle name="Обычный 5 22 2 5 3" xfId="52507"/>
    <cellStyle name="Обычный 5 22 2 6" xfId="22634"/>
    <cellStyle name="Обычный 5 22 2 6 2" xfId="52508"/>
    <cellStyle name="Обычный 5 22 2 7" xfId="22635"/>
    <cellStyle name="Обычный 5 22 2 7 2" xfId="52509"/>
    <cellStyle name="Обычный 5 22 2 8" xfId="52510"/>
    <cellStyle name="Обычный 5 22 20" xfId="22636"/>
    <cellStyle name="Обычный 5 22 20 2" xfId="22637"/>
    <cellStyle name="Обычный 5 22 20 2 2" xfId="22638"/>
    <cellStyle name="Обычный 5 22 20 2 2 2" xfId="22639"/>
    <cellStyle name="Обычный 5 22 20 2 2 2 2" xfId="52511"/>
    <cellStyle name="Обычный 5 22 20 2 2 3" xfId="52512"/>
    <cellStyle name="Обычный 5 22 20 2 3" xfId="22640"/>
    <cellStyle name="Обычный 5 22 20 2 3 2" xfId="52513"/>
    <cellStyle name="Обычный 5 22 20 2 4" xfId="52514"/>
    <cellStyle name="Обычный 5 22 20 3" xfId="22641"/>
    <cellStyle name="Обычный 5 22 20 3 2" xfId="22642"/>
    <cellStyle name="Обычный 5 22 20 3 2 2" xfId="22643"/>
    <cellStyle name="Обычный 5 22 20 3 2 2 2" xfId="52515"/>
    <cellStyle name="Обычный 5 22 20 3 2 3" xfId="52516"/>
    <cellStyle name="Обычный 5 22 20 3 3" xfId="22644"/>
    <cellStyle name="Обычный 5 22 20 3 3 2" xfId="52517"/>
    <cellStyle name="Обычный 5 22 20 3 4" xfId="52518"/>
    <cellStyle name="Обычный 5 22 20 4" xfId="22645"/>
    <cellStyle name="Обычный 5 22 20 4 2" xfId="22646"/>
    <cellStyle name="Обычный 5 22 20 4 2 2" xfId="22647"/>
    <cellStyle name="Обычный 5 22 20 4 2 2 2" xfId="52519"/>
    <cellStyle name="Обычный 5 22 20 4 2 3" xfId="52520"/>
    <cellStyle name="Обычный 5 22 20 4 3" xfId="22648"/>
    <cellStyle name="Обычный 5 22 20 4 3 2" xfId="52521"/>
    <cellStyle name="Обычный 5 22 20 4 4" xfId="52522"/>
    <cellStyle name="Обычный 5 22 20 5" xfId="22649"/>
    <cellStyle name="Обычный 5 22 20 5 2" xfId="22650"/>
    <cellStyle name="Обычный 5 22 20 5 2 2" xfId="52523"/>
    <cellStyle name="Обычный 5 22 20 5 3" xfId="52524"/>
    <cellStyle name="Обычный 5 22 20 6" xfId="22651"/>
    <cellStyle name="Обычный 5 22 20 6 2" xfId="52525"/>
    <cellStyle name="Обычный 5 22 20 7" xfId="22652"/>
    <cellStyle name="Обычный 5 22 20 7 2" xfId="52526"/>
    <cellStyle name="Обычный 5 22 20 8" xfId="52527"/>
    <cellStyle name="Обычный 5 22 21" xfId="22653"/>
    <cellStyle name="Обычный 5 22 21 2" xfId="22654"/>
    <cellStyle name="Обычный 5 22 21 2 2" xfId="22655"/>
    <cellStyle name="Обычный 5 22 21 2 2 2" xfId="22656"/>
    <cellStyle name="Обычный 5 22 21 2 2 2 2" xfId="52528"/>
    <cellStyle name="Обычный 5 22 21 2 2 3" xfId="52529"/>
    <cellStyle name="Обычный 5 22 21 2 3" xfId="22657"/>
    <cellStyle name="Обычный 5 22 21 2 3 2" xfId="52530"/>
    <cellStyle name="Обычный 5 22 21 2 4" xfId="52531"/>
    <cellStyle name="Обычный 5 22 21 3" xfId="22658"/>
    <cellStyle name="Обычный 5 22 21 3 2" xfId="22659"/>
    <cellStyle name="Обычный 5 22 21 3 2 2" xfId="22660"/>
    <cellStyle name="Обычный 5 22 21 3 2 2 2" xfId="52532"/>
    <cellStyle name="Обычный 5 22 21 3 2 3" xfId="52533"/>
    <cellStyle name="Обычный 5 22 21 3 3" xfId="22661"/>
    <cellStyle name="Обычный 5 22 21 3 3 2" xfId="52534"/>
    <cellStyle name="Обычный 5 22 21 3 4" xfId="52535"/>
    <cellStyle name="Обычный 5 22 21 4" xfId="22662"/>
    <cellStyle name="Обычный 5 22 21 4 2" xfId="22663"/>
    <cellStyle name="Обычный 5 22 21 4 2 2" xfId="22664"/>
    <cellStyle name="Обычный 5 22 21 4 2 2 2" xfId="52536"/>
    <cellStyle name="Обычный 5 22 21 4 2 3" xfId="52537"/>
    <cellStyle name="Обычный 5 22 21 4 3" xfId="22665"/>
    <cellStyle name="Обычный 5 22 21 4 3 2" xfId="52538"/>
    <cellStyle name="Обычный 5 22 21 4 4" xfId="52539"/>
    <cellStyle name="Обычный 5 22 21 5" xfId="22666"/>
    <cellStyle name="Обычный 5 22 21 5 2" xfId="22667"/>
    <cellStyle name="Обычный 5 22 21 5 2 2" xfId="52540"/>
    <cellStyle name="Обычный 5 22 21 5 3" xfId="52541"/>
    <cellStyle name="Обычный 5 22 21 6" xfId="22668"/>
    <cellStyle name="Обычный 5 22 21 6 2" xfId="52542"/>
    <cellStyle name="Обычный 5 22 21 7" xfId="22669"/>
    <cellStyle name="Обычный 5 22 21 7 2" xfId="52543"/>
    <cellStyle name="Обычный 5 22 21 8" xfId="52544"/>
    <cellStyle name="Обычный 5 22 22" xfId="22670"/>
    <cellStyle name="Обычный 5 22 22 2" xfId="22671"/>
    <cellStyle name="Обычный 5 22 22 2 2" xfId="22672"/>
    <cellStyle name="Обычный 5 22 22 2 2 2" xfId="22673"/>
    <cellStyle name="Обычный 5 22 22 2 2 2 2" xfId="52545"/>
    <cellStyle name="Обычный 5 22 22 2 2 3" xfId="52546"/>
    <cellStyle name="Обычный 5 22 22 2 3" xfId="22674"/>
    <cellStyle name="Обычный 5 22 22 2 3 2" xfId="52547"/>
    <cellStyle name="Обычный 5 22 22 2 4" xfId="52548"/>
    <cellStyle name="Обычный 5 22 22 3" xfId="22675"/>
    <cellStyle name="Обычный 5 22 22 3 2" xfId="22676"/>
    <cellStyle name="Обычный 5 22 22 3 2 2" xfId="22677"/>
    <cellStyle name="Обычный 5 22 22 3 2 2 2" xfId="52549"/>
    <cellStyle name="Обычный 5 22 22 3 2 3" xfId="52550"/>
    <cellStyle name="Обычный 5 22 22 3 3" xfId="22678"/>
    <cellStyle name="Обычный 5 22 22 3 3 2" xfId="52551"/>
    <cellStyle name="Обычный 5 22 22 3 4" xfId="52552"/>
    <cellStyle name="Обычный 5 22 22 4" xfId="22679"/>
    <cellStyle name="Обычный 5 22 22 4 2" xfId="22680"/>
    <cellStyle name="Обычный 5 22 22 4 2 2" xfId="22681"/>
    <cellStyle name="Обычный 5 22 22 4 2 2 2" xfId="52553"/>
    <cellStyle name="Обычный 5 22 22 4 2 3" xfId="52554"/>
    <cellStyle name="Обычный 5 22 22 4 3" xfId="22682"/>
    <cellStyle name="Обычный 5 22 22 4 3 2" xfId="52555"/>
    <cellStyle name="Обычный 5 22 22 4 4" xfId="52556"/>
    <cellStyle name="Обычный 5 22 22 5" xfId="22683"/>
    <cellStyle name="Обычный 5 22 22 5 2" xfId="22684"/>
    <cellStyle name="Обычный 5 22 22 5 2 2" xfId="52557"/>
    <cellStyle name="Обычный 5 22 22 5 3" xfId="52558"/>
    <cellStyle name="Обычный 5 22 22 6" xfId="22685"/>
    <cellStyle name="Обычный 5 22 22 6 2" xfId="52559"/>
    <cellStyle name="Обычный 5 22 22 7" xfId="22686"/>
    <cellStyle name="Обычный 5 22 22 7 2" xfId="52560"/>
    <cellStyle name="Обычный 5 22 22 8" xfId="52561"/>
    <cellStyle name="Обычный 5 22 23" xfId="22687"/>
    <cellStyle name="Обычный 5 22 23 2" xfId="22688"/>
    <cellStyle name="Обычный 5 22 23 2 2" xfId="22689"/>
    <cellStyle name="Обычный 5 22 23 2 2 2" xfId="22690"/>
    <cellStyle name="Обычный 5 22 23 2 2 2 2" xfId="52562"/>
    <cellStyle name="Обычный 5 22 23 2 2 3" xfId="52563"/>
    <cellStyle name="Обычный 5 22 23 2 3" xfId="22691"/>
    <cellStyle name="Обычный 5 22 23 2 3 2" xfId="52564"/>
    <cellStyle name="Обычный 5 22 23 2 4" xfId="52565"/>
    <cellStyle name="Обычный 5 22 23 3" xfId="22692"/>
    <cellStyle name="Обычный 5 22 23 3 2" xfId="22693"/>
    <cellStyle name="Обычный 5 22 23 3 2 2" xfId="22694"/>
    <cellStyle name="Обычный 5 22 23 3 2 2 2" xfId="52566"/>
    <cellStyle name="Обычный 5 22 23 3 2 3" xfId="52567"/>
    <cellStyle name="Обычный 5 22 23 3 3" xfId="22695"/>
    <cellStyle name="Обычный 5 22 23 3 3 2" xfId="52568"/>
    <cellStyle name="Обычный 5 22 23 3 4" xfId="52569"/>
    <cellStyle name="Обычный 5 22 23 4" xfId="22696"/>
    <cellStyle name="Обычный 5 22 23 4 2" xfId="22697"/>
    <cellStyle name="Обычный 5 22 23 4 2 2" xfId="22698"/>
    <cellStyle name="Обычный 5 22 23 4 2 2 2" xfId="52570"/>
    <cellStyle name="Обычный 5 22 23 4 2 3" xfId="52571"/>
    <cellStyle name="Обычный 5 22 23 4 3" xfId="22699"/>
    <cellStyle name="Обычный 5 22 23 4 3 2" xfId="52572"/>
    <cellStyle name="Обычный 5 22 23 4 4" xfId="52573"/>
    <cellStyle name="Обычный 5 22 23 5" xfId="22700"/>
    <cellStyle name="Обычный 5 22 23 5 2" xfId="22701"/>
    <cellStyle name="Обычный 5 22 23 5 2 2" xfId="52574"/>
    <cellStyle name="Обычный 5 22 23 5 3" xfId="52575"/>
    <cellStyle name="Обычный 5 22 23 6" xfId="22702"/>
    <cellStyle name="Обычный 5 22 23 6 2" xfId="52576"/>
    <cellStyle name="Обычный 5 22 23 7" xfId="22703"/>
    <cellStyle name="Обычный 5 22 23 7 2" xfId="52577"/>
    <cellStyle name="Обычный 5 22 23 8" xfId="52578"/>
    <cellStyle name="Обычный 5 22 24" xfId="22704"/>
    <cellStyle name="Обычный 5 22 24 2" xfId="22705"/>
    <cellStyle name="Обычный 5 22 24 2 2" xfId="22706"/>
    <cellStyle name="Обычный 5 22 24 2 2 2" xfId="22707"/>
    <cellStyle name="Обычный 5 22 24 2 2 2 2" xfId="52579"/>
    <cellStyle name="Обычный 5 22 24 2 2 3" xfId="52580"/>
    <cellStyle name="Обычный 5 22 24 2 3" xfId="22708"/>
    <cellStyle name="Обычный 5 22 24 2 3 2" xfId="52581"/>
    <cellStyle name="Обычный 5 22 24 2 4" xfId="52582"/>
    <cellStyle name="Обычный 5 22 24 3" xfId="22709"/>
    <cellStyle name="Обычный 5 22 24 3 2" xfId="22710"/>
    <cellStyle name="Обычный 5 22 24 3 2 2" xfId="22711"/>
    <cellStyle name="Обычный 5 22 24 3 2 2 2" xfId="52583"/>
    <cellStyle name="Обычный 5 22 24 3 2 3" xfId="52584"/>
    <cellStyle name="Обычный 5 22 24 3 3" xfId="22712"/>
    <cellStyle name="Обычный 5 22 24 3 3 2" xfId="52585"/>
    <cellStyle name="Обычный 5 22 24 3 4" xfId="52586"/>
    <cellStyle name="Обычный 5 22 24 4" xfId="22713"/>
    <cellStyle name="Обычный 5 22 24 4 2" xfId="22714"/>
    <cellStyle name="Обычный 5 22 24 4 2 2" xfId="22715"/>
    <cellStyle name="Обычный 5 22 24 4 2 2 2" xfId="52587"/>
    <cellStyle name="Обычный 5 22 24 4 2 3" xfId="52588"/>
    <cellStyle name="Обычный 5 22 24 4 3" xfId="22716"/>
    <cellStyle name="Обычный 5 22 24 4 3 2" xfId="52589"/>
    <cellStyle name="Обычный 5 22 24 4 4" xfId="52590"/>
    <cellStyle name="Обычный 5 22 24 5" xfId="22717"/>
    <cellStyle name="Обычный 5 22 24 5 2" xfId="22718"/>
    <cellStyle name="Обычный 5 22 24 5 2 2" xfId="52591"/>
    <cellStyle name="Обычный 5 22 24 5 3" xfId="52592"/>
    <cellStyle name="Обычный 5 22 24 6" xfId="22719"/>
    <cellStyle name="Обычный 5 22 24 6 2" xfId="52593"/>
    <cellStyle name="Обычный 5 22 24 7" xfId="22720"/>
    <cellStyle name="Обычный 5 22 24 7 2" xfId="52594"/>
    <cellStyle name="Обычный 5 22 24 8" xfId="52595"/>
    <cellStyle name="Обычный 5 22 25" xfId="22721"/>
    <cellStyle name="Обычный 5 22 25 2" xfId="22722"/>
    <cellStyle name="Обычный 5 22 25 2 2" xfId="22723"/>
    <cellStyle name="Обычный 5 22 25 2 2 2" xfId="22724"/>
    <cellStyle name="Обычный 5 22 25 2 2 2 2" xfId="52596"/>
    <cellStyle name="Обычный 5 22 25 2 2 3" xfId="52597"/>
    <cellStyle name="Обычный 5 22 25 2 3" xfId="22725"/>
    <cellStyle name="Обычный 5 22 25 2 3 2" xfId="52598"/>
    <cellStyle name="Обычный 5 22 25 2 4" xfId="52599"/>
    <cellStyle name="Обычный 5 22 25 3" xfId="22726"/>
    <cellStyle name="Обычный 5 22 25 3 2" xfId="22727"/>
    <cellStyle name="Обычный 5 22 25 3 2 2" xfId="22728"/>
    <cellStyle name="Обычный 5 22 25 3 2 2 2" xfId="52600"/>
    <cellStyle name="Обычный 5 22 25 3 2 3" xfId="52601"/>
    <cellStyle name="Обычный 5 22 25 3 3" xfId="22729"/>
    <cellStyle name="Обычный 5 22 25 3 3 2" xfId="52602"/>
    <cellStyle name="Обычный 5 22 25 3 4" xfId="52603"/>
    <cellStyle name="Обычный 5 22 25 4" xfId="22730"/>
    <cellStyle name="Обычный 5 22 25 4 2" xfId="22731"/>
    <cellStyle name="Обычный 5 22 25 4 2 2" xfId="22732"/>
    <cellStyle name="Обычный 5 22 25 4 2 2 2" xfId="52604"/>
    <cellStyle name="Обычный 5 22 25 4 2 3" xfId="52605"/>
    <cellStyle name="Обычный 5 22 25 4 3" xfId="22733"/>
    <cellStyle name="Обычный 5 22 25 4 3 2" xfId="52606"/>
    <cellStyle name="Обычный 5 22 25 4 4" xfId="52607"/>
    <cellStyle name="Обычный 5 22 25 5" xfId="22734"/>
    <cellStyle name="Обычный 5 22 25 5 2" xfId="22735"/>
    <cellStyle name="Обычный 5 22 25 5 2 2" xfId="52608"/>
    <cellStyle name="Обычный 5 22 25 5 3" xfId="52609"/>
    <cellStyle name="Обычный 5 22 25 6" xfId="22736"/>
    <cellStyle name="Обычный 5 22 25 6 2" xfId="52610"/>
    <cellStyle name="Обычный 5 22 25 7" xfId="22737"/>
    <cellStyle name="Обычный 5 22 25 7 2" xfId="52611"/>
    <cellStyle name="Обычный 5 22 25 8" xfId="52612"/>
    <cellStyle name="Обычный 5 22 26" xfId="22738"/>
    <cellStyle name="Обычный 5 22 26 2" xfId="22739"/>
    <cellStyle name="Обычный 5 22 26 2 2" xfId="22740"/>
    <cellStyle name="Обычный 5 22 26 2 2 2" xfId="22741"/>
    <cellStyle name="Обычный 5 22 26 2 2 2 2" xfId="52613"/>
    <cellStyle name="Обычный 5 22 26 2 2 3" xfId="52614"/>
    <cellStyle name="Обычный 5 22 26 2 3" xfId="22742"/>
    <cellStyle name="Обычный 5 22 26 2 3 2" xfId="52615"/>
    <cellStyle name="Обычный 5 22 26 2 4" xfId="52616"/>
    <cellStyle name="Обычный 5 22 26 3" xfId="22743"/>
    <cellStyle name="Обычный 5 22 26 3 2" xfId="22744"/>
    <cellStyle name="Обычный 5 22 26 3 2 2" xfId="22745"/>
    <cellStyle name="Обычный 5 22 26 3 2 2 2" xfId="52617"/>
    <cellStyle name="Обычный 5 22 26 3 2 3" xfId="52618"/>
    <cellStyle name="Обычный 5 22 26 3 3" xfId="22746"/>
    <cellStyle name="Обычный 5 22 26 3 3 2" xfId="52619"/>
    <cellStyle name="Обычный 5 22 26 3 4" xfId="52620"/>
    <cellStyle name="Обычный 5 22 26 4" xfId="22747"/>
    <cellStyle name="Обычный 5 22 26 4 2" xfId="22748"/>
    <cellStyle name="Обычный 5 22 26 4 2 2" xfId="22749"/>
    <cellStyle name="Обычный 5 22 26 4 2 2 2" xfId="52621"/>
    <cellStyle name="Обычный 5 22 26 4 2 3" xfId="52622"/>
    <cellStyle name="Обычный 5 22 26 4 3" xfId="22750"/>
    <cellStyle name="Обычный 5 22 26 4 3 2" xfId="52623"/>
    <cellStyle name="Обычный 5 22 26 4 4" xfId="52624"/>
    <cellStyle name="Обычный 5 22 26 5" xfId="22751"/>
    <cellStyle name="Обычный 5 22 26 5 2" xfId="22752"/>
    <cellStyle name="Обычный 5 22 26 5 2 2" xfId="52625"/>
    <cellStyle name="Обычный 5 22 26 5 3" xfId="52626"/>
    <cellStyle name="Обычный 5 22 26 6" xfId="22753"/>
    <cellStyle name="Обычный 5 22 26 6 2" xfId="52627"/>
    <cellStyle name="Обычный 5 22 26 7" xfId="22754"/>
    <cellStyle name="Обычный 5 22 26 7 2" xfId="52628"/>
    <cellStyle name="Обычный 5 22 26 8" xfId="52629"/>
    <cellStyle name="Обычный 5 22 27" xfId="22755"/>
    <cellStyle name="Обычный 5 22 27 2" xfId="22756"/>
    <cellStyle name="Обычный 5 22 27 2 2" xfId="22757"/>
    <cellStyle name="Обычный 5 22 27 2 2 2" xfId="22758"/>
    <cellStyle name="Обычный 5 22 27 2 2 2 2" xfId="52630"/>
    <cellStyle name="Обычный 5 22 27 2 2 3" xfId="52631"/>
    <cellStyle name="Обычный 5 22 27 2 3" xfId="22759"/>
    <cellStyle name="Обычный 5 22 27 2 3 2" xfId="52632"/>
    <cellStyle name="Обычный 5 22 27 2 4" xfId="52633"/>
    <cellStyle name="Обычный 5 22 27 3" xfId="22760"/>
    <cellStyle name="Обычный 5 22 27 3 2" xfId="22761"/>
    <cellStyle name="Обычный 5 22 27 3 2 2" xfId="22762"/>
    <cellStyle name="Обычный 5 22 27 3 2 2 2" xfId="52634"/>
    <cellStyle name="Обычный 5 22 27 3 2 3" xfId="52635"/>
    <cellStyle name="Обычный 5 22 27 3 3" xfId="22763"/>
    <cellStyle name="Обычный 5 22 27 3 3 2" xfId="52636"/>
    <cellStyle name="Обычный 5 22 27 3 4" xfId="52637"/>
    <cellStyle name="Обычный 5 22 27 4" xfId="22764"/>
    <cellStyle name="Обычный 5 22 27 4 2" xfId="22765"/>
    <cellStyle name="Обычный 5 22 27 4 2 2" xfId="22766"/>
    <cellStyle name="Обычный 5 22 27 4 2 2 2" xfId="52638"/>
    <cellStyle name="Обычный 5 22 27 4 2 3" xfId="52639"/>
    <cellStyle name="Обычный 5 22 27 4 3" xfId="22767"/>
    <cellStyle name="Обычный 5 22 27 4 3 2" xfId="52640"/>
    <cellStyle name="Обычный 5 22 27 4 4" xfId="52641"/>
    <cellStyle name="Обычный 5 22 27 5" xfId="22768"/>
    <cellStyle name="Обычный 5 22 27 5 2" xfId="22769"/>
    <cellStyle name="Обычный 5 22 27 5 2 2" xfId="52642"/>
    <cellStyle name="Обычный 5 22 27 5 3" xfId="52643"/>
    <cellStyle name="Обычный 5 22 27 6" xfId="22770"/>
    <cellStyle name="Обычный 5 22 27 6 2" xfId="52644"/>
    <cellStyle name="Обычный 5 22 27 7" xfId="22771"/>
    <cellStyle name="Обычный 5 22 27 7 2" xfId="52645"/>
    <cellStyle name="Обычный 5 22 27 8" xfId="52646"/>
    <cellStyle name="Обычный 5 22 28" xfId="22772"/>
    <cellStyle name="Обычный 5 22 28 2" xfId="22773"/>
    <cellStyle name="Обычный 5 22 28 2 2" xfId="22774"/>
    <cellStyle name="Обычный 5 22 28 2 2 2" xfId="22775"/>
    <cellStyle name="Обычный 5 22 28 2 2 2 2" xfId="52647"/>
    <cellStyle name="Обычный 5 22 28 2 2 3" xfId="52648"/>
    <cellStyle name="Обычный 5 22 28 2 3" xfId="22776"/>
    <cellStyle name="Обычный 5 22 28 2 3 2" xfId="52649"/>
    <cellStyle name="Обычный 5 22 28 2 4" xfId="52650"/>
    <cellStyle name="Обычный 5 22 28 3" xfId="22777"/>
    <cellStyle name="Обычный 5 22 28 3 2" xfId="22778"/>
    <cellStyle name="Обычный 5 22 28 3 2 2" xfId="22779"/>
    <cellStyle name="Обычный 5 22 28 3 2 2 2" xfId="52651"/>
    <cellStyle name="Обычный 5 22 28 3 2 3" xfId="52652"/>
    <cellStyle name="Обычный 5 22 28 3 3" xfId="22780"/>
    <cellStyle name="Обычный 5 22 28 3 3 2" xfId="52653"/>
    <cellStyle name="Обычный 5 22 28 3 4" xfId="52654"/>
    <cellStyle name="Обычный 5 22 28 4" xfId="22781"/>
    <cellStyle name="Обычный 5 22 28 4 2" xfId="22782"/>
    <cellStyle name="Обычный 5 22 28 4 2 2" xfId="22783"/>
    <cellStyle name="Обычный 5 22 28 4 2 2 2" xfId="52655"/>
    <cellStyle name="Обычный 5 22 28 4 2 3" xfId="52656"/>
    <cellStyle name="Обычный 5 22 28 4 3" xfId="22784"/>
    <cellStyle name="Обычный 5 22 28 4 3 2" xfId="52657"/>
    <cellStyle name="Обычный 5 22 28 4 4" xfId="52658"/>
    <cellStyle name="Обычный 5 22 28 5" xfId="22785"/>
    <cellStyle name="Обычный 5 22 28 5 2" xfId="22786"/>
    <cellStyle name="Обычный 5 22 28 5 2 2" xfId="52659"/>
    <cellStyle name="Обычный 5 22 28 5 3" xfId="52660"/>
    <cellStyle name="Обычный 5 22 28 6" xfId="22787"/>
    <cellStyle name="Обычный 5 22 28 6 2" xfId="52661"/>
    <cellStyle name="Обычный 5 22 28 7" xfId="22788"/>
    <cellStyle name="Обычный 5 22 28 7 2" xfId="52662"/>
    <cellStyle name="Обычный 5 22 28 8" xfId="52663"/>
    <cellStyle name="Обычный 5 22 29" xfId="22789"/>
    <cellStyle name="Обычный 5 22 29 2" xfId="22790"/>
    <cellStyle name="Обычный 5 22 29 2 2" xfId="22791"/>
    <cellStyle name="Обычный 5 22 29 2 2 2" xfId="22792"/>
    <cellStyle name="Обычный 5 22 29 2 2 2 2" xfId="52664"/>
    <cellStyle name="Обычный 5 22 29 2 2 3" xfId="52665"/>
    <cellStyle name="Обычный 5 22 29 2 3" xfId="22793"/>
    <cellStyle name="Обычный 5 22 29 2 3 2" xfId="52666"/>
    <cellStyle name="Обычный 5 22 29 2 4" xfId="52667"/>
    <cellStyle name="Обычный 5 22 29 3" xfId="22794"/>
    <cellStyle name="Обычный 5 22 29 3 2" xfId="22795"/>
    <cellStyle name="Обычный 5 22 29 3 2 2" xfId="22796"/>
    <cellStyle name="Обычный 5 22 29 3 2 2 2" xfId="52668"/>
    <cellStyle name="Обычный 5 22 29 3 2 3" xfId="52669"/>
    <cellStyle name="Обычный 5 22 29 3 3" xfId="22797"/>
    <cellStyle name="Обычный 5 22 29 3 3 2" xfId="52670"/>
    <cellStyle name="Обычный 5 22 29 3 4" xfId="52671"/>
    <cellStyle name="Обычный 5 22 29 4" xfId="22798"/>
    <cellStyle name="Обычный 5 22 29 4 2" xfId="22799"/>
    <cellStyle name="Обычный 5 22 29 4 2 2" xfId="22800"/>
    <cellStyle name="Обычный 5 22 29 4 2 2 2" xfId="52672"/>
    <cellStyle name="Обычный 5 22 29 4 2 3" xfId="52673"/>
    <cellStyle name="Обычный 5 22 29 4 3" xfId="22801"/>
    <cellStyle name="Обычный 5 22 29 4 3 2" xfId="52674"/>
    <cellStyle name="Обычный 5 22 29 4 4" xfId="52675"/>
    <cellStyle name="Обычный 5 22 29 5" xfId="22802"/>
    <cellStyle name="Обычный 5 22 29 5 2" xfId="22803"/>
    <cellStyle name="Обычный 5 22 29 5 2 2" xfId="52676"/>
    <cellStyle name="Обычный 5 22 29 5 3" xfId="52677"/>
    <cellStyle name="Обычный 5 22 29 6" xfId="22804"/>
    <cellStyle name="Обычный 5 22 29 6 2" xfId="52678"/>
    <cellStyle name="Обычный 5 22 29 7" xfId="22805"/>
    <cellStyle name="Обычный 5 22 29 7 2" xfId="52679"/>
    <cellStyle name="Обычный 5 22 29 8" xfId="52680"/>
    <cellStyle name="Обычный 5 22 3" xfId="22806"/>
    <cellStyle name="Обычный 5 22 3 2" xfId="22807"/>
    <cellStyle name="Обычный 5 22 3 2 2" xfId="22808"/>
    <cellStyle name="Обычный 5 22 3 2 2 2" xfId="22809"/>
    <cellStyle name="Обычный 5 22 3 2 2 2 2" xfId="52681"/>
    <cellStyle name="Обычный 5 22 3 2 2 3" xfId="52682"/>
    <cellStyle name="Обычный 5 22 3 2 3" xfId="22810"/>
    <cellStyle name="Обычный 5 22 3 2 3 2" xfId="52683"/>
    <cellStyle name="Обычный 5 22 3 2 4" xfId="52684"/>
    <cellStyle name="Обычный 5 22 3 3" xfId="22811"/>
    <cellStyle name="Обычный 5 22 3 3 2" xfId="22812"/>
    <cellStyle name="Обычный 5 22 3 3 2 2" xfId="22813"/>
    <cellStyle name="Обычный 5 22 3 3 2 2 2" xfId="52685"/>
    <cellStyle name="Обычный 5 22 3 3 2 3" xfId="52686"/>
    <cellStyle name="Обычный 5 22 3 3 3" xfId="22814"/>
    <cellStyle name="Обычный 5 22 3 3 3 2" xfId="52687"/>
    <cellStyle name="Обычный 5 22 3 3 4" xfId="52688"/>
    <cellStyle name="Обычный 5 22 3 4" xfId="22815"/>
    <cellStyle name="Обычный 5 22 3 4 2" xfId="22816"/>
    <cellStyle name="Обычный 5 22 3 4 2 2" xfId="22817"/>
    <cellStyle name="Обычный 5 22 3 4 2 2 2" xfId="52689"/>
    <cellStyle name="Обычный 5 22 3 4 2 3" xfId="52690"/>
    <cellStyle name="Обычный 5 22 3 4 3" xfId="22818"/>
    <cellStyle name="Обычный 5 22 3 4 3 2" xfId="52691"/>
    <cellStyle name="Обычный 5 22 3 4 4" xfId="52692"/>
    <cellStyle name="Обычный 5 22 3 5" xfId="22819"/>
    <cellStyle name="Обычный 5 22 3 5 2" xfId="22820"/>
    <cellStyle name="Обычный 5 22 3 5 2 2" xfId="52693"/>
    <cellStyle name="Обычный 5 22 3 5 3" xfId="52694"/>
    <cellStyle name="Обычный 5 22 3 6" xfId="22821"/>
    <cellStyle name="Обычный 5 22 3 6 2" xfId="52695"/>
    <cellStyle name="Обычный 5 22 3 7" xfId="22822"/>
    <cellStyle name="Обычный 5 22 3 7 2" xfId="52696"/>
    <cellStyle name="Обычный 5 22 3 8" xfId="52697"/>
    <cellStyle name="Обычный 5 22 30" xfId="22823"/>
    <cellStyle name="Обычный 5 22 30 2" xfId="22824"/>
    <cellStyle name="Обычный 5 22 30 2 2" xfId="22825"/>
    <cellStyle name="Обычный 5 22 30 2 2 2" xfId="52698"/>
    <cellStyle name="Обычный 5 22 30 2 3" xfId="52699"/>
    <cellStyle name="Обычный 5 22 30 3" xfId="22826"/>
    <cellStyle name="Обычный 5 22 30 3 2" xfId="52700"/>
    <cellStyle name="Обычный 5 22 30 4" xfId="52701"/>
    <cellStyle name="Обычный 5 22 31" xfId="22827"/>
    <cellStyle name="Обычный 5 22 31 2" xfId="22828"/>
    <cellStyle name="Обычный 5 22 31 2 2" xfId="22829"/>
    <cellStyle name="Обычный 5 22 31 2 2 2" xfId="52702"/>
    <cellStyle name="Обычный 5 22 31 2 3" xfId="52703"/>
    <cellStyle name="Обычный 5 22 31 3" xfId="22830"/>
    <cellStyle name="Обычный 5 22 31 3 2" xfId="52704"/>
    <cellStyle name="Обычный 5 22 31 4" xfId="52705"/>
    <cellStyle name="Обычный 5 22 32" xfId="22831"/>
    <cellStyle name="Обычный 5 22 32 2" xfId="22832"/>
    <cellStyle name="Обычный 5 22 32 2 2" xfId="22833"/>
    <cellStyle name="Обычный 5 22 32 2 2 2" xfId="52706"/>
    <cellStyle name="Обычный 5 22 32 2 3" xfId="52707"/>
    <cellStyle name="Обычный 5 22 32 3" xfId="22834"/>
    <cellStyle name="Обычный 5 22 32 3 2" xfId="52708"/>
    <cellStyle name="Обычный 5 22 32 4" xfId="52709"/>
    <cellStyle name="Обычный 5 22 33" xfId="22835"/>
    <cellStyle name="Обычный 5 22 33 2" xfId="22836"/>
    <cellStyle name="Обычный 5 22 33 2 2" xfId="52710"/>
    <cellStyle name="Обычный 5 22 33 3" xfId="52711"/>
    <cellStyle name="Обычный 5 22 34" xfId="22837"/>
    <cellStyle name="Обычный 5 22 34 2" xfId="52712"/>
    <cellStyle name="Обычный 5 22 35" xfId="22838"/>
    <cellStyle name="Обычный 5 22 35 2" xfId="52713"/>
    <cellStyle name="Обычный 5 22 36" xfId="52714"/>
    <cellStyle name="Обычный 5 22 4" xfId="22839"/>
    <cellStyle name="Обычный 5 22 4 2" xfId="22840"/>
    <cellStyle name="Обычный 5 22 4 2 2" xfId="22841"/>
    <cellStyle name="Обычный 5 22 4 2 2 2" xfId="22842"/>
    <cellStyle name="Обычный 5 22 4 2 2 2 2" xfId="52715"/>
    <cellStyle name="Обычный 5 22 4 2 2 3" xfId="52716"/>
    <cellStyle name="Обычный 5 22 4 2 3" xfId="22843"/>
    <cellStyle name="Обычный 5 22 4 2 3 2" xfId="52717"/>
    <cellStyle name="Обычный 5 22 4 2 4" xfId="52718"/>
    <cellStyle name="Обычный 5 22 4 3" xfId="22844"/>
    <cellStyle name="Обычный 5 22 4 3 2" xfId="22845"/>
    <cellStyle name="Обычный 5 22 4 3 2 2" xfId="22846"/>
    <cellStyle name="Обычный 5 22 4 3 2 2 2" xfId="52719"/>
    <cellStyle name="Обычный 5 22 4 3 2 3" xfId="52720"/>
    <cellStyle name="Обычный 5 22 4 3 3" xfId="22847"/>
    <cellStyle name="Обычный 5 22 4 3 3 2" xfId="52721"/>
    <cellStyle name="Обычный 5 22 4 3 4" xfId="52722"/>
    <cellStyle name="Обычный 5 22 4 4" xfId="22848"/>
    <cellStyle name="Обычный 5 22 4 4 2" xfId="22849"/>
    <cellStyle name="Обычный 5 22 4 4 2 2" xfId="22850"/>
    <cellStyle name="Обычный 5 22 4 4 2 2 2" xfId="52723"/>
    <cellStyle name="Обычный 5 22 4 4 2 3" xfId="52724"/>
    <cellStyle name="Обычный 5 22 4 4 3" xfId="22851"/>
    <cellStyle name="Обычный 5 22 4 4 3 2" xfId="52725"/>
    <cellStyle name="Обычный 5 22 4 4 4" xfId="52726"/>
    <cellStyle name="Обычный 5 22 4 5" xfId="22852"/>
    <cellStyle name="Обычный 5 22 4 5 2" xfId="22853"/>
    <cellStyle name="Обычный 5 22 4 5 2 2" xfId="52727"/>
    <cellStyle name="Обычный 5 22 4 5 3" xfId="52728"/>
    <cellStyle name="Обычный 5 22 4 6" xfId="22854"/>
    <cellStyle name="Обычный 5 22 4 6 2" xfId="52729"/>
    <cellStyle name="Обычный 5 22 4 7" xfId="22855"/>
    <cellStyle name="Обычный 5 22 4 7 2" xfId="52730"/>
    <cellStyle name="Обычный 5 22 4 8" xfId="52731"/>
    <cellStyle name="Обычный 5 22 5" xfId="22856"/>
    <cellStyle name="Обычный 5 22 5 2" xfId="22857"/>
    <cellStyle name="Обычный 5 22 5 2 2" xfId="22858"/>
    <cellStyle name="Обычный 5 22 5 2 2 2" xfId="22859"/>
    <cellStyle name="Обычный 5 22 5 2 2 2 2" xfId="52732"/>
    <cellStyle name="Обычный 5 22 5 2 2 3" xfId="52733"/>
    <cellStyle name="Обычный 5 22 5 2 3" xfId="22860"/>
    <cellStyle name="Обычный 5 22 5 2 3 2" xfId="52734"/>
    <cellStyle name="Обычный 5 22 5 2 4" xfId="52735"/>
    <cellStyle name="Обычный 5 22 5 3" xfId="22861"/>
    <cellStyle name="Обычный 5 22 5 3 2" xfId="22862"/>
    <cellStyle name="Обычный 5 22 5 3 2 2" xfId="22863"/>
    <cellStyle name="Обычный 5 22 5 3 2 2 2" xfId="52736"/>
    <cellStyle name="Обычный 5 22 5 3 2 3" xfId="52737"/>
    <cellStyle name="Обычный 5 22 5 3 3" xfId="22864"/>
    <cellStyle name="Обычный 5 22 5 3 3 2" xfId="52738"/>
    <cellStyle name="Обычный 5 22 5 3 4" xfId="52739"/>
    <cellStyle name="Обычный 5 22 5 4" xfId="22865"/>
    <cellStyle name="Обычный 5 22 5 4 2" xfId="22866"/>
    <cellStyle name="Обычный 5 22 5 4 2 2" xfId="22867"/>
    <cellStyle name="Обычный 5 22 5 4 2 2 2" xfId="52740"/>
    <cellStyle name="Обычный 5 22 5 4 2 3" xfId="52741"/>
    <cellStyle name="Обычный 5 22 5 4 3" xfId="22868"/>
    <cellStyle name="Обычный 5 22 5 4 3 2" xfId="52742"/>
    <cellStyle name="Обычный 5 22 5 4 4" xfId="52743"/>
    <cellStyle name="Обычный 5 22 5 5" xfId="22869"/>
    <cellStyle name="Обычный 5 22 5 5 2" xfId="22870"/>
    <cellStyle name="Обычный 5 22 5 5 2 2" xfId="52744"/>
    <cellStyle name="Обычный 5 22 5 5 3" xfId="52745"/>
    <cellStyle name="Обычный 5 22 5 6" xfId="22871"/>
    <cellStyle name="Обычный 5 22 5 6 2" xfId="52746"/>
    <cellStyle name="Обычный 5 22 5 7" xfId="22872"/>
    <cellStyle name="Обычный 5 22 5 7 2" xfId="52747"/>
    <cellStyle name="Обычный 5 22 5 8" xfId="52748"/>
    <cellStyle name="Обычный 5 22 6" xfId="22873"/>
    <cellStyle name="Обычный 5 22 6 2" xfId="22874"/>
    <cellStyle name="Обычный 5 22 6 2 2" xfId="22875"/>
    <cellStyle name="Обычный 5 22 6 2 2 2" xfId="22876"/>
    <cellStyle name="Обычный 5 22 6 2 2 2 2" xfId="52749"/>
    <cellStyle name="Обычный 5 22 6 2 2 3" xfId="52750"/>
    <cellStyle name="Обычный 5 22 6 2 3" xfId="22877"/>
    <cellStyle name="Обычный 5 22 6 2 3 2" xfId="52751"/>
    <cellStyle name="Обычный 5 22 6 2 4" xfId="52752"/>
    <cellStyle name="Обычный 5 22 6 3" xfId="22878"/>
    <cellStyle name="Обычный 5 22 6 3 2" xfId="22879"/>
    <cellStyle name="Обычный 5 22 6 3 2 2" xfId="22880"/>
    <cellStyle name="Обычный 5 22 6 3 2 2 2" xfId="52753"/>
    <cellStyle name="Обычный 5 22 6 3 2 3" xfId="52754"/>
    <cellStyle name="Обычный 5 22 6 3 3" xfId="22881"/>
    <cellStyle name="Обычный 5 22 6 3 3 2" xfId="52755"/>
    <cellStyle name="Обычный 5 22 6 3 4" xfId="52756"/>
    <cellStyle name="Обычный 5 22 6 4" xfId="22882"/>
    <cellStyle name="Обычный 5 22 6 4 2" xfId="22883"/>
    <cellStyle name="Обычный 5 22 6 4 2 2" xfId="22884"/>
    <cellStyle name="Обычный 5 22 6 4 2 2 2" xfId="52757"/>
    <cellStyle name="Обычный 5 22 6 4 2 3" xfId="52758"/>
    <cellStyle name="Обычный 5 22 6 4 3" xfId="22885"/>
    <cellStyle name="Обычный 5 22 6 4 3 2" xfId="52759"/>
    <cellStyle name="Обычный 5 22 6 4 4" xfId="52760"/>
    <cellStyle name="Обычный 5 22 6 5" xfId="22886"/>
    <cellStyle name="Обычный 5 22 6 5 2" xfId="22887"/>
    <cellStyle name="Обычный 5 22 6 5 2 2" xfId="52761"/>
    <cellStyle name="Обычный 5 22 6 5 3" xfId="52762"/>
    <cellStyle name="Обычный 5 22 6 6" xfId="22888"/>
    <cellStyle name="Обычный 5 22 6 6 2" xfId="52763"/>
    <cellStyle name="Обычный 5 22 6 7" xfId="22889"/>
    <cellStyle name="Обычный 5 22 6 7 2" xfId="52764"/>
    <cellStyle name="Обычный 5 22 6 8" xfId="52765"/>
    <cellStyle name="Обычный 5 22 7" xfId="22890"/>
    <cellStyle name="Обычный 5 22 7 2" xfId="22891"/>
    <cellStyle name="Обычный 5 22 7 2 2" xfId="22892"/>
    <cellStyle name="Обычный 5 22 7 2 2 2" xfId="22893"/>
    <cellStyle name="Обычный 5 22 7 2 2 2 2" xfId="52766"/>
    <cellStyle name="Обычный 5 22 7 2 2 3" xfId="52767"/>
    <cellStyle name="Обычный 5 22 7 2 3" xfId="22894"/>
    <cellStyle name="Обычный 5 22 7 2 3 2" xfId="52768"/>
    <cellStyle name="Обычный 5 22 7 2 4" xfId="52769"/>
    <cellStyle name="Обычный 5 22 7 3" xfId="22895"/>
    <cellStyle name="Обычный 5 22 7 3 2" xfId="22896"/>
    <cellStyle name="Обычный 5 22 7 3 2 2" xfId="22897"/>
    <cellStyle name="Обычный 5 22 7 3 2 2 2" xfId="52770"/>
    <cellStyle name="Обычный 5 22 7 3 2 3" xfId="52771"/>
    <cellStyle name="Обычный 5 22 7 3 3" xfId="22898"/>
    <cellStyle name="Обычный 5 22 7 3 3 2" xfId="52772"/>
    <cellStyle name="Обычный 5 22 7 3 4" xfId="52773"/>
    <cellStyle name="Обычный 5 22 7 4" xfId="22899"/>
    <cellStyle name="Обычный 5 22 7 4 2" xfId="22900"/>
    <cellStyle name="Обычный 5 22 7 4 2 2" xfId="22901"/>
    <cellStyle name="Обычный 5 22 7 4 2 2 2" xfId="52774"/>
    <cellStyle name="Обычный 5 22 7 4 2 3" xfId="52775"/>
    <cellStyle name="Обычный 5 22 7 4 3" xfId="22902"/>
    <cellStyle name="Обычный 5 22 7 4 3 2" xfId="52776"/>
    <cellStyle name="Обычный 5 22 7 4 4" xfId="52777"/>
    <cellStyle name="Обычный 5 22 7 5" xfId="22903"/>
    <cellStyle name="Обычный 5 22 7 5 2" xfId="22904"/>
    <cellStyle name="Обычный 5 22 7 5 2 2" xfId="52778"/>
    <cellStyle name="Обычный 5 22 7 5 3" xfId="52779"/>
    <cellStyle name="Обычный 5 22 7 6" xfId="22905"/>
    <cellStyle name="Обычный 5 22 7 6 2" xfId="52780"/>
    <cellStyle name="Обычный 5 22 7 7" xfId="22906"/>
    <cellStyle name="Обычный 5 22 7 7 2" xfId="52781"/>
    <cellStyle name="Обычный 5 22 7 8" xfId="52782"/>
    <cellStyle name="Обычный 5 22 8" xfId="22907"/>
    <cellStyle name="Обычный 5 22 8 2" xfId="22908"/>
    <cellStyle name="Обычный 5 22 8 2 2" xfId="22909"/>
    <cellStyle name="Обычный 5 22 8 2 2 2" xfId="22910"/>
    <cellStyle name="Обычный 5 22 8 2 2 2 2" xfId="52783"/>
    <cellStyle name="Обычный 5 22 8 2 2 3" xfId="52784"/>
    <cellStyle name="Обычный 5 22 8 2 3" xfId="22911"/>
    <cellStyle name="Обычный 5 22 8 2 3 2" xfId="52785"/>
    <cellStyle name="Обычный 5 22 8 2 4" xfId="52786"/>
    <cellStyle name="Обычный 5 22 8 3" xfId="22912"/>
    <cellStyle name="Обычный 5 22 8 3 2" xfId="22913"/>
    <cellStyle name="Обычный 5 22 8 3 2 2" xfId="22914"/>
    <cellStyle name="Обычный 5 22 8 3 2 2 2" xfId="52787"/>
    <cellStyle name="Обычный 5 22 8 3 2 3" xfId="52788"/>
    <cellStyle name="Обычный 5 22 8 3 3" xfId="22915"/>
    <cellStyle name="Обычный 5 22 8 3 3 2" xfId="52789"/>
    <cellStyle name="Обычный 5 22 8 3 4" xfId="52790"/>
    <cellStyle name="Обычный 5 22 8 4" xfId="22916"/>
    <cellStyle name="Обычный 5 22 8 4 2" xfId="22917"/>
    <cellStyle name="Обычный 5 22 8 4 2 2" xfId="22918"/>
    <cellStyle name="Обычный 5 22 8 4 2 2 2" xfId="52791"/>
    <cellStyle name="Обычный 5 22 8 4 2 3" xfId="52792"/>
    <cellStyle name="Обычный 5 22 8 4 3" xfId="22919"/>
    <cellStyle name="Обычный 5 22 8 4 3 2" xfId="52793"/>
    <cellStyle name="Обычный 5 22 8 4 4" xfId="52794"/>
    <cellStyle name="Обычный 5 22 8 5" xfId="22920"/>
    <cellStyle name="Обычный 5 22 8 5 2" xfId="22921"/>
    <cellStyle name="Обычный 5 22 8 5 2 2" xfId="52795"/>
    <cellStyle name="Обычный 5 22 8 5 3" xfId="52796"/>
    <cellStyle name="Обычный 5 22 8 6" xfId="22922"/>
    <cellStyle name="Обычный 5 22 8 6 2" xfId="52797"/>
    <cellStyle name="Обычный 5 22 8 7" xfId="22923"/>
    <cellStyle name="Обычный 5 22 8 7 2" xfId="52798"/>
    <cellStyle name="Обычный 5 22 8 8" xfId="52799"/>
    <cellStyle name="Обычный 5 22 9" xfId="22924"/>
    <cellStyle name="Обычный 5 22 9 2" xfId="22925"/>
    <cellStyle name="Обычный 5 22 9 2 2" xfId="22926"/>
    <cellStyle name="Обычный 5 22 9 2 2 2" xfId="22927"/>
    <cellStyle name="Обычный 5 22 9 2 2 2 2" xfId="52800"/>
    <cellStyle name="Обычный 5 22 9 2 2 3" xfId="52801"/>
    <cellStyle name="Обычный 5 22 9 2 3" xfId="22928"/>
    <cellStyle name="Обычный 5 22 9 2 3 2" xfId="52802"/>
    <cellStyle name="Обычный 5 22 9 2 4" xfId="52803"/>
    <cellStyle name="Обычный 5 22 9 3" xfId="22929"/>
    <cellStyle name="Обычный 5 22 9 3 2" xfId="22930"/>
    <cellStyle name="Обычный 5 22 9 3 2 2" xfId="22931"/>
    <cellStyle name="Обычный 5 22 9 3 2 2 2" xfId="52804"/>
    <cellStyle name="Обычный 5 22 9 3 2 3" xfId="52805"/>
    <cellStyle name="Обычный 5 22 9 3 3" xfId="22932"/>
    <cellStyle name="Обычный 5 22 9 3 3 2" xfId="52806"/>
    <cellStyle name="Обычный 5 22 9 3 4" xfId="52807"/>
    <cellStyle name="Обычный 5 22 9 4" xfId="22933"/>
    <cellStyle name="Обычный 5 22 9 4 2" xfId="22934"/>
    <cellStyle name="Обычный 5 22 9 4 2 2" xfId="22935"/>
    <cellStyle name="Обычный 5 22 9 4 2 2 2" xfId="52808"/>
    <cellStyle name="Обычный 5 22 9 4 2 3" xfId="52809"/>
    <cellStyle name="Обычный 5 22 9 4 3" xfId="22936"/>
    <cellStyle name="Обычный 5 22 9 4 3 2" xfId="52810"/>
    <cellStyle name="Обычный 5 22 9 4 4" xfId="52811"/>
    <cellStyle name="Обычный 5 22 9 5" xfId="22937"/>
    <cellStyle name="Обычный 5 22 9 5 2" xfId="22938"/>
    <cellStyle name="Обычный 5 22 9 5 2 2" xfId="52812"/>
    <cellStyle name="Обычный 5 22 9 5 3" xfId="52813"/>
    <cellStyle name="Обычный 5 22 9 6" xfId="22939"/>
    <cellStyle name="Обычный 5 22 9 6 2" xfId="52814"/>
    <cellStyle name="Обычный 5 22 9 7" xfId="22940"/>
    <cellStyle name="Обычный 5 22 9 7 2" xfId="52815"/>
    <cellStyle name="Обычный 5 22 9 8" xfId="52816"/>
    <cellStyle name="Обычный 5 23" xfId="22941"/>
    <cellStyle name="Обычный 5 23 10" xfId="22942"/>
    <cellStyle name="Обычный 5 23 10 2" xfId="22943"/>
    <cellStyle name="Обычный 5 23 10 2 2" xfId="22944"/>
    <cellStyle name="Обычный 5 23 10 2 2 2" xfId="22945"/>
    <cellStyle name="Обычный 5 23 10 2 2 2 2" xfId="52817"/>
    <cellStyle name="Обычный 5 23 10 2 2 3" xfId="52818"/>
    <cellStyle name="Обычный 5 23 10 2 3" xfId="22946"/>
    <cellStyle name="Обычный 5 23 10 2 3 2" xfId="52819"/>
    <cellStyle name="Обычный 5 23 10 2 4" xfId="52820"/>
    <cellStyle name="Обычный 5 23 10 3" xfId="22947"/>
    <cellStyle name="Обычный 5 23 10 3 2" xfId="22948"/>
    <cellStyle name="Обычный 5 23 10 3 2 2" xfId="22949"/>
    <cellStyle name="Обычный 5 23 10 3 2 2 2" xfId="52821"/>
    <cellStyle name="Обычный 5 23 10 3 2 3" xfId="52822"/>
    <cellStyle name="Обычный 5 23 10 3 3" xfId="22950"/>
    <cellStyle name="Обычный 5 23 10 3 3 2" xfId="52823"/>
    <cellStyle name="Обычный 5 23 10 3 4" xfId="52824"/>
    <cellStyle name="Обычный 5 23 10 4" xfId="22951"/>
    <cellStyle name="Обычный 5 23 10 4 2" xfId="22952"/>
    <cellStyle name="Обычный 5 23 10 4 2 2" xfId="22953"/>
    <cellStyle name="Обычный 5 23 10 4 2 2 2" xfId="52825"/>
    <cellStyle name="Обычный 5 23 10 4 2 3" xfId="52826"/>
    <cellStyle name="Обычный 5 23 10 4 3" xfId="22954"/>
    <cellStyle name="Обычный 5 23 10 4 3 2" xfId="52827"/>
    <cellStyle name="Обычный 5 23 10 4 4" xfId="52828"/>
    <cellStyle name="Обычный 5 23 10 5" xfId="22955"/>
    <cellStyle name="Обычный 5 23 10 5 2" xfId="22956"/>
    <cellStyle name="Обычный 5 23 10 5 2 2" xfId="52829"/>
    <cellStyle name="Обычный 5 23 10 5 3" xfId="52830"/>
    <cellStyle name="Обычный 5 23 10 6" xfId="22957"/>
    <cellStyle name="Обычный 5 23 10 6 2" xfId="52831"/>
    <cellStyle name="Обычный 5 23 10 7" xfId="22958"/>
    <cellStyle name="Обычный 5 23 10 7 2" xfId="52832"/>
    <cellStyle name="Обычный 5 23 10 8" xfId="52833"/>
    <cellStyle name="Обычный 5 23 11" xfId="22959"/>
    <cellStyle name="Обычный 5 23 11 2" xfId="22960"/>
    <cellStyle name="Обычный 5 23 11 2 2" xfId="22961"/>
    <cellStyle name="Обычный 5 23 11 2 2 2" xfId="22962"/>
    <cellStyle name="Обычный 5 23 11 2 2 2 2" xfId="52834"/>
    <cellStyle name="Обычный 5 23 11 2 2 3" xfId="52835"/>
    <cellStyle name="Обычный 5 23 11 2 3" xfId="22963"/>
    <cellStyle name="Обычный 5 23 11 2 3 2" xfId="52836"/>
    <cellStyle name="Обычный 5 23 11 2 4" xfId="52837"/>
    <cellStyle name="Обычный 5 23 11 3" xfId="22964"/>
    <cellStyle name="Обычный 5 23 11 3 2" xfId="22965"/>
    <cellStyle name="Обычный 5 23 11 3 2 2" xfId="22966"/>
    <cellStyle name="Обычный 5 23 11 3 2 2 2" xfId="52838"/>
    <cellStyle name="Обычный 5 23 11 3 2 3" xfId="52839"/>
    <cellStyle name="Обычный 5 23 11 3 3" xfId="22967"/>
    <cellStyle name="Обычный 5 23 11 3 3 2" xfId="52840"/>
    <cellStyle name="Обычный 5 23 11 3 4" xfId="52841"/>
    <cellStyle name="Обычный 5 23 11 4" xfId="22968"/>
    <cellStyle name="Обычный 5 23 11 4 2" xfId="22969"/>
    <cellStyle name="Обычный 5 23 11 4 2 2" xfId="22970"/>
    <cellStyle name="Обычный 5 23 11 4 2 2 2" xfId="52842"/>
    <cellStyle name="Обычный 5 23 11 4 2 3" xfId="52843"/>
    <cellStyle name="Обычный 5 23 11 4 3" xfId="22971"/>
    <cellStyle name="Обычный 5 23 11 4 3 2" xfId="52844"/>
    <cellStyle name="Обычный 5 23 11 4 4" xfId="52845"/>
    <cellStyle name="Обычный 5 23 11 5" xfId="22972"/>
    <cellStyle name="Обычный 5 23 11 5 2" xfId="22973"/>
    <cellStyle name="Обычный 5 23 11 5 2 2" xfId="52846"/>
    <cellStyle name="Обычный 5 23 11 5 3" xfId="52847"/>
    <cellStyle name="Обычный 5 23 11 6" xfId="22974"/>
    <cellStyle name="Обычный 5 23 11 6 2" xfId="52848"/>
    <cellStyle name="Обычный 5 23 11 7" xfId="22975"/>
    <cellStyle name="Обычный 5 23 11 7 2" xfId="52849"/>
    <cellStyle name="Обычный 5 23 11 8" xfId="52850"/>
    <cellStyle name="Обычный 5 23 12" xfId="22976"/>
    <cellStyle name="Обычный 5 23 12 2" xfId="22977"/>
    <cellStyle name="Обычный 5 23 12 2 2" xfId="22978"/>
    <cellStyle name="Обычный 5 23 12 2 2 2" xfId="22979"/>
    <cellStyle name="Обычный 5 23 12 2 2 2 2" xfId="52851"/>
    <cellStyle name="Обычный 5 23 12 2 2 3" xfId="52852"/>
    <cellStyle name="Обычный 5 23 12 2 3" xfId="22980"/>
    <cellStyle name="Обычный 5 23 12 2 3 2" xfId="52853"/>
    <cellStyle name="Обычный 5 23 12 2 4" xfId="52854"/>
    <cellStyle name="Обычный 5 23 12 3" xfId="22981"/>
    <cellStyle name="Обычный 5 23 12 3 2" xfId="22982"/>
    <cellStyle name="Обычный 5 23 12 3 2 2" xfId="22983"/>
    <cellStyle name="Обычный 5 23 12 3 2 2 2" xfId="52855"/>
    <cellStyle name="Обычный 5 23 12 3 2 3" xfId="52856"/>
    <cellStyle name="Обычный 5 23 12 3 3" xfId="22984"/>
    <cellStyle name="Обычный 5 23 12 3 3 2" xfId="52857"/>
    <cellStyle name="Обычный 5 23 12 3 4" xfId="52858"/>
    <cellStyle name="Обычный 5 23 12 4" xfId="22985"/>
    <cellStyle name="Обычный 5 23 12 4 2" xfId="22986"/>
    <cellStyle name="Обычный 5 23 12 4 2 2" xfId="22987"/>
    <cellStyle name="Обычный 5 23 12 4 2 2 2" xfId="52859"/>
    <cellStyle name="Обычный 5 23 12 4 2 3" xfId="52860"/>
    <cellStyle name="Обычный 5 23 12 4 3" xfId="22988"/>
    <cellStyle name="Обычный 5 23 12 4 3 2" xfId="52861"/>
    <cellStyle name="Обычный 5 23 12 4 4" xfId="52862"/>
    <cellStyle name="Обычный 5 23 12 5" xfId="22989"/>
    <cellStyle name="Обычный 5 23 12 5 2" xfId="22990"/>
    <cellStyle name="Обычный 5 23 12 5 2 2" xfId="52863"/>
    <cellStyle name="Обычный 5 23 12 5 3" xfId="52864"/>
    <cellStyle name="Обычный 5 23 12 6" xfId="22991"/>
    <cellStyle name="Обычный 5 23 12 6 2" xfId="52865"/>
    <cellStyle name="Обычный 5 23 12 7" xfId="22992"/>
    <cellStyle name="Обычный 5 23 12 7 2" xfId="52866"/>
    <cellStyle name="Обычный 5 23 12 8" xfId="52867"/>
    <cellStyle name="Обычный 5 23 13" xfId="22993"/>
    <cellStyle name="Обычный 5 23 13 2" xfId="22994"/>
    <cellStyle name="Обычный 5 23 13 2 2" xfId="22995"/>
    <cellStyle name="Обычный 5 23 13 2 2 2" xfId="22996"/>
    <cellStyle name="Обычный 5 23 13 2 2 2 2" xfId="52868"/>
    <cellStyle name="Обычный 5 23 13 2 2 3" xfId="52869"/>
    <cellStyle name="Обычный 5 23 13 2 3" xfId="22997"/>
    <cellStyle name="Обычный 5 23 13 2 3 2" xfId="52870"/>
    <cellStyle name="Обычный 5 23 13 2 4" xfId="52871"/>
    <cellStyle name="Обычный 5 23 13 3" xfId="22998"/>
    <cellStyle name="Обычный 5 23 13 3 2" xfId="22999"/>
    <cellStyle name="Обычный 5 23 13 3 2 2" xfId="23000"/>
    <cellStyle name="Обычный 5 23 13 3 2 2 2" xfId="52872"/>
    <cellStyle name="Обычный 5 23 13 3 2 3" xfId="52873"/>
    <cellStyle name="Обычный 5 23 13 3 3" xfId="23001"/>
    <cellStyle name="Обычный 5 23 13 3 3 2" xfId="52874"/>
    <cellStyle name="Обычный 5 23 13 3 4" xfId="52875"/>
    <cellStyle name="Обычный 5 23 13 4" xfId="23002"/>
    <cellStyle name="Обычный 5 23 13 4 2" xfId="23003"/>
    <cellStyle name="Обычный 5 23 13 4 2 2" xfId="23004"/>
    <cellStyle name="Обычный 5 23 13 4 2 2 2" xfId="52876"/>
    <cellStyle name="Обычный 5 23 13 4 2 3" xfId="52877"/>
    <cellStyle name="Обычный 5 23 13 4 3" xfId="23005"/>
    <cellStyle name="Обычный 5 23 13 4 3 2" xfId="52878"/>
    <cellStyle name="Обычный 5 23 13 4 4" xfId="52879"/>
    <cellStyle name="Обычный 5 23 13 5" xfId="23006"/>
    <cellStyle name="Обычный 5 23 13 5 2" xfId="23007"/>
    <cellStyle name="Обычный 5 23 13 5 2 2" xfId="52880"/>
    <cellStyle name="Обычный 5 23 13 5 3" xfId="52881"/>
    <cellStyle name="Обычный 5 23 13 6" xfId="23008"/>
    <cellStyle name="Обычный 5 23 13 6 2" xfId="52882"/>
    <cellStyle name="Обычный 5 23 13 7" xfId="23009"/>
    <cellStyle name="Обычный 5 23 13 7 2" xfId="52883"/>
    <cellStyle name="Обычный 5 23 13 8" xfId="52884"/>
    <cellStyle name="Обычный 5 23 14" xfId="23010"/>
    <cellStyle name="Обычный 5 23 14 2" xfId="23011"/>
    <cellStyle name="Обычный 5 23 14 2 2" xfId="23012"/>
    <cellStyle name="Обычный 5 23 14 2 2 2" xfId="23013"/>
    <cellStyle name="Обычный 5 23 14 2 2 2 2" xfId="52885"/>
    <cellStyle name="Обычный 5 23 14 2 2 3" xfId="52886"/>
    <cellStyle name="Обычный 5 23 14 2 3" xfId="23014"/>
    <cellStyle name="Обычный 5 23 14 2 3 2" xfId="52887"/>
    <cellStyle name="Обычный 5 23 14 2 4" xfId="52888"/>
    <cellStyle name="Обычный 5 23 14 3" xfId="23015"/>
    <cellStyle name="Обычный 5 23 14 3 2" xfId="23016"/>
    <cellStyle name="Обычный 5 23 14 3 2 2" xfId="23017"/>
    <cellStyle name="Обычный 5 23 14 3 2 2 2" xfId="52889"/>
    <cellStyle name="Обычный 5 23 14 3 2 3" xfId="52890"/>
    <cellStyle name="Обычный 5 23 14 3 3" xfId="23018"/>
    <cellStyle name="Обычный 5 23 14 3 3 2" xfId="52891"/>
    <cellStyle name="Обычный 5 23 14 3 4" xfId="52892"/>
    <cellStyle name="Обычный 5 23 14 4" xfId="23019"/>
    <cellStyle name="Обычный 5 23 14 4 2" xfId="23020"/>
    <cellStyle name="Обычный 5 23 14 4 2 2" xfId="23021"/>
    <cellStyle name="Обычный 5 23 14 4 2 2 2" xfId="52893"/>
    <cellStyle name="Обычный 5 23 14 4 2 3" xfId="52894"/>
    <cellStyle name="Обычный 5 23 14 4 3" xfId="23022"/>
    <cellStyle name="Обычный 5 23 14 4 3 2" xfId="52895"/>
    <cellStyle name="Обычный 5 23 14 4 4" xfId="52896"/>
    <cellStyle name="Обычный 5 23 14 5" xfId="23023"/>
    <cellStyle name="Обычный 5 23 14 5 2" xfId="23024"/>
    <cellStyle name="Обычный 5 23 14 5 2 2" xfId="52897"/>
    <cellStyle name="Обычный 5 23 14 5 3" xfId="52898"/>
    <cellStyle name="Обычный 5 23 14 6" xfId="23025"/>
    <cellStyle name="Обычный 5 23 14 6 2" xfId="52899"/>
    <cellStyle name="Обычный 5 23 14 7" xfId="23026"/>
    <cellStyle name="Обычный 5 23 14 7 2" xfId="52900"/>
    <cellStyle name="Обычный 5 23 14 8" xfId="52901"/>
    <cellStyle name="Обычный 5 23 15" xfId="23027"/>
    <cellStyle name="Обычный 5 23 15 2" xfId="23028"/>
    <cellStyle name="Обычный 5 23 15 2 2" xfId="23029"/>
    <cellStyle name="Обычный 5 23 15 2 2 2" xfId="23030"/>
    <cellStyle name="Обычный 5 23 15 2 2 2 2" xfId="52902"/>
    <cellStyle name="Обычный 5 23 15 2 2 3" xfId="52903"/>
    <cellStyle name="Обычный 5 23 15 2 3" xfId="23031"/>
    <cellStyle name="Обычный 5 23 15 2 3 2" xfId="52904"/>
    <cellStyle name="Обычный 5 23 15 2 4" xfId="52905"/>
    <cellStyle name="Обычный 5 23 15 3" xfId="23032"/>
    <cellStyle name="Обычный 5 23 15 3 2" xfId="23033"/>
    <cellStyle name="Обычный 5 23 15 3 2 2" xfId="23034"/>
    <cellStyle name="Обычный 5 23 15 3 2 2 2" xfId="52906"/>
    <cellStyle name="Обычный 5 23 15 3 2 3" xfId="52907"/>
    <cellStyle name="Обычный 5 23 15 3 3" xfId="23035"/>
    <cellStyle name="Обычный 5 23 15 3 3 2" xfId="52908"/>
    <cellStyle name="Обычный 5 23 15 3 4" xfId="52909"/>
    <cellStyle name="Обычный 5 23 15 4" xfId="23036"/>
    <cellStyle name="Обычный 5 23 15 4 2" xfId="23037"/>
    <cellStyle name="Обычный 5 23 15 4 2 2" xfId="23038"/>
    <cellStyle name="Обычный 5 23 15 4 2 2 2" xfId="52910"/>
    <cellStyle name="Обычный 5 23 15 4 2 3" xfId="52911"/>
    <cellStyle name="Обычный 5 23 15 4 3" xfId="23039"/>
    <cellStyle name="Обычный 5 23 15 4 3 2" xfId="52912"/>
    <cellStyle name="Обычный 5 23 15 4 4" xfId="52913"/>
    <cellStyle name="Обычный 5 23 15 5" xfId="23040"/>
    <cellStyle name="Обычный 5 23 15 5 2" xfId="23041"/>
    <cellStyle name="Обычный 5 23 15 5 2 2" xfId="52914"/>
    <cellStyle name="Обычный 5 23 15 5 3" xfId="52915"/>
    <cellStyle name="Обычный 5 23 15 6" xfId="23042"/>
    <cellStyle name="Обычный 5 23 15 6 2" xfId="52916"/>
    <cellStyle name="Обычный 5 23 15 7" xfId="23043"/>
    <cellStyle name="Обычный 5 23 15 7 2" xfId="52917"/>
    <cellStyle name="Обычный 5 23 15 8" xfId="52918"/>
    <cellStyle name="Обычный 5 23 16" xfId="23044"/>
    <cellStyle name="Обычный 5 23 16 2" xfId="23045"/>
    <cellStyle name="Обычный 5 23 16 2 2" xfId="23046"/>
    <cellStyle name="Обычный 5 23 16 2 2 2" xfId="23047"/>
    <cellStyle name="Обычный 5 23 16 2 2 2 2" xfId="52919"/>
    <cellStyle name="Обычный 5 23 16 2 2 3" xfId="52920"/>
    <cellStyle name="Обычный 5 23 16 2 3" xfId="23048"/>
    <cellStyle name="Обычный 5 23 16 2 3 2" xfId="52921"/>
    <cellStyle name="Обычный 5 23 16 2 4" xfId="52922"/>
    <cellStyle name="Обычный 5 23 16 3" xfId="23049"/>
    <cellStyle name="Обычный 5 23 16 3 2" xfId="23050"/>
    <cellStyle name="Обычный 5 23 16 3 2 2" xfId="23051"/>
    <cellStyle name="Обычный 5 23 16 3 2 2 2" xfId="52923"/>
    <cellStyle name="Обычный 5 23 16 3 2 3" xfId="52924"/>
    <cellStyle name="Обычный 5 23 16 3 3" xfId="23052"/>
    <cellStyle name="Обычный 5 23 16 3 3 2" xfId="52925"/>
    <cellStyle name="Обычный 5 23 16 3 4" xfId="52926"/>
    <cellStyle name="Обычный 5 23 16 4" xfId="23053"/>
    <cellStyle name="Обычный 5 23 16 4 2" xfId="23054"/>
    <cellStyle name="Обычный 5 23 16 4 2 2" xfId="23055"/>
    <cellStyle name="Обычный 5 23 16 4 2 2 2" xfId="52927"/>
    <cellStyle name="Обычный 5 23 16 4 2 3" xfId="52928"/>
    <cellStyle name="Обычный 5 23 16 4 3" xfId="23056"/>
    <cellStyle name="Обычный 5 23 16 4 3 2" xfId="52929"/>
    <cellStyle name="Обычный 5 23 16 4 4" xfId="52930"/>
    <cellStyle name="Обычный 5 23 16 5" xfId="23057"/>
    <cellStyle name="Обычный 5 23 16 5 2" xfId="23058"/>
    <cellStyle name="Обычный 5 23 16 5 2 2" xfId="52931"/>
    <cellStyle name="Обычный 5 23 16 5 3" xfId="52932"/>
    <cellStyle name="Обычный 5 23 16 6" xfId="23059"/>
    <cellStyle name="Обычный 5 23 16 6 2" xfId="52933"/>
    <cellStyle name="Обычный 5 23 16 7" xfId="23060"/>
    <cellStyle name="Обычный 5 23 16 7 2" xfId="52934"/>
    <cellStyle name="Обычный 5 23 16 8" xfId="52935"/>
    <cellStyle name="Обычный 5 23 17" xfId="23061"/>
    <cellStyle name="Обычный 5 23 17 2" xfId="23062"/>
    <cellStyle name="Обычный 5 23 17 2 2" xfId="23063"/>
    <cellStyle name="Обычный 5 23 17 2 2 2" xfId="23064"/>
    <cellStyle name="Обычный 5 23 17 2 2 2 2" xfId="52936"/>
    <cellStyle name="Обычный 5 23 17 2 2 3" xfId="52937"/>
    <cellStyle name="Обычный 5 23 17 2 3" xfId="23065"/>
    <cellStyle name="Обычный 5 23 17 2 3 2" xfId="52938"/>
    <cellStyle name="Обычный 5 23 17 2 4" xfId="52939"/>
    <cellStyle name="Обычный 5 23 17 3" xfId="23066"/>
    <cellStyle name="Обычный 5 23 17 3 2" xfId="23067"/>
    <cellStyle name="Обычный 5 23 17 3 2 2" xfId="23068"/>
    <cellStyle name="Обычный 5 23 17 3 2 2 2" xfId="52940"/>
    <cellStyle name="Обычный 5 23 17 3 2 3" xfId="52941"/>
    <cellStyle name="Обычный 5 23 17 3 3" xfId="23069"/>
    <cellStyle name="Обычный 5 23 17 3 3 2" xfId="52942"/>
    <cellStyle name="Обычный 5 23 17 3 4" xfId="52943"/>
    <cellStyle name="Обычный 5 23 17 4" xfId="23070"/>
    <cellStyle name="Обычный 5 23 17 4 2" xfId="23071"/>
    <cellStyle name="Обычный 5 23 17 4 2 2" xfId="23072"/>
    <cellStyle name="Обычный 5 23 17 4 2 2 2" xfId="52944"/>
    <cellStyle name="Обычный 5 23 17 4 2 3" xfId="52945"/>
    <cellStyle name="Обычный 5 23 17 4 3" xfId="23073"/>
    <cellStyle name="Обычный 5 23 17 4 3 2" xfId="52946"/>
    <cellStyle name="Обычный 5 23 17 4 4" xfId="52947"/>
    <cellStyle name="Обычный 5 23 17 5" xfId="23074"/>
    <cellStyle name="Обычный 5 23 17 5 2" xfId="23075"/>
    <cellStyle name="Обычный 5 23 17 5 2 2" xfId="52948"/>
    <cellStyle name="Обычный 5 23 17 5 3" xfId="52949"/>
    <cellStyle name="Обычный 5 23 17 6" xfId="23076"/>
    <cellStyle name="Обычный 5 23 17 6 2" xfId="52950"/>
    <cellStyle name="Обычный 5 23 17 7" xfId="23077"/>
    <cellStyle name="Обычный 5 23 17 7 2" xfId="52951"/>
    <cellStyle name="Обычный 5 23 17 8" xfId="52952"/>
    <cellStyle name="Обычный 5 23 18" xfId="23078"/>
    <cellStyle name="Обычный 5 23 18 2" xfId="23079"/>
    <cellStyle name="Обычный 5 23 18 2 2" xfId="23080"/>
    <cellStyle name="Обычный 5 23 18 2 2 2" xfId="23081"/>
    <cellStyle name="Обычный 5 23 18 2 2 2 2" xfId="52953"/>
    <cellStyle name="Обычный 5 23 18 2 2 3" xfId="52954"/>
    <cellStyle name="Обычный 5 23 18 2 3" xfId="23082"/>
    <cellStyle name="Обычный 5 23 18 2 3 2" xfId="52955"/>
    <cellStyle name="Обычный 5 23 18 2 4" xfId="52956"/>
    <cellStyle name="Обычный 5 23 18 3" xfId="23083"/>
    <cellStyle name="Обычный 5 23 18 3 2" xfId="23084"/>
    <cellStyle name="Обычный 5 23 18 3 2 2" xfId="23085"/>
    <cellStyle name="Обычный 5 23 18 3 2 2 2" xfId="52957"/>
    <cellStyle name="Обычный 5 23 18 3 2 3" xfId="52958"/>
    <cellStyle name="Обычный 5 23 18 3 3" xfId="23086"/>
    <cellStyle name="Обычный 5 23 18 3 3 2" xfId="52959"/>
    <cellStyle name="Обычный 5 23 18 3 4" xfId="52960"/>
    <cellStyle name="Обычный 5 23 18 4" xfId="23087"/>
    <cellStyle name="Обычный 5 23 18 4 2" xfId="23088"/>
    <cellStyle name="Обычный 5 23 18 4 2 2" xfId="23089"/>
    <cellStyle name="Обычный 5 23 18 4 2 2 2" xfId="52961"/>
    <cellStyle name="Обычный 5 23 18 4 2 3" xfId="52962"/>
    <cellStyle name="Обычный 5 23 18 4 3" xfId="23090"/>
    <cellStyle name="Обычный 5 23 18 4 3 2" xfId="52963"/>
    <cellStyle name="Обычный 5 23 18 4 4" xfId="52964"/>
    <cellStyle name="Обычный 5 23 18 5" xfId="23091"/>
    <cellStyle name="Обычный 5 23 18 5 2" xfId="23092"/>
    <cellStyle name="Обычный 5 23 18 5 2 2" xfId="52965"/>
    <cellStyle name="Обычный 5 23 18 5 3" xfId="52966"/>
    <cellStyle name="Обычный 5 23 18 6" xfId="23093"/>
    <cellStyle name="Обычный 5 23 18 6 2" xfId="52967"/>
    <cellStyle name="Обычный 5 23 18 7" xfId="23094"/>
    <cellStyle name="Обычный 5 23 18 7 2" xfId="52968"/>
    <cellStyle name="Обычный 5 23 18 8" xfId="52969"/>
    <cellStyle name="Обычный 5 23 19" xfId="23095"/>
    <cellStyle name="Обычный 5 23 19 2" xfId="23096"/>
    <cellStyle name="Обычный 5 23 19 2 2" xfId="23097"/>
    <cellStyle name="Обычный 5 23 19 2 2 2" xfId="23098"/>
    <cellStyle name="Обычный 5 23 19 2 2 2 2" xfId="52970"/>
    <cellStyle name="Обычный 5 23 19 2 2 3" xfId="52971"/>
    <cellStyle name="Обычный 5 23 19 2 3" xfId="23099"/>
    <cellStyle name="Обычный 5 23 19 2 3 2" xfId="52972"/>
    <cellStyle name="Обычный 5 23 19 2 4" xfId="52973"/>
    <cellStyle name="Обычный 5 23 19 3" xfId="23100"/>
    <cellStyle name="Обычный 5 23 19 3 2" xfId="23101"/>
    <cellStyle name="Обычный 5 23 19 3 2 2" xfId="23102"/>
    <cellStyle name="Обычный 5 23 19 3 2 2 2" xfId="52974"/>
    <cellStyle name="Обычный 5 23 19 3 2 3" xfId="52975"/>
    <cellStyle name="Обычный 5 23 19 3 3" xfId="23103"/>
    <cellStyle name="Обычный 5 23 19 3 3 2" xfId="52976"/>
    <cellStyle name="Обычный 5 23 19 3 4" xfId="52977"/>
    <cellStyle name="Обычный 5 23 19 4" xfId="23104"/>
    <cellStyle name="Обычный 5 23 19 4 2" xfId="23105"/>
    <cellStyle name="Обычный 5 23 19 4 2 2" xfId="23106"/>
    <cellStyle name="Обычный 5 23 19 4 2 2 2" xfId="52978"/>
    <cellStyle name="Обычный 5 23 19 4 2 3" xfId="52979"/>
    <cellStyle name="Обычный 5 23 19 4 3" xfId="23107"/>
    <cellStyle name="Обычный 5 23 19 4 3 2" xfId="52980"/>
    <cellStyle name="Обычный 5 23 19 4 4" xfId="52981"/>
    <cellStyle name="Обычный 5 23 19 5" xfId="23108"/>
    <cellStyle name="Обычный 5 23 19 5 2" xfId="23109"/>
    <cellStyle name="Обычный 5 23 19 5 2 2" xfId="52982"/>
    <cellStyle name="Обычный 5 23 19 5 3" xfId="52983"/>
    <cellStyle name="Обычный 5 23 19 6" xfId="23110"/>
    <cellStyle name="Обычный 5 23 19 6 2" xfId="52984"/>
    <cellStyle name="Обычный 5 23 19 7" xfId="23111"/>
    <cellStyle name="Обычный 5 23 19 7 2" xfId="52985"/>
    <cellStyle name="Обычный 5 23 19 8" xfId="52986"/>
    <cellStyle name="Обычный 5 23 2" xfId="23112"/>
    <cellStyle name="Обычный 5 23 2 2" xfId="23113"/>
    <cellStyle name="Обычный 5 23 2 2 2" xfId="23114"/>
    <cellStyle name="Обычный 5 23 2 2 2 2" xfId="23115"/>
    <cellStyle name="Обычный 5 23 2 2 2 2 2" xfId="52987"/>
    <cellStyle name="Обычный 5 23 2 2 2 3" xfId="52988"/>
    <cellStyle name="Обычный 5 23 2 2 3" xfId="23116"/>
    <cellStyle name="Обычный 5 23 2 2 3 2" xfId="52989"/>
    <cellStyle name="Обычный 5 23 2 2 4" xfId="52990"/>
    <cellStyle name="Обычный 5 23 2 3" xfId="23117"/>
    <cellStyle name="Обычный 5 23 2 3 2" xfId="23118"/>
    <cellStyle name="Обычный 5 23 2 3 2 2" xfId="23119"/>
    <cellStyle name="Обычный 5 23 2 3 2 2 2" xfId="52991"/>
    <cellStyle name="Обычный 5 23 2 3 2 3" xfId="52992"/>
    <cellStyle name="Обычный 5 23 2 3 3" xfId="23120"/>
    <cellStyle name="Обычный 5 23 2 3 3 2" xfId="52993"/>
    <cellStyle name="Обычный 5 23 2 3 4" xfId="52994"/>
    <cellStyle name="Обычный 5 23 2 4" xfId="23121"/>
    <cellStyle name="Обычный 5 23 2 4 2" xfId="23122"/>
    <cellStyle name="Обычный 5 23 2 4 2 2" xfId="23123"/>
    <cellStyle name="Обычный 5 23 2 4 2 2 2" xfId="52995"/>
    <cellStyle name="Обычный 5 23 2 4 2 3" xfId="52996"/>
    <cellStyle name="Обычный 5 23 2 4 3" xfId="23124"/>
    <cellStyle name="Обычный 5 23 2 4 3 2" xfId="52997"/>
    <cellStyle name="Обычный 5 23 2 4 4" xfId="52998"/>
    <cellStyle name="Обычный 5 23 2 5" xfId="23125"/>
    <cellStyle name="Обычный 5 23 2 5 2" xfId="23126"/>
    <cellStyle name="Обычный 5 23 2 5 2 2" xfId="52999"/>
    <cellStyle name="Обычный 5 23 2 5 3" xfId="53000"/>
    <cellStyle name="Обычный 5 23 2 6" xfId="23127"/>
    <cellStyle name="Обычный 5 23 2 6 2" xfId="53001"/>
    <cellStyle name="Обычный 5 23 2 7" xfId="23128"/>
    <cellStyle name="Обычный 5 23 2 7 2" xfId="53002"/>
    <cellStyle name="Обычный 5 23 2 8" xfId="53003"/>
    <cellStyle name="Обычный 5 23 20" xfId="23129"/>
    <cellStyle name="Обычный 5 23 20 2" xfId="23130"/>
    <cellStyle name="Обычный 5 23 20 2 2" xfId="23131"/>
    <cellStyle name="Обычный 5 23 20 2 2 2" xfId="23132"/>
    <cellStyle name="Обычный 5 23 20 2 2 2 2" xfId="53004"/>
    <cellStyle name="Обычный 5 23 20 2 2 3" xfId="53005"/>
    <cellStyle name="Обычный 5 23 20 2 3" xfId="23133"/>
    <cellStyle name="Обычный 5 23 20 2 3 2" xfId="53006"/>
    <cellStyle name="Обычный 5 23 20 2 4" xfId="53007"/>
    <cellStyle name="Обычный 5 23 20 3" xfId="23134"/>
    <cellStyle name="Обычный 5 23 20 3 2" xfId="23135"/>
    <cellStyle name="Обычный 5 23 20 3 2 2" xfId="23136"/>
    <cellStyle name="Обычный 5 23 20 3 2 2 2" xfId="53008"/>
    <cellStyle name="Обычный 5 23 20 3 2 3" xfId="53009"/>
    <cellStyle name="Обычный 5 23 20 3 3" xfId="23137"/>
    <cellStyle name="Обычный 5 23 20 3 3 2" xfId="53010"/>
    <cellStyle name="Обычный 5 23 20 3 4" xfId="53011"/>
    <cellStyle name="Обычный 5 23 20 4" xfId="23138"/>
    <cellStyle name="Обычный 5 23 20 4 2" xfId="23139"/>
    <cellStyle name="Обычный 5 23 20 4 2 2" xfId="23140"/>
    <cellStyle name="Обычный 5 23 20 4 2 2 2" xfId="53012"/>
    <cellStyle name="Обычный 5 23 20 4 2 3" xfId="53013"/>
    <cellStyle name="Обычный 5 23 20 4 3" xfId="23141"/>
    <cellStyle name="Обычный 5 23 20 4 3 2" xfId="53014"/>
    <cellStyle name="Обычный 5 23 20 4 4" xfId="53015"/>
    <cellStyle name="Обычный 5 23 20 5" xfId="23142"/>
    <cellStyle name="Обычный 5 23 20 5 2" xfId="23143"/>
    <cellStyle name="Обычный 5 23 20 5 2 2" xfId="53016"/>
    <cellStyle name="Обычный 5 23 20 5 3" xfId="53017"/>
    <cellStyle name="Обычный 5 23 20 6" xfId="23144"/>
    <cellStyle name="Обычный 5 23 20 6 2" xfId="53018"/>
    <cellStyle name="Обычный 5 23 20 7" xfId="23145"/>
    <cellStyle name="Обычный 5 23 20 7 2" xfId="53019"/>
    <cellStyle name="Обычный 5 23 20 8" xfId="53020"/>
    <cellStyle name="Обычный 5 23 21" xfId="23146"/>
    <cellStyle name="Обычный 5 23 21 2" xfId="23147"/>
    <cellStyle name="Обычный 5 23 21 2 2" xfId="23148"/>
    <cellStyle name="Обычный 5 23 21 2 2 2" xfId="23149"/>
    <cellStyle name="Обычный 5 23 21 2 2 2 2" xfId="53021"/>
    <cellStyle name="Обычный 5 23 21 2 2 3" xfId="53022"/>
    <cellStyle name="Обычный 5 23 21 2 3" xfId="23150"/>
    <cellStyle name="Обычный 5 23 21 2 3 2" xfId="53023"/>
    <cellStyle name="Обычный 5 23 21 2 4" xfId="53024"/>
    <cellStyle name="Обычный 5 23 21 3" xfId="23151"/>
    <cellStyle name="Обычный 5 23 21 3 2" xfId="23152"/>
    <cellStyle name="Обычный 5 23 21 3 2 2" xfId="23153"/>
    <cellStyle name="Обычный 5 23 21 3 2 2 2" xfId="53025"/>
    <cellStyle name="Обычный 5 23 21 3 2 3" xfId="53026"/>
    <cellStyle name="Обычный 5 23 21 3 3" xfId="23154"/>
    <cellStyle name="Обычный 5 23 21 3 3 2" xfId="53027"/>
    <cellStyle name="Обычный 5 23 21 3 4" xfId="53028"/>
    <cellStyle name="Обычный 5 23 21 4" xfId="23155"/>
    <cellStyle name="Обычный 5 23 21 4 2" xfId="23156"/>
    <cellStyle name="Обычный 5 23 21 4 2 2" xfId="23157"/>
    <cellStyle name="Обычный 5 23 21 4 2 2 2" xfId="53029"/>
    <cellStyle name="Обычный 5 23 21 4 2 3" xfId="53030"/>
    <cellStyle name="Обычный 5 23 21 4 3" xfId="23158"/>
    <cellStyle name="Обычный 5 23 21 4 3 2" xfId="53031"/>
    <cellStyle name="Обычный 5 23 21 4 4" xfId="53032"/>
    <cellStyle name="Обычный 5 23 21 5" xfId="23159"/>
    <cellStyle name="Обычный 5 23 21 5 2" xfId="23160"/>
    <cellStyle name="Обычный 5 23 21 5 2 2" xfId="53033"/>
    <cellStyle name="Обычный 5 23 21 5 3" xfId="53034"/>
    <cellStyle name="Обычный 5 23 21 6" xfId="23161"/>
    <cellStyle name="Обычный 5 23 21 6 2" xfId="53035"/>
    <cellStyle name="Обычный 5 23 21 7" xfId="23162"/>
    <cellStyle name="Обычный 5 23 21 7 2" xfId="53036"/>
    <cellStyle name="Обычный 5 23 21 8" xfId="53037"/>
    <cellStyle name="Обычный 5 23 22" xfId="23163"/>
    <cellStyle name="Обычный 5 23 22 2" xfId="23164"/>
    <cellStyle name="Обычный 5 23 22 2 2" xfId="23165"/>
    <cellStyle name="Обычный 5 23 22 2 2 2" xfId="23166"/>
    <cellStyle name="Обычный 5 23 22 2 2 2 2" xfId="53038"/>
    <cellStyle name="Обычный 5 23 22 2 2 3" xfId="53039"/>
    <cellStyle name="Обычный 5 23 22 2 3" xfId="23167"/>
    <cellStyle name="Обычный 5 23 22 2 3 2" xfId="53040"/>
    <cellStyle name="Обычный 5 23 22 2 4" xfId="53041"/>
    <cellStyle name="Обычный 5 23 22 3" xfId="23168"/>
    <cellStyle name="Обычный 5 23 22 3 2" xfId="23169"/>
    <cellStyle name="Обычный 5 23 22 3 2 2" xfId="23170"/>
    <cellStyle name="Обычный 5 23 22 3 2 2 2" xfId="53042"/>
    <cellStyle name="Обычный 5 23 22 3 2 3" xfId="53043"/>
    <cellStyle name="Обычный 5 23 22 3 3" xfId="23171"/>
    <cellStyle name="Обычный 5 23 22 3 3 2" xfId="53044"/>
    <cellStyle name="Обычный 5 23 22 3 4" xfId="53045"/>
    <cellStyle name="Обычный 5 23 22 4" xfId="23172"/>
    <cellStyle name="Обычный 5 23 22 4 2" xfId="23173"/>
    <cellStyle name="Обычный 5 23 22 4 2 2" xfId="23174"/>
    <cellStyle name="Обычный 5 23 22 4 2 2 2" xfId="53046"/>
    <cellStyle name="Обычный 5 23 22 4 2 3" xfId="53047"/>
    <cellStyle name="Обычный 5 23 22 4 3" xfId="23175"/>
    <cellStyle name="Обычный 5 23 22 4 3 2" xfId="53048"/>
    <cellStyle name="Обычный 5 23 22 4 4" xfId="53049"/>
    <cellStyle name="Обычный 5 23 22 5" xfId="23176"/>
    <cellStyle name="Обычный 5 23 22 5 2" xfId="23177"/>
    <cellStyle name="Обычный 5 23 22 5 2 2" xfId="53050"/>
    <cellStyle name="Обычный 5 23 22 5 3" xfId="53051"/>
    <cellStyle name="Обычный 5 23 22 6" xfId="23178"/>
    <cellStyle name="Обычный 5 23 22 6 2" xfId="53052"/>
    <cellStyle name="Обычный 5 23 22 7" xfId="23179"/>
    <cellStyle name="Обычный 5 23 22 7 2" xfId="53053"/>
    <cellStyle name="Обычный 5 23 22 8" xfId="53054"/>
    <cellStyle name="Обычный 5 23 23" xfId="23180"/>
    <cellStyle name="Обычный 5 23 23 2" xfId="23181"/>
    <cellStyle name="Обычный 5 23 23 2 2" xfId="23182"/>
    <cellStyle name="Обычный 5 23 23 2 2 2" xfId="23183"/>
    <cellStyle name="Обычный 5 23 23 2 2 2 2" xfId="53055"/>
    <cellStyle name="Обычный 5 23 23 2 2 3" xfId="53056"/>
    <cellStyle name="Обычный 5 23 23 2 3" xfId="23184"/>
    <cellStyle name="Обычный 5 23 23 2 3 2" xfId="53057"/>
    <cellStyle name="Обычный 5 23 23 2 4" xfId="53058"/>
    <cellStyle name="Обычный 5 23 23 3" xfId="23185"/>
    <cellStyle name="Обычный 5 23 23 3 2" xfId="23186"/>
    <cellStyle name="Обычный 5 23 23 3 2 2" xfId="23187"/>
    <cellStyle name="Обычный 5 23 23 3 2 2 2" xfId="53059"/>
    <cellStyle name="Обычный 5 23 23 3 2 3" xfId="53060"/>
    <cellStyle name="Обычный 5 23 23 3 3" xfId="23188"/>
    <cellStyle name="Обычный 5 23 23 3 3 2" xfId="53061"/>
    <cellStyle name="Обычный 5 23 23 3 4" xfId="53062"/>
    <cellStyle name="Обычный 5 23 23 4" xfId="23189"/>
    <cellStyle name="Обычный 5 23 23 4 2" xfId="23190"/>
    <cellStyle name="Обычный 5 23 23 4 2 2" xfId="23191"/>
    <cellStyle name="Обычный 5 23 23 4 2 2 2" xfId="53063"/>
    <cellStyle name="Обычный 5 23 23 4 2 3" xfId="53064"/>
    <cellStyle name="Обычный 5 23 23 4 3" xfId="23192"/>
    <cellStyle name="Обычный 5 23 23 4 3 2" xfId="53065"/>
    <cellStyle name="Обычный 5 23 23 4 4" xfId="53066"/>
    <cellStyle name="Обычный 5 23 23 5" xfId="23193"/>
    <cellStyle name="Обычный 5 23 23 5 2" xfId="23194"/>
    <cellStyle name="Обычный 5 23 23 5 2 2" xfId="53067"/>
    <cellStyle name="Обычный 5 23 23 5 3" xfId="53068"/>
    <cellStyle name="Обычный 5 23 23 6" xfId="23195"/>
    <cellStyle name="Обычный 5 23 23 6 2" xfId="53069"/>
    <cellStyle name="Обычный 5 23 23 7" xfId="23196"/>
    <cellStyle name="Обычный 5 23 23 7 2" xfId="53070"/>
    <cellStyle name="Обычный 5 23 23 8" xfId="53071"/>
    <cellStyle name="Обычный 5 23 24" xfId="23197"/>
    <cellStyle name="Обычный 5 23 24 2" xfId="23198"/>
    <cellStyle name="Обычный 5 23 24 2 2" xfId="23199"/>
    <cellStyle name="Обычный 5 23 24 2 2 2" xfId="23200"/>
    <cellStyle name="Обычный 5 23 24 2 2 2 2" xfId="53072"/>
    <cellStyle name="Обычный 5 23 24 2 2 3" xfId="53073"/>
    <cellStyle name="Обычный 5 23 24 2 3" xfId="23201"/>
    <cellStyle name="Обычный 5 23 24 2 3 2" xfId="53074"/>
    <cellStyle name="Обычный 5 23 24 2 4" xfId="53075"/>
    <cellStyle name="Обычный 5 23 24 3" xfId="23202"/>
    <cellStyle name="Обычный 5 23 24 3 2" xfId="23203"/>
    <cellStyle name="Обычный 5 23 24 3 2 2" xfId="23204"/>
    <cellStyle name="Обычный 5 23 24 3 2 2 2" xfId="53076"/>
    <cellStyle name="Обычный 5 23 24 3 2 3" xfId="53077"/>
    <cellStyle name="Обычный 5 23 24 3 3" xfId="23205"/>
    <cellStyle name="Обычный 5 23 24 3 3 2" xfId="53078"/>
    <cellStyle name="Обычный 5 23 24 3 4" xfId="53079"/>
    <cellStyle name="Обычный 5 23 24 4" xfId="23206"/>
    <cellStyle name="Обычный 5 23 24 4 2" xfId="23207"/>
    <cellStyle name="Обычный 5 23 24 4 2 2" xfId="23208"/>
    <cellStyle name="Обычный 5 23 24 4 2 2 2" xfId="53080"/>
    <cellStyle name="Обычный 5 23 24 4 2 3" xfId="53081"/>
    <cellStyle name="Обычный 5 23 24 4 3" xfId="23209"/>
    <cellStyle name="Обычный 5 23 24 4 3 2" xfId="53082"/>
    <cellStyle name="Обычный 5 23 24 4 4" xfId="53083"/>
    <cellStyle name="Обычный 5 23 24 5" xfId="23210"/>
    <cellStyle name="Обычный 5 23 24 5 2" xfId="23211"/>
    <cellStyle name="Обычный 5 23 24 5 2 2" xfId="53084"/>
    <cellStyle name="Обычный 5 23 24 5 3" xfId="53085"/>
    <cellStyle name="Обычный 5 23 24 6" xfId="23212"/>
    <cellStyle name="Обычный 5 23 24 6 2" xfId="53086"/>
    <cellStyle name="Обычный 5 23 24 7" xfId="23213"/>
    <cellStyle name="Обычный 5 23 24 7 2" xfId="53087"/>
    <cellStyle name="Обычный 5 23 24 8" xfId="53088"/>
    <cellStyle name="Обычный 5 23 25" xfId="23214"/>
    <cellStyle name="Обычный 5 23 25 2" xfId="23215"/>
    <cellStyle name="Обычный 5 23 25 2 2" xfId="23216"/>
    <cellStyle name="Обычный 5 23 25 2 2 2" xfId="23217"/>
    <cellStyle name="Обычный 5 23 25 2 2 2 2" xfId="53089"/>
    <cellStyle name="Обычный 5 23 25 2 2 3" xfId="53090"/>
    <cellStyle name="Обычный 5 23 25 2 3" xfId="23218"/>
    <cellStyle name="Обычный 5 23 25 2 3 2" xfId="53091"/>
    <cellStyle name="Обычный 5 23 25 2 4" xfId="53092"/>
    <cellStyle name="Обычный 5 23 25 3" xfId="23219"/>
    <cellStyle name="Обычный 5 23 25 3 2" xfId="23220"/>
    <cellStyle name="Обычный 5 23 25 3 2 2" xfId="23221"/>
    <cellStyle name="Обычный 5 23 25 3 2 2 2" xfId="53093"/>
    <cellStyle name="Обычный 5 23 25 3 2 3" xfId="53094"/>
    <cellStyle name="Обычный 5 23 25 3 3" xfId="23222"/>
    <cellStyle name="Обычный 5 23 25 3 3 2" xfId="53095"/>
    <cellStyle name="Обычный 5 23 25 3 4" xfId="53096"/>
    <cellStyle name="Обычный 5 23 25 4" xfId="23223"/>
    <cellStyle name="Обычный 5 23 25 4 2" xfId="23224"/>
    <cellStyle name="Обычный 5 23 25 4 2 2" xfId="23225"/>
    <cellStyle name="Обычный 5 23 25 4 2 2 2" xfId="53097"/>
    <cellStyle name="Обычный 5 23 25 4 2 3" xfId="53098"/>
    <cellStyle name="Обычный 5 23 25 4 3" xfId="23226"/>
    <cellStyle name="Обычный 5 23 25 4 3 2" xfId="53099"/>
    <cellStyle name="Обычный 5 23 25 4 4" xfId="53100"/>
    <cellStyle name="Обычный 5 23 25 5" xfId="23227"/>
    <cellStyle name="Обычный 5 23 25 5 2" xfId="23228"/>
    <cellStyle name="Обычный 5 23 25 5 2 2" xfId="53101"/>
    <cellStyle name="Обычный 5 23 25 5 3" xfId="53102"/>
    <cellStyle name="Обычный 5 23 25 6" xfId="23229"/>
    <cellStyle name="Обычный 5 23 25 6 2" xfId="53103"/>
    <cellStyle name="Обычный 5 23 25 7" xfId="23230"/>
    <cellStyle name="Обычный 5 23 25 7 2" xfId="53104"/>
    <cellStyle name="Обычный 5 23 25 8" xfId="53105"/>
    <cellStyle name="Обычный 5 23 26" xfId="23231"/>
    <cellStyle name="Обычный 5 23 26 2" xfId="23232"/>
    <cellStyle name="Обычный 5 23 26 2 2" xfId="23233"/>
    <cellStyle name="Обычный 5 23 26 2 2 2" xfId="23234"/>
    <cellStyle name="Обычный 5 23 26 2 2 2 2" xfId="53106"/>
    <cellStyle name="Обычный 5 23 26 2 2 3" xfId="53107"/>
    <cellStyle name="Обычный 5 23 26 2 3" xfId="23235"/>
    <cellStyle name="Обычный 5 23 26 2 3 2" xfId="53108"/>
    <cellStyle name="Обычный 5 23 26 2 4" xfId="53109"/>
    <cellStyle name="Обычный 5 23 26 3" xfId="23236"/>
    <cellStyle name="Обычный 5 23 26 3 2" xfId="23237"/>
    <cellStyle name="Обычный 5 23 26 3 2 2" xfId="23238"/>
    <cellStyle name="Обычный 5 23 26 3 2 2 2" xfId="53110"/>
    <cellStyle name="Обычный 5 23 26 3 2 3" xfId="53111"/>
    <cellStyle name="Обычный 5 23 26 3 3" xfId="23239"/>
    <cellStyle name="Обычный 5 23 26 3 3 2" xfId="53112"/>
    <cellStyle name="Обычный 5 23 26 3 4" xfId="53113"/>
    <cellStyle name="Обычный 5 23 26 4" xfId="23240"/>
    <cellStyle name="Обычный 5 23 26 4 2" xfId="23241"/>
    <cellStyle name="Обычный 5 23 26 4 2 2" xfId="23242"/>
    <cellStyle name="Обычный 5 23 26 4 2 2 2" xfId="53114"/>
    <cellStyle name="Обычный 5 23 26 4 2 3" xfId="53115"/>
    <cellStyle name="Обычный 5 23 26 4 3" xfId="23243"/>
    <cellStyle name="Обычный 5 23 26 4 3 2" xfId="53116"/>
    <cellStyle name="Обычный 5 23 26 4 4" xfId="53117"/>
    <cellStyle name="Обычный 5 23 26 5" xfId="23244"/>
    <cellStyle name="Обычный 5 23 26 5 2" xfId="23245"/>
    <cellStyle name="Обычный 5 23 26 5 2 2" xfId="53118"/>
    <cellStyle name="Обычный 5 23 26 5 3" xfId="53119"/>
    <cellStyle name="Обычный 5 23 26 6" xfId="23246"/>
    <cellStyle name="Обычный 5 23 26 6 2" xfId="53120"/>
    <cellStyle name="Обычный 5 23 26 7" xfId="23247"/>
    <cellStyle name="Обычный 5 23 26 7 2" xfId="53121"/>
    <cellStyle name="Обычный 5 23 26 8" xfId="53122"/>
    <cellStyle name="Обычный 5 23 27" xfId="23248"/>
    <cellStyle name="Обычный 5 23 27 2" xfId="23249"/>
    <cellStyle name="Обычный 5 23 27 2 2" xfId="23250"/>
    <cellStyle name="Обычный 5 23 27 2 2 2" xfId="23251"/>
    <cellStyle name="Обычный 5 23 27 2 2 2 2" xfId="53123"/>
    <cellStyle name="Обычный 5 23 27 2 2 3" xfId="53124"/>
    <cellStyle name="Обычный 5 23 27 2 3" xfId="23252"/>
    <cellStyle name="Обычный 5 23 27 2 3 2" xfId="53125"/>
    <cellStyle name="Обычный 5 23 27 2 4" xfId="53126"/>
    <cellStyle name="Обычный 5 23 27 3" xfId="23253"/>
    <cellStyle name="Обычный 5 23 27 3 2" xfId="23254"/>
    <cellStyle name="Обычный 5 23 27 3 2 2" xfId="23255"/>
    <cellStyle name="Обычный 5 23 27 3 2 2 2" xfId="53127"/>
    <cellStyle name="Обычный 5 23 27 3 2 3" xfId="53128"/>
    <cellStyle name="Обычный 5 23 27 3 3" xfId="23256"/>
    <cellStyle name="Обычный 5 23 27 3 3 2" xfId="53129"/>
    <cellStyle name="Обычный 5 23 27 3 4" xfId="53130"/>
    <cellStyle name="Обычный 5 23 27 4" xfId="23257"/>
    <cellStyle name="Обычный 5 23 27 4 2" xfId="23258"/>
    <cellStyle name="Обычный 5 23 27 4 2 2" xfId="23259"/>
    <cellStyle name="Обычный 5 23 27 4 2 2 2" xfId="53131"/>
    <cellStyle name="Обычный 5 23 27 4 2 3" xfId="53132"/>
    <cellStyle name="Обычный 5 23 27 4 3" xfId="23260"/>
    <cellStyle name="Обычный 5 23 27 4 3 2" xfId="53133"/>
    <cellStyle name="Обычный 5 23 27 4 4" xfId="53134"/>
    <cellStyle name="Обычный 5 23 27 5" xfId="23261"/>
    <cellStyle name="Обычный 5 23 27 5 2" xfId="23262"/>
    <cellStyle name="Обычный 5 23 27 5 2 2" xfId="53135"/>
    <cellStyle name="Обычный 5 23 27 5 3" xfId="53136"/>
    <cellStyle name="Обычный 5 23 27 6" xfId="23263"/>
    <cellStyle name="Обычный 5 23 27 6 2" xfId="53137"/>
    <cellStyle name="Обычный 5 23 27 7" xfId="23264"/>
    <cellStyle name="Обычный 5 23 27 7 2" xfId="53138"/>
    <cellStyle name="Обычный 5 23 27 8" xfId="53139"/>
    <cellStyle name="Обычный 5 23 28" xfId="23265"/>
    <cellStyle name="Обычный 5 23 28 2" xfId="23266"/>
    <cellStyle name="Обычный 5 23 28 2 2" xfId="23267"/>
    <cellStyle name="Обычный 5 23 28 2 2 2" xfId="23268"/>
    <cellStyle name="Обычный 5 23 28 2 2 2 2" xfId="53140"/>
    <cellStyle name="Обычный 5 23 28 2 2 3" xfId="53141"/>
    <cellStyle name="Обычный 5 23 28 2 3" xfId="23269"/>
    <cellStyle name="Обычный 5 23 28 2 3 2" xfId="53142"/>
    <cellStyle name="Обычный 5 23 28 2 4" xfId="53143"/>
    <cellStyle name="Обычный 5 23 28 3" xfId="23270"/>
    <cellStyle name="Обычный 5 23 28 3 2" xfId="23271"/>
    <cellStyle name="Обычный 5 23 28 3 2 2" xfId="23272"/>
    <cellStyle name="Обычный 5 23 28 3 2 2 2" xfId="53144"/>
    <cellStyle name="Обычный 5 23 28 3 2 3" xfId="53145"/>
    <cellStyle name="Обычный 5 23 28 3 3" xfId="23273"/>
    <cellStyle name="Обычный 5 23 28 3 3 2" xfId="53146"/>
    <cellStyle name="Обычный 5 23 28 3 4" xfId="53147"/>
    <cellStyle name="Обычный 5 23 28 4" xfId="23274"/>
    <cellStyle name="Обычный 5 23 28 4 2" xfId="23275"/>
    <cellStyle name="Обычный 5 23 28 4 2 2" xfId="23276"/>
    <cellStyle name="Обычный 5 23 28 4 2 2 2" xfId="53148"/>
    <cellStyle name="Обычный 5 23 28 4 2 3" xfId="53149"/>
    <cellStyle name="Обычный 5 23 28 4 3" xfId="23277"/>
    <cellStyle name="Обычный 5 23 28 4 3 2" xfId="53150"/>
    <cellStyle name="Обычный 5 23 28 4 4" xfId="53151"/>
    <cellStyle name="Обычный 5 23 28 5" xfId="23278"/>
    <cellStyle name="Обычный 5 23 28 5 2" xfId="23279"/>
    <cellStyle name="Обычный 5 23 28 5 2 2" xfId="53152"/>
    <cellStyle name="Обычный 5 23 28 5 3" xfId="53153"/>
    <cellStyle name="Обычный 5 23 28 6" xfId="23280"/>
    <cellStyle name="Обычный 5 23 28 6 2" xfId="53154"/>
    <cellStyle name="Обычный 5 23 28 7" xfId="23281"/>
    <cellStyle name="Обычный 5 23 28 7 2" xfId="53155"/>
    <cellStyle name="Обычный 5 23 28 8" xfId="53156"/>
    <cellStyle name="Обычный 5 23 29" xfId="23282"/>
    <cellStyle name="Обычный 5 23 29 2" xfId="23283"/>
    <cellStyle name="Обычный 5 23 29 2 2" xfId="23284"/>
    <cellStyle name="Обычный 5 23 29 2 2 2" xfId="23285"/>
    <cellStyle name="Обычный 5 23 29 2 2 2 2" xfId="53157"/>
    <cellStyle name="Обычный 5 23 29 2 2 3" xfId="53158"/>
    <cellStyle name="Обычный 5 23 29 2 3" xfId="23286"/>
    <cellStyle name="Обычный 5 23 29 2 3 2" xfId="53159"/>
    <cellStyle name="Обычный 5 23 29 2 4" xfId="53160"/>
    <cellStyle name="Обычный 5 23 29 3" xfId="23287"/>
    <cellStyle name="Обычный 5 23 29 3 2" xfId="23288"/>
    <cellStyle name="Обычный 5 23 29 3 2 2" xfId="23289"/>
    <cellStyle name="Обычный 5 23 29 3 2 2 2" xfId="53161"/>
    <cellStyle name="Обычный 5 23 29 3 2 3" xfId="53162"/>
    <cellStyle name="Обычный 5 23 29 3 3" xfId="23290"/>
    <cellStyle name="Обычный 5 23 29 3 3 2" xfId="53163"/>
    <cellStyle name="Обычный 5 23 29 3 4" xfId="53164"/>
    <cellStyle name="Обычный 5 23 29 4" xfId="23291"/>
    <cellStyle name="Обычный 5 23 29 4 2" xfId="23292"/>
    <cellStyle name="Обычный 5 23 29 4 2 2" xfId="23293"/>
    <cellStyle name="Обычный 5 23 29 4 2 2 2" xfId="53165"/>
    <cellStyle name="Обычный 5 23 29 4 2 3" xfId="53166"/>
    <cellStyle name="Обычный 5 23 29 4 3" xfId="23294"/>
    <cellStyle name="Обычный 5 23 29 4 3 2" xfId="53167"/>
    <cellStyle name="Обычный 5 23 29 4 4" xfId="53168"/>
    <cellStyle name="Обычный 5 23 29 5" xfId="23295"/>
    <cellStyle name="Обычный 5 23 29 5 2" xfId="23296"/>
    <cellStyle name="Обычный 5 23 29 5 2 2" xfId="53169"/>
    <cellStyle name="Обычный 5 23 29 5 3" xfId="53170"/>
    <cellStyle name="Обычный 5 23 29 6" xfId="23297"/>
    <cellStyle name="Обычный 5 23 29 6 2" xfId="53171"/>
    <cellStyle name="Обычный 5 23 29 7" xfId="23298"/>
    <cellStyle name="Обычный 5 23 29 7 2" xfId="53172"/>
    <cellStyle name="Обычный 5 23 29 8" xfId="53173"/>
    <cellStyle name="Обычный 5 23 3" xfId="23299"/>
    <cellStyle name="Обычный 5 23 3 2" xfId="23300"/>
    <cellStyle name="Обычный 5 23 3 2 2" xfId="23301"/>
    <cellStyle name="Обычный 5 23 3 2 2 2" xfId="23302"/>
    <cellStyle name="Обычный 5 23 3 2 2 2 2" xfId="53174"/>
    <cellStyle name="Обычный 5 23 3 2 2 3" xfId="53175"/>
    <cellStyle name="Обычный 5 23 3 2 3" xfId="23303"/>
    <cellStyle name="Обычный 5 23 3 2 3 2" xfId="53176"/>
    <cellStyle name="Обычный 5 23 3 2 4" xfId="53177"/>
    <cellStyle name="Обычный 5 23 3 3" xfId="23304"/>
    <cellStyle name="Обычный 5 23 3 3 2" xfId="23305"/>
    <cellStyle name="Обычный 5 23 3 3 2 2" xfId="23306"/>
    <cellStyle name="Обычный 5 23 3 3 2 2 2" xfId="53178"/>
    <cellStyle name="Обычный 5 23 3 3 2 3" xfId="53179"/>
    <cellStyle name="Обычный 5 23 3 3 3" xfId="23307"/>
    <cellStyle name="Обычный 5 23 3 3 3 2" xfId="53180"/>
    <cellStyle name="Обычный 5 23 3 3 4" xfId="53181"/>
    <cellStyle name="Обычный 5 23 3 4" xfId="23308"/>
    <cellStyle name="Обычный 5 23 3 4 2" xfId="23309"/>
    <cellStyle name="Обычный 5 23 3 4 2 2" xfId="23310"/>
    <cellStyle name="Обычный 5 23 3 4 2 2 2" xfId="53182"/>
    <cellStyle name="Обычный 5 23 3 4 2 3" xfId="53183"/>
    <cellStyle name="Обычный 5 23 3 4 3" xfId="23311"/>
    <cellStyle name="Обычный 5 23 3 4 3 2" xfId="53184"/>
    <cellStyle name="Обычный 5 23 3 4 4" xfId="53185"/>
    <cellStyle name="Обычный 5 23 3 5" xfId="23312"/>
    <cellStyle name="Обычный 5 23 3 5 2" xfId="23313"/>
    <cellStyle name="Обычный 5 23 3 5 2 2" xfId="53186"/>
    <cellStyle name="Обычный 5 23 3 5 3" xfId="53187"/>
    <cellStyle name="Обычный 5 23 3 6" xfId="23314"/>
    <cellStyle name="Обычный 5 23 3 6 2" xfId="53188"/>
    <cellStyle name="Обычный 5 23 3 7" xfId="23315"/>
    <cellStyle name="Обычный 5 23 3 7 2" xfId="53189"/>
    <cellStyle name="Обычный 5 23 3 8" xfId="53190"/>
    <cellStyle name="Обычный 5 23 30" xfId="23316"/>
    <cellStyle name="Обычный 5 23 30 2" xfId="23317"/>
    <cellStyle name="Обычный 5 23 30 2 2" xfId="23318"/>
    <cellStyle name="Обычный 5 23 30 2 2 2" xfId="53191"/>
    <cellStyle name="Обычный 5 23 30 2 3" xfId="53192"/>
    <cellStyle name="Обычный 5 23 30 3" xfId="23319"/>
    <cellStyle name="Обычный 5 23 30 3 2" xfId="53193"/>
    <cellStyle name="Обычный 5 23 30 4" xfId="53194"/>
    <cellStyle name="Обычный 5 23 31" xfId="23320"/>
    <cellStyle name="Обычный 5 23 31 2" xfId="23321"/>
    <cellStyle name="Обычный 5 23 31 2 2" xfId="23322"/>
    <cellStyle name="Обычный 5 23 31 2 2 2" xfId="53195"/>
    <cellStyle name="Обычный 5 23 31 2 3" xfId="53196"/>
    <cellStyle name="Обычный 5 23 31 3" xfId="23323"/>
    <cellStyle name="Обычный 5 23 31 3 2" xfId="53197"/>
    <cellStyle name="Обычный 5 23 31 4" xfId="53198"/>
    <cellStyle name="Обычный 5 23 32" xfId="23324"/>
    <cellStyle name="Обычный 5 23 32 2" xfId="23325"/>
    <cellStyle name="Обычный 5 23 32 2 2" xfId="23326"/>
    <cellStyle name="Обычный 5 23 32 2 2 2" xfId="53199"/>
    <cellStyle name="Обычный 5 23 32 2 3" xfId="53200"/>
    <cellStyle name="Обычный 5 23 32 3" xfId="23327"/>
    <cellStyle name="Обычный 5 23 32 3 2" xfId="53201"/>
    <cellStyle name="Обычный 5 23 32 4" xfId="53202"/>
    <cellStyle name="Обычный 5 23 33" xfId="23328"/>
    <cellStyle name="Обычный 5 23 33 2" xfId="23329"/>
    <cellStyle name="Обычный 5 23 33 2 2" xfId="53203"/>
    <cellStyle name="Обычный 5 23 33 3" xfId="53204"/>
    <cellStyle name="Обычный 5 23 34" xfId="23330"/>
    <cellStyle name="Обычный 5 23 34 2" xfId="53205"/>
    <cellStyle name="Обычный 5 23 35" xfId="23331"/>
    <cellStyle name="Обычный 5 23 35 2" xfId="53206"/>
    <cellStyle name="Обычный 5 23 36" xfId="53207"/>
    <cellStyle name="Обычный 5 23 4" xfId="23332"/>
    <cellStyle name="Обычный 5 23 4 2" xfId="23333"/>
    <cellStyle name="Обычный 5 23 4 2 2" xfId="23334"/>
    <cellStyle name="Обычный 5 23 4 2 2 2" xfId="23335"/>
    <cellStyle name="Обычный 5 23 4 2 2 2 2" xfId="53208"/>
    <cellStyle name="Обычный 5 23 4 2 2 3" xfId="53209"/>
    <cellStyle name="Обычный 5 23 4 2 3" xfId="23336"/>
    <cellStyle name="Обычный 5 23 4 2 3 2" xfId="53210"/>
    <cellStyle name="Обычный 5 23 4 2 4" xfId="53211"/>
    <cellStyle name="Обычный 5 23 4 3" xfId="23337"/>
    <cellStyle name="Обычный 5 23 4 3 2" xfId="23338"/>
    <cellStyle name="Обычный 5 23 4 3 2 2" xfId="23339"/>
    <cellStyle name="Обычный 5 23 4 3 2 2 2" xfId="53212"/>
    <cellStyle name="Обычный 5 23 4 3 2 3" xfId="53213"/>
    <cellStyle name="Обычный 5 23 4 3 3" xfId="23340"/>
    <cellStyle name="Обычный 5 23 4 3 3 2" xfId="53214"/>
    <cellStyle name="Обычный 5 23 4 3 4" xfId="53215"/>
    <cellStyle name="Обычный 5 23 4 4" xfId="23341"/>
    <cellStyle name="Обычный 5 23 4 4 2" xfId="23342"/>
    <cellStyle name="Обычный 5 23 4 4 2 2" xfId="23343"/>
    <cellStyle name="Обычный 5 23 4 4 2 2 2" xfId="53216"/>
    <cellStyle name="Обычный 5 23 4 4 2 3" xfId="53217"/>
    <cellStyle name="Обычный 5 23 4 4 3" xfId="23344"/>
    <cellStyle name="Обычный 5 23 4 4 3 2" xfId="53218"/>
    <cellStyle name="Обычный 5 23 4 4 4" xfId="53219"/>
    <cellStyle name="Обычный 5 23 4 5" xfId="23345"/>
    <cellStyle name="Обычный 5 23 4 5 2" xfId="23346"/>
    <cellStyle name="Обычный 5 23 4 5 2 2" xfId="53220"/>
    <cellStyle name="Обычный 5 23 4 5 3" xfId="53221"/>
    <cellStyle name="Обычный 5 23 4 6" xfId="23347"/>
    <cellStyle name="Обычный 5 23 4 6 2" xfId="53222"/>
    <cellStyle name="Обычный 5 23 4 7" xfId="23348"/>
    <cellStyle name="Обычный 5 23 4 7 2" xfId="53223"/>
    <cellStyle name="Обычный 5 23 4 8" xfId="53224"/>
    <cellStyle name="Обычный 5 23 5" xfId="23349"/>
    <cellStyle name="Обычный 5 23 5 2" xfId="23350"/>
    <cellStyle name="Обычный 5 23 5 2 2" xfId="23351"/>
    <cellStyle name="Обычный 5 23 5 2 2 2" xfId="23352"/>
    <cellStyle name="Обычный 5 23 5 2 2 2 2" xfId="53225"/>
    <cellStyle name="Обычный 5 23 5 2 2 3" xfId="53226"/>
    <cellStyle name="Обычный 5 23 5 2 3" xfId="23353"/>
    <cellStyle name="Обычный 5 23 5 2 3 2" xfId="53227"/>
    <cellStyle name="Обычный 5 23 5 2 4" xfId="53228"/>
    <cellStyle name="Обычный 5 23 5 3" xfId="23354"/>
    <cellStyle name="Обычный 5 23 5 3 2" xfId="23355"/>
    <cellStyle name="Обычный 5 23 5 3 2 2" xfId="23356"/>
    <cellStyle name="Обычный 5 23 5 3 2 2 2" xfId="53229"/>
    <cellStyle name="Обычный 5 23 5 3 2 3" xfId="53230"/>
    <cellStyle name="Обычный 5 23 5 3 3" xfId="23357"/>
    <cellStyle name="Обычный 5 23 5 3 3 2" xfId="53231"/>
    <cellStyle name="Обычный 5 23 5 3 4" xfId="53232"/>
    <cellStyle name="Обычный 5 23 5 4" xfId="23358"/>
    <cellStyle name="Обычный 5 23 5 4 2" xfId="23359"/>
    <cellStyle name="Обычный 5 23 5 4 2 2" xfId="23360"/>
    <cellStyle name="Обычный 5 23 5 4 2 2 2" xfId="53233"/>
    <cellStyle name="Обычный 5 23 5 4 2 3" xfId="53234"/>
    <cellStyle name="Обычный 5 23 5 4 3" xfId="23361"/>
    <cellStyle name="Обычный 5 23 5 4 3 2" xfId="53235"/>
    <cellStyle name="Обычный 5 23 5 4 4" xfId="53236"/>
    <cellStyle name="Обычный 5 23 5 5" xfId="23362"/>
    <cellStyle name="Обычный 5 23 5 5 2" xfId="23363"/>
    <cellStyle name="Обычный 5 23 5 5 2 2" xfId="53237"/>
    <cellStyle name="Обычный 5 23 5 5 3" xfId="53238"/>
    <cellStyle name="Обычный 5 23 5 6" xfId="23364"/>
    <cellStyle name="Обычный 5 23 5 6 2" xfId="53239"/>
    <cellStyle name="Обычный 5 23 5 7" xfId="23365"/>
    <cellStyle name="Обычный 5 23 5 7 2" xfId="53240"/>
    <cellStyle name="Обычный 5 23 5 8" xfId="53241"/>
    <cellStyle name="Обычный 5 23 6" xfId="23366"/>
    <cellStyle name="Обычный 5 23 6 2" xfId="23367"/>
    <cellStyle name="Обычный 5 23 6 2 2" xfId="23368"/>
    <cellStyle name="Обычный 5 23 6 2 2 2" xfId="23369"/>
    <cellStyle name="Обычный 5 23 6 2 2 2 2" xfId="53242"/>
    <cellStyle name="Обычный 5 23 6 2 2 3" xfId="53243"/>
    <cellStyle name="Обычный 5 23 6 2 3" xfId="23370"/>
    <cellStyle name="Обычный 5 23 6 2 3 2" xfId="53244"/>
    <cellStyle name="Обычный 5 23 6 2 4" xfId="53245"/>
    <cellStyle name="Обычный 5 23 6 3" xfId="23371"/>
    <cellStyle name="Обычный 5 23 6 3 2" xfId="23372"/>
    <cellStyle name="Обычный 5 23 6 3 2 2" xfId="23373"/>
    <cellStyle name="Обычный 5 23 6 3 2 2 2" xfId="53246"/>
    <cellStyle name="Обычный 5 23 6 3 2 3" xfId="53247"/>
    <cellStyle name="Обычный 5 23 6 3 3" xfId="23374"/>
    <cellStyle name="Обычный 5 23 6 3 3 2" xfId="53248"/>
    <cellStyle name="Обычный 5 23 6 3 4" xfId="53249"/>
    <cellStyle name="Обычный 5 23 6 4" xfId="23375"/>
    <cellStyle name="Обычный 5 23 6 4 2" xfId="23376"/>
    <cellStyle name="Обычный 5 23 6 4 2 2" xfId="23377"/>
    <cellStyle name="Обычный 5 23 6 4 2 2 2" xfId="53250"/>
    <cellStyle name="Обычный 5 23 6 4 2 3" xfId="53251"/>
    <cellStyle name="Обычный 5 23 6 4 3" xfId="23378"/>
    <cellStyle name="Обычный 5 23 6 4 3 2" xfId="53252"/>
    <cellStyle name="Обычный 5 23 6 4 4" xfId="53253"/>
    <cellStyle name="Обычный 5 23 6 5" xfId="23379"/>
    <cellStyle name="Обычный 5 23 6 5 2" xfId="23380"/>
    <cellStyle name="Обычный 5 23 6 5 2 2" xfId="53254"/>
    <cellStyle name="Обычный 5 23 6 5 3" xfId="53255"/>
    <cellStyle name="Обычный 5 23 6 6" xfId="23381"/>
    <cellStyle name="Обычный 5 23 6 6 2" xfId="53256"/>
    <cellStyle name="Обычный 5 23 6 7" xfId="23382"/>
    <cellStyle name="Обычный 5 23 6 7 2" xfId="53257"/>
    <cellStyle name="Обычный 5 23 6 8" xfId="53258"/>
    <cellStyle name="Обычный 5 23 7" xfId="23383"/>
    <cellStyle name="Обычный 5 23 7 2" xfId="23384"/>
    <cellStyle name="Обычный 5 23 7 2 2" xfId="23385"/>
    <cellStyle name="Обычный 5 23 7 2 2 2" xfId="23386"/>
    <cellStyle name="Обычный 5 23 7 2 2 2 2" xfId="53259"/>
    <cellStyle name="Обычный 5 23 7 2 2 3" xfId="53260"/>
    <cellStyle name="Обычный 5 23 7 2 3" xfId="23387"/>
    <cellStyle name="Обычный 5 23 7 2 3 2" xfId="53261"/>
    <cellStyle name="Обычный 5 23 7 2 4" xfId="53262"/>
    <cellStyle name="Обычный 5 23 7 3" xfId="23388"/>
    <cellStyle name="Обычный 5 23 7 3 2" xfId="23389"/>
    <cellStyle name="Обычный 5 23 7 3 2 2" xfId="23390"/>
    <cellStyle name="Обычный 5 23 7 3 2 2 2" xfId="53263"/>
    <cellStyle name="Обычный 5 23 7 3 2 3" xfId="53264"/>
    <cellStyle name="Обычный 5 23 7 3 3" xfId="23391"/>
    <cellStyle name="Обычный 5 23 7 3 3 2" xfId="53265"/>
    <cellStyle name="Обычный 5 23 7 3 4" xfId="53266"/>
    <cellStyle name="Обычный 5 23 7 4" xfId="23392"/>
    <cellStyle name="Обычный 5 23 7 4 2" xfId="23393"/>
    <cellStyle name="Обычный 5 23 7 4 2 2" xfId="23394"/>
    <cellStyle name="Обычный 5 23 7 4 2 2 2" xfId="53267"/>
    <cellStyle name="Обычный 5 23 7 4 2 3" xfId="53268"/>
    <cellStyle name="Обычный 5 23 7 4 3" xfId="23395"/>
    <cellStyle name="Обычный 5 23 7 4 3 2" xfId="53269"/>
    <cellStyle name="Обычный 5 23 7 4 4" xfId="53270"/>
    <cellStyle name="Обычный 5 23 7 5" xfId="23396"/>
    <cellStyle name="Обычный 5 23 7 5 2" xfId="23397"/>
    <cellStyle name="Обычный 5 23 7 5 2 2" xfId="53271"/>
    <cellStyle name="Обычный 5 23 7 5 3" xfId="53272"/>
    <cellStyle name="Обычный 5 23 7 6" xfId="23398"/>
    <cellStyle name="Обычный 5 23 7 6 2" xfId="53273"/>
    <cellStyle name="Обычный 5 23 7 7" xfId="23399"/>
    <cellStyle name="Обычный 5 23 7 7 2" xfId="53274"/>
    <cellStyle name="Обычный 5 23 7 8" xfId="53275"/>
    <cellStyle name="Обычный 5 23 8" xfId="23400"/>
    <cellStyle name="Обычный 5 23 8 2" xfId="23401"/>
    <cellStyle name="Обычный 5 23 8 2 2" xfId="23402"/>
    <cellStyle name="Обычный 5 23 8 2 2 2" xfId="23403"/>
    <cellStyle name="Обычный 5 23 8 2 2 2 2" xfId="53276"/>
    <cellStyle name="Обычный 5 23 8 2 2 3" xfId="53277"/>
    <cellStyle name="Обычный 5 23 8 2 3" xfId="23404"/>
    <cellStyle name="Обычный 5 23 8 2 3 2" xfId="53278"/>
    <cellStyle name="Обычный 5 23 8 2 4" xfId="53279"/>
    <cellStyle name="Обычный 5 23 8 3" xfId="23405"/>
    <cellStyle name="Обычный 5 23 8 3 2" xfId="23406"/>
    <cellStyle name="Обычный 5 23 8 3 2 2" xfId="23407"/>
    <cellStyle name="Обычный 5 23 8 3 2 2 2" xfId="53280"/>
    <cellStyle name="Обычный 5 23 8 3 2 3" xfId="53281"/>
    <cellStyle name="Обычный 5 23 8 3 3" xfId="23408"/>
    <cellStyle name="Обычный 5 23 8 3 3 2" xfId="53282"/>
    <cellStyle name="Обычный 5 23 8 3 4" xfId="53283"/>
    <cellStyle name="Обычный 5 23 8 4" xfId="23409"/>
    <cellStyle name="Обычный 5 23 8 4 2" xfId="23410"/>
    <cellStyle name="Обычный 5 23 8 4 2 2" xfId="23411"/>
    <cellStyle name="Обычный 5 23 8 4 2 2 2" xfId="53284"/>
    <cellStyle name="Обычный 5 23 8 4 2 3" xfId="53285"/>
    <cellStyle name="Обычный 5 23 8 4 3" xfId="23412"/>
    <cellStyle name="Обычный 5 23 8 4 3 2" xfId="53286"/>
    <cellStyle name="Обычный 5 23 8 4 4" xfId="53287"/>
    <cellStyle name="Обычный 5 23 8 5" xfId="23413"/>
    <cellStyle name="Обычный 5 23 8 5 2" xfId="23414"/>
    <cellStyle name="Обычный 5 23 8 5 2 2" xfId="53288"/>
    <cellStyle name="Обычный 5 23 8 5 3" xfId="53289"/>
    <cellStyle name="Обычный 5 23 8 6" xfId="23415"/>
    <cellStyle name="Обычный 5 23 8 6 2" xfId="53290"/>
    <cellStyle name="Обычный 5 23 8 7" xfId="23416"/>
    <cellStyle name="Обычный 5 23 8 7 2" xfId="53291"/>
    <cellStyle name="Обычный 5 23 8 8" xfId="53292"/>
    <cellStyle name="Обычный 5 23 9" xfId="23417"/>
    <cellStyle name="Обычный 5 23 9 2" xfId="23418"/>
    <cellStyle name="Обычный 5 23 9 2 2" xfId="23419"/>
    <cellStyle name="Обычный 5 23 9 2 2 2" xfId="23420"/>
    <cellStyle name="Обычный 5 23 9 2 2 2 2" xfId="53293"/>
    <cellStyle name="Обычный 5 23 9 2 2 3" xfId="53294"/>
    <cellStyle name="Обычный 5 23 9 2 3" xfId="23421"/>
    <cellStyle name="Обычный 5 23 9 2 3 2" xfId="53295"/>
    <cellStyle name="Обычный 5 23 9 2 4" xfId="53296"/>
    <cellStyle name="Обычный 5 23 9 3" xfId="23422"/>
    <cellStyle name="Обычный 5 23 9 3 2" xfId="23423"/>
    <cellStyle name="Обычный 5 23 9 3 2 2" xfId="23424"/>
    <cellStyle name="Обычный 5 23 9 3 2 2 2" xfId="53297"/>
    <cellStyle name="Обычный 5 23 9 3 2 3" xfId="53298"/>
    <cellStyle name="Обычный 5 23 9 3 3" xfId="23425"/>
    <cellStyle name="Обычный 5 23 9 3 3 2" xfId="53299"/>
    <cellStyle name="Обычный 5 23 9 3 4" xfId="53300"/>
    <cellStyle name="Обычный 5 23 9 4" xfId="23426"/>
    <cellStyle name="Обычный 5 23 9 4 2" xfId="23427"/>
    <cellStyle name="Обычный 5 23 9 4 2 2" xfId="23428"/>
    <cellStyle name="Обычный 5 23 9 4 2 2 2" xfId="53301"/>
    <cellStyle name="Обычный 5 23 9 4 2 3" xfId="53302"/>
    <cellStyle name="Обычный 5 23 9 4 3" xfId="23429"/>
    <cellStyle name="Обычный 5 23 9 4 3 2" xfId="53303"/>
    <cellStyle name="Обычный 5 23 9 4 4" xfId="53304"/>
    <cellStyle name="Обычный 5 23 9 5" xfId="23430"/>
    <cellStyle name="Обычный 5 23 9 5 2" xfId="23431"/>
    <cellStyle name="Обычный 5 23 9 5 2 2" xfId="53305"/>
    <cellStyle name="Обычный 5 23 9 5 3" xfId="53306"/>
    <cellStyle name="Обычный 5 23 9 6" xfId="23432"/>
    <cellStyle name="Обычный 5 23 9 6 2" xfId="53307"/>
    <cellStyle name="Обычный 5 23 9 7" xfId="23433"/>
    <cellStyle name="Обычный 5 23 9 7 2" xfId="53308"/>
    <cellStyle name="Обычный 5 23 9 8" xfId="53309"/>
    <cellStyle name="Обычный 5 24" xfId="23434"/>
    <cellStyle name="Обычный 5 24 2" xfId="23435"/>
    <cellStyle name="Обычный 5 24 2 2" xfId="23436"/>
    <cellStyle name="Обычный 5 24 2 2 2" xfId="23437"/>
    <cellStyle name="Обычный 5 24 2 2 2 2" xfId="53310"/>
    <cellStyle name="Обычный 5 24 2 2 3" xfId="53311"/>
    <cellStyle name="Обычный 5 24 2 3" xfId="23438"/>
    <cellStyle name="Обычный 5 24 2 3 2" xfId="53312"/>
    <cellStyle name="Обычный 5 24 2 4" xfId="53313"/>
    <cellStyle name="Обычный 5 24 3" xfId="23439"/>
    <cellStyle name="Обычный 5 24 3 2" xfId="23440"/>
    <cellStyle name="Обычный 5 24 3 2 2" xfId="23441"/>
    <cellStyle name="Обычный 5 24 3 2 2 2" xfId="53314"/>
    <cellStyle name="Обычный 5 24 3 2 3" xfId="53315"/>
    <cellStyle name="Обычный 5 24 3 3" xfId="23442"/>
    <cellStyle name="Обычный 5 24 3 3 2" xfId="53316"/>
    <cellStyle name="Обычный 5 24 3 4" xfId="53317"/>
    <cellStyle name="Обычный 5 24 4" xfId="23443"/>
    <cellStyle name="Обычный 5 24 4 2" xfId="23444"/>
    <cellStyle name="Обычный 5 24 4 2 2" xfId="23445"/>
    <cellStyle name="Обычный 5 24 4 2 2 2" xfId="53318"/>
    <cellStyle name="Обычный 5 24 4 2 3" xfId="53319"/>
    <cellStyle name="Обычный 5 24 4 3" xfId="23446"/>
    <cellStyle name="Обычный 5 24 4 3 2" xfId="53320"/>
    <cellStyle name="Обычный 5 24 4 4" xfId="53321"/>
    <cellStyle name="Обычный 5 24 5" xfId="23447"/>
    <cellStyle name="Обычный 5 24 5 2" xfId="23448"/>
    <cellStyle name="Обычный 5 24 5 2 2" xfId="53322"/>
    <cellStyle name="Обычный 5 24 5 3" xfId="53323"/>
    <cellStyle name="Обычный 5 24 6" xfId="23449"/>
    <cellStyle name="Обычный 5 24 6 2" xfId="53324"/>
    <cellStyle name="Обычный 5 24 7" xfId="23450"/>
    <cellStyle name="Обычный 5 24 7 2" xfId="53325"/>
    <cellStyle name="Обычный 5 24 8" xfId="53326"/>
    <cellStyle name="Обычный 5 25" xfId="23451"/>
    <cellStyle name="Обычный 5 25 2" xfId="23452"/>
    <cellStyle name="Обычный 5 25 2 2" xfId="23453"/>
    <cellStyle name="Обычный 5 25 2 2 2" xfId="23454"/>
    <cellStyle name="Обычный 5 25 2 2 2 2" xfId="53327"/>
    <cellStyle name="Обычный 5 25 2 2 3" xfId="53328"/>
    <cellStyle name="Обычный 5 25 2 3" xfId="23455"/>
    <cellStyle name="Обычный 5 25 2 3 2" xfId="53329"/>
    <cellStyle name="Обычный 5 25 2 4" xfId="53330"/>
    <cellStyle name="Обычный 5 25 3" xfId="23456"/>
    <cellStyle name="Обычный 5 25 3 2" xfId="23457"/>
    <cellStyle name="Обычный 5 25 3 2 2" xfId="23458"/>
    <cellStyle name="Обычный 5 25 3 2 2 2" xfId="53331"/>
    <cellStyle name="Обычный 5 25 3 2 3" xfId="53332"/>
    <cellStyle name="Обычный 5 25 3 3" xfId="23459"/>
    <cellStyle name="Обычный 5 25 3 3 2" xfId="53333"/>
    <cellStyle name="Обычный 5 25 3 4" xfId="53334"/>
    <cellStyle name="Обычный 5 25 4" xfId="23460"/>
    <cellStyle name="Обычный 5 25 4 2" xfId="23461"/>
    <cellStyle name="Обычный 5 25 4 2 2" xfId="23462"/>
    <cellStyle name="Обычный 5 25 4 2 2 2" xfId="53335"/>
    <cellStyle name="Обычный 5 25 4 2 3" xfId="53336"/>
    <cellStyle name="Обычный 5 25 4 3" xfId="23463"/>
    <cellStyle name="Обычный 5 25 4 3 2" xfId="53337"/>
    <cellStyle name="Обычный 5 25 4 4" xfId="53338"/>
    <cellStyle name="Обычный 5 25 5" xfId="23464"/>
    <cellStyle name="Обычный 5 25 5 2" xfId="23465"/>
    <cellStyle name="Обычный 5 25 5 2 2" xfId="53339"/>
    <cellStyle name="Обычный 5 25 5 3" xfId="53340"/>
    <cellStyle name="Обычный 5 25 6" xfId="23466"/>
    <cellStyle name="Обычный 5 25 6 2" xfId="53341"/>
    <cellStyle name="Обычный 5 25 7" xfId="23467"/>
    <cellStyle name="Обычный 5 25 7 2" xfId="53342"/>
    <cellStyle name="Обычный 5 25 8" xfId="53343"/>
    <cellStyle name="Обычный 5 26" xfId="23468"/>
    <cellStyle name="Обычный 5 26 2" xfId="23469"/>
    <cellStyle name="Обычный 5 26 2 2" xfId="23470"/>
    <cellStyle name="Обычный 5 26 2 2 2" xfId="23471"/>
    <cellStyle name="Обычный 5 26 2 2 2 2" xfId="53344"/>
    <cellStyle name="Обычный 5 26 2 2 3" xfId="53345"/>
    <cellStyle name="Обычный 5 26 2 3" xfId="23472"/>
    <cellStyle name="Обычный 5 26 2 3 2" xfId="53346"/>
    <cellStyle name="Обычный 5 26 2 4" xfId="53347"/>
    <cellStyle name="Обычный 5 26 3" xfId="23473"/>
    <cellStyle name="Обычный 5 26 3 2" xfId="23474"/>
    <cellStyle name="Обычный 5 26 3 2 2" xfId="23475"/>
    <cellStyle name="Обычный 5 26 3 2 2 2" xfId="53348"/>
    <cellStyle name="Обычный 5 26 3 2 3" xfId="53349"/>
    <cellStyle name="Обычный 5 26 3 3" xfId="23476"/>
    <cellStyle name="Обычный 5 26 3 3 2" xfId="53350"/>
    <cellStyle name="Обычный 5 26 3 4" xfId="53351"/>
    <cellStyle name="Обычный 5 26 4" xfId="23477"/>
    <cellStyle name="Обычный 5 26 4 2" xfId="23478"/>
    <cellStyle name="Обычный 5 26 4 2 2" xfId="23479"/>
    <cellStyle name="Обычный 5 26 4 2 2 2" xfId="53352"/>
    <cellStyle name="Обычный 5 26 4 2 3" xfId="53353"/>
    <cellStyle name="Обычный 5 26 4 3" xfId="23480"/>
    <cellStyle name="Обычный 5 26 4 3 2" xfId="53354"/>
    <cellStyle name="Обычный 5 26 4 4" xfId="53355"/>
    <cellStyle name="Обычный 5 26 5" xfId="23481"/>
    <cellStyle name="Обычный 5 26 5 2" xfId="23482"/>
    <cellStyle name="Обычный 5 26 5 2 2" xfId="53356"/>
    <cellStyle name="Обычный 5 26 5 3" xfId="53357"/>
    <cellStyle name="Обычный 5 26 6" xfId="23483"/>
    <cellStyle name="Обычный 5 26 6 2" xfId="53358"/>
    <cellStyle name="Обычный 5 26 7" xfId="23484"/>
    <cellStyle name="Обычный 5 26 7 2" xfId="53359"/>
    <cellStyle name="Обычный 5 26 8" xfId="53360"/>
    <cellStyle name="Обычный 5 27" xfId="23485"/>
    <cellStyle name="Обычный 5 27 2" xfId="23486"/>
    <cellStyle name="Обычный 5 27 2 2" xfId="23487"/>
    <cellStyle name="Обычный 5 27 2 2 2" xfId="23488"/>
    <cellStyle name="Обычный 5 27 2 2 2 2" xfId="53361"/>
    <cellStyle name="Обычный 5 27 2 2 3" xfId="53362"/>
    <cellStyle name="Обычный 5 27 2 3" xfId="23489"/>
    <cellStyle name="Обычный 5 27 2 3 2" xfId="53363"/>
    <cellStyle name="Обычный 5 27 2 4" xfId="53364"/>
    <cellStyle name="Обычный 5 27 3" xfId="23490"/>
    <cellStyle name="Обычный 5 27 3 2" xfId="23491"/>
    <cellStyle name="Обычный 5 27 3 2 2" xfId="23492"/>
    <cellStyle name="Обычный 5 27 3 2 2 2" xfId="53365"/>
    <cellStyle name="Обычный 5 27 3 2 3" xfId="53366"/>
    <cellStyle name="Обычный 5 27 3 3" xfId="23493"/>
    <cellStyle name="Обычный 5 27 3 3 2" xfId="53367"/>
    <cellStyle name="Обычный 5 27 3 4" xfId="53368"/>
    <cellStyle name="Обычный 5 27 4" xfId="23494"/>
    <cellStyle name="Обычный 5 27 4 2" xfId="23495"/>
    <cellStyle name="Обычный 5 27 4 2 2" xfId="23496"/>
    <cellStyle name="Обычный 5 27 4 2 2 2" xfId="53369"/>
    <cellStyle name="Обычный 5 27 4 2 3" xfId="53370"/>
    <cellStyle name="Обычный 5 27 4 3" xfId="23497"/>
    <cellStyle name="Обычный 5 27 4 3 2" xfId="53371"/>
    <cellStyle name="Обычный 5 27 4 4" xfId="53372"/>
    <cellStyle name="Обычный 5 27 5" xfId="23498"/>
    <cellStyle name="Обычный 5 27 5 2" xfId="23499"/>
    <cellStyle name="Обычный 5 27 5 2 2" xfId="53373"/>
    <cellStyle name="Обычный 5 27 5 3" xfId="53374"/>
    <cellStyle name="Обычный 5 27 6" xfId="23500"/>
    <cellStyle name="Обычный 5 27 6 2" xfId="53375"/>
    <cellStyle name="Обычный 5 27 7" xfId="23501"/>
    <cellStyle name="Обычный 5 27 7 2" xfId="53376"/>
    <cellStyle name="Обычный 5 27 8" xfId="53377"/>
    <cellStyle name="Обычный 5 28" xfId="23502"/>
    <cellStyle name="Обычный 5 28 2" xfId="23503"/>
    <cellStyle name="Обычный 5 28 2 2" xfId="23504"/>
    <cellStyle name="Обычный 5 28 2 2 2" xfId="23505"/>
    <cellStyle name="Обычный 5 28 2 2 2 2" xfId="53378"/>
    <cellStyle name="Обычный 5 28 2 2 3" xfId="53379"/>
    <cellStyle name="Обычный 5 28 2 3" xfId="23506"/>
    <cellStyle name="Обычный 5 28 2 3 2" xfId="53380"/>
    <cellStyle name="Обычный 5 28 2 4" xfId="53381"/>
    <cellStyle name="Обычный 5 28 3" xfId="23507"/>
    <cellStyle name="Обычный 5 28 3 2" xfId="23508"/>
    <cellStyle name="Обычный 5 28 3 2 2" xfId="23509"/>
    <cellStyle name="Обычный 5 28 3 2 2 2" xfId="53382"/>
    <cellStyle name="Обычный 5 28 3 2 3" xfId="53383"/>
    <cellStyle name="Обычный 5 28 3 3" xfId="23510"/>
    <cellStyle name="Обычный 5 28 3 3 2" xfId="53384"/>
    <cellStyle name="Обычный 5 28 3 4" xfId="53385"/>
    <cellStyle name="Обычный 5 28 4" xfId="23511"/>
    <cellStyle name="Обычный 5 28 4 2" xfId="23512"/>
    <cellStyle name="Обычный 5 28 4 2 2" xfId="23513"/>
    <cellStyle name="Обычный 5 28 4 2 2 2" xfId="53386"/>
    <cellStyle name="Обычный 5 28 4 2 3" xfId="53387"/>
    <cellStyle name="Обычный 5 28 4 3" xfId="23514"/>
    <cellStyle name="Обычный 5 28 4 3 2" xfId="53388"/>
    <cellStyle name="Обычный 5 28 4 4" xfId="53389"/>
    <cellStyle name="Обычный 5 28 5" xfId="23515"/>
    <cellStyle name="Обычный 5 28 5 2" xfId="23516"/>
    <cellStyle name="Обычный 5 28 5 2 2" xfId="53390"/>
    <cellStyle name="Обычный 5 28 5 3" xfId="53391"/>
    <cellStyle name="Обычный 5 28 6" xfId="23517"/>
    <cellStyle name="Обычный 5 28 6 2" xfId="53392"/>
    <cellStyle name="Обычный 5 28 7" xfId="23518"/>
    <cellStyle name="Обычный 5 28 7 2" xfId="53393"/>
    <cellStyle name="Обычный 5 28 8" xfId="53394"/>
    <cellStyle name="Обычный 5 29" xfId="23519"/>
    <cellStyle name="Обычный 5 29 2" xfId="23520"/>
    <cellStyle name="Обычный 5 29 2 2" xfId="23521"/>
    <cellStyle name="Обычный 5 29 2 2 2" xfId="23522"/>
    <cellStyle name="Обычный 5 29 2 2 2 2" xfId="53395"/>
    <cellStyle name="Обычный 5 29 2 2 3" xfId="53396"/>
    <cellStyle name="Обычный 5 29 2 3" xfId="23523"/>
    <cellStyle name="Обычный 5 29 2 3 2" xfId="53397"/>
    <cellStyle name="Обычный 5 29 2 4" xfId="53398"/>
    <cellStyle name="Обычный 5 29 3" xfId="23524"/>
    <cellStyle name="Обычный 5 29 3 2" xfId="23525"/>
    <cellStyle name="Обычный 5 29 3 2 2" xfId="23526"/>
    <cellStyle name="Обычный 5 29 3 2 2 2" xfId="53399"/>
    <cellStyle name="Обычный 5 29 3 2 3" xfId="53400"/>
    <cellStyle name="Обычный 5 29 3 3" xfId="23527"/>
    <cellStyle name="Обычный 5 29 3 3 2" xfId="53401"/>
    <cellStyle name="Обычный 5 29 3 4" xfId="53402"/>
    <cellStyle name="Обычный 5 29 4" xfId="23528"/>
    <cellStyle name="Обычный 5 29 4 2" xfId="23529"/>
    <cellStyle name="Обычный 5 29 4 2 2" xfId="23530"/>
    <cellStyle name="Обычный 5 29 4 2 2 2" xfId="53403"/>
    <cellStyle name="Обычный 5 29 4 2 3" xfId="53404"/>
    <cellStyle name="Обычный 5 29 4 3" xfId="23531"/>
    <cellStyle name="Обычный 5 29 4 3 2" xfId="53405"/>
    <cellStyle name="Обычный 5 29 4 4" xfId="53406"/>
    <cellStyle name="Обычный 5 29 5" xfId="23532"/>
    <cellStyle name="Обычный 5 29 5 2" xfId="23533"/>
    <cellStyle name="Обычный 5 29 5 2 2" xfId="53407"/>
    <cellStyle name="Обычный 5 29 5 3" xfId="53408"/>
    <cellStyle name="Обычный 5 29 6" xfId="23534"/>
    <cellStyle name="Обычный 5 29 6 2" xfId="53409"/>
    <cellStyle name="Обычный 5 29 7" xfId="23535"/>
    <cellStyle name="Обычный 5 29 7 2" xfId="53410"/>
    <cellStyle name="Обычный 5 29 8" xfId="53411"/>
    <cellStyle name="Обычный 5 3" xfId="23536"/>
    <cellStyle name="Обычный 5 3 10" xfId="23537"/>
    <cellStyle name="Обычный 5 3 10 2" xfId="23538"/>
    <cellStyle name="Обычный 5 3 10 2 2" xfId="23539"/>
    <cellStyle name="Обычный 5 3 10 2 2 2" xfId="23540"/>
    <cellStyle name="Обычный 5 3 10 2 2 2 2" xfId="53412"/>
    <cellStyle name="Обычный 5 3 10 2 2 3" xfId="53413"/>
    <cellStyle name="Обычный 5 3 10 2 3" xfId="23541"/>
    <cellStyle name="Обычный 5 3 10 2 3 2" xfId="53414"/>
    <cellStyle name="Обычный 5 3 10 2 4" xfId="53415"/>
    <cellStyle name="Обычный 5 3 10 3" xfId="23542"/>
    <cellStyle name="Обычный 5 3 10 3 2" xfId="23543"/>
    <cellStyle name="Обычный 5 3 10 3 2 2" xfId="23544"/>
    <cellStyle name="Обычный 5 3 10 3 2 2 2" xfId="53416"/>
    <cellStyle name="Обычный 5 3 10 3 2 3" xfId="53417"/>
    <cellStyle name="Обычный 5 3 10 3 3" xfId="23545"/>
    <cellStyle name="Обычный 5 3 10 3 3 2" xfId="53418"/>
    <cellStyle name="Обычный 5 3 10 3 4" xfId="53419"/>
    <cellStyle name="Обычный 5 3 10 4" xfId="23546"/>
    <cellStyle name="Обычный 5 3 10 4 2" xfId="23547"/>
    <cellStyle name="Обычный 5 3 10 4 2 2" xfId="23548"/>
    <cellStyle name="Обычный 5 3 10 4 2 2 2" xfId="53420"/>
    <cellStyle name="Обычный 5 3 10 4 2 3" xfId="53421"/>
    <cellStyle name="Обычный 5 3 10 4 3" xfId="23549"/>
    <cellStyle name="Обычный 5 3 10 4 3 2" xfId="53422"/>
    <cellStyle name="Обычный 5 3 10 4 4" xfId="53423"/>
    <cellStyle name="Обычный 5 3 10 5" xfId="23550"/>
    <cellStyle name="Обычный 5 3 10 5 2" xfId="23551"/>
    <cellStyle name="Обычный 5 3 10 5 2 2" xfId="53424"/>
    <cellStyle name="Обычный 5 3 10 5 3" xfId="53425"/>
    <cellStyle name="Обычный 5 3 10 6" xfId="23552"/>
    <cellStyle name="Обычный 5 3 10 6 2" xfId="53426"/>
    <cellStyle name="Обычный 5 3 10 7" xfId="23553"/>
    <cellStyle name="Обычный 5 3 10 7 2" xfId="53427"/>
    <cellStyle name="Обычный 5 3 10 8" xfId="53428"/>
    <cellStyle name="Обычный 5 3 11" xfId="23554"/>
    <cellStyle name="Обычный 5 3 11 2" xfId="23555"/>
    <cellStyle name="Обычный 5 3 11 2 2" xfId="23556"/>
    <cellStyle name="Обычный 5 3 11 2 2 2" xfId="23557"/>
    <cellStyle name="Обычный 5 3 11 2 2 2 2" xfId="53429"/>
    <cellStyle name="Обычный 5 3 11 2 2 3" xfId="53430"/>
    <cellStyle name="Обычный 5 3 11 2 3" xfId="23558"/>
    <cellStyle name="Обычный 5 3 11 2 3 2" xfId="53431"/>
    <cellStyle name="Обычный 5 3 11 2 4" xfId="53432"/>
    <cellStyle name="Обычный 5 3 11 3" xfId="23559"/>
    <cellStyle name="Обычный 5 3 11 3 2" xfId="23560"/>
    <cellStyle name="Обычный 5 3 11 3 2 2" xfId="23561"/>
    <cellStyle name="Обычный 5 3 11 3 2 2 2" xfId="53433"/>
    <cellStyle name="Обычный 5 3 11 3 2 3" xfId="53434"/>
    <cellStyle name="Обычный 5 3 11 3 3" xfId="23562"/>
    <cellStyle name="Обычный 5 3 11 3 3 2" xfId="53435"/>
    <cellStyle name="Обычный 5 3 11 3 4" xfId="53436"/>
    <cellStyle name="Обычный 5 3 11 4" xfId="23563"/>
    <cellStyle name="Обычный 5 3 11 4 2" xfId="23564"/>
    <cellStyle name="Обычный 5 3 11 4 2 2" xfId="23565"/>
    <cellStyle name="Обычный 5 3 11 4 2 2 2" xfId="53437"/>
    <cellStyle name="Обычный 5 3 11 4 2 3" xfId="53438"/>
    <cellStyle name="Обычный 5 3 11 4 3" xfId="23566"/>
    <cellStyle name="Обычный 5 3 11 4 3 2" xfId="53439"/>
    <cellStyle name="Обычный 5 3 11 4 4" xfId="53440"/>
    <cellStyle name="Обычный 5 3 11 5" xfId="23567"/>
    <cellStyle name="Обычный 5 3 11 5 2" xfId="23568"/>
    <cellStyle name="Обычный 5 3 11 5 2 2" xfId="53441"/>
    <cellStyle name="Обычный 5 3 11 5 3" xfId="53442"/>
    <cellStyle name="Обычный 5 3 11 6" xfId="23569"/>
    <cellStyle name="Обычный 5 3 11 6 2" xfId="53443"/>
    <cellStyle name="Обычный 5 3 11 7" xfId="23570"/>
    <cellStyle name="Обычный 5 3 11 7 2" xfId="53444"/>
    <cellStyle name="Обычный 5 3 11 8" xfId="53445"/>
    <cellStyle name="Обычный 5 3 12" xfId="23571"/>
    <cellStyle name="Обычный 5 3 12 2" xfId="23572"/>
    <cellStyle name="Обычный 5 3 12 2 2" xfId="23573"/>
    <cellStyle name="Обычный 5 3 12 2 2 2" xfId="23574"/>
    <cellStyle name="Обычный 5 3 12 2 2 2 2" xfId="53446"/>
    <cellStyle name="Обычный 5 3 12 2 2 3" xfId="53447"/>
    <cellStyle name="Обычный 5 3 12 2 3" xfId="23575"/>
    <cellStyle name="Обычный 5 3 12 2 3 2" xfId="53448"/>
    <cellStyle name="Обычный 5 3 12 2 4" xfId="53449"/>
    <cellStyle name="Обычный 5 3 12 3" xfId="23576"/>
    <cellStyle name="Обычный 5 3 12 3 2" xfId="23577"/>
    <cellStyle name="Обычный 5 3 12 3 2 2" xfId="23578"/>
    <cellStyle name="Обычный 5 3 12 3 2 2 2" xfId="53450"/>
    <cellStyle name="Обычный 5 3 12 3 2 3" xfId="53451"/>
    <cellStyle name="Обычный 5 3 12 3 3" xfId="23579"/>
    <cellStyle name="Обычный 5 3 12 3 3 2" xfId="53452"/>
    <cellStyle name="Обычный 5 3 12 3 4" xfId="53453"/>
    <cellStyle name="Обычный 5 3 12 4" xfId="23580"/>
    <cellStyle name="Обычный 5 3 12 4 2" xfId="23581"/>
    <cellStyle name="Обычный 5 3 12 4 2 2" xfId="23582"/>
    <cellStyle name="Обычный 5 3 12 4 2 2 2" xfId="53454"/>
    <cellStyle name="Обычный 5 3 12 4 2 3" xfId="53455"/>
    <cellStyle name="Обычный 5 3 12 4 3" xfId="23583"/>
    <cellStyle name="Обычный 5 3 12 4 3 2" xfId="53456"/>
    <cellStyle name="Обычный 5 3 12 4 4" xfId="53457"/>
    <cellStyle name="Обычный 5 3 12 5" xfId="23584"/>
    <cellStyle name="Обычный 5 3 12 5 2" xfId="23585"/>
    <cellStyle name="Обычный 5 3 12 5 2 2" xfId="53458"/>
    <cellStyle name="Обычный 5 3 12 5 3" xfId="53459"/>
    <cellStyle name="Обычный 5 3 12 6" xfId="23586"/>
    <cellStyle name="Обычный 5 3 12 6 2" xfId="53460"/>
    <cellStyle name="Обычный 5 3 12 7" xfId="23587"/>
    <cellStyle name="Обычный 5 3 12 7 2" xfId="53461"/>
    <cellStyle name="Обычный 5 3 12 8" xfId="53462"/>
    <cellStyle name="Обычный 5 3 13" xfId="23588"/>
    <cellStyle name="Обычный 5 3 13 2" xfId="23589"/>
    <cellStyle name="Обычный 5 3 13 2 2" xfId="23590"/>
    <cellStyle name="Обычный 5 3 13 2 2 2" xfId="23591"/>
    <cellStyle name="Обычный 5 3 13 2 2 2 2" xfId="53463"/>
    <cellStyle name="Обычный 5 3 13 2 2 3" xfId="53464"/>
    <cellStyle name="Обычный 5 3 13 2 3" xfId="23592"/>
    <cellStyle name="Обычный 5 3 13 2 3 2" xfId="53465"/>
    <cellStyle name="Обычный 5 3 13 2 4" xfId="53466"/>
    <cellStyle name="Обычный 5 3 13 3" xfId="23593"/>
    <cellStyle name="Обычный 5 3 13 3 2" xfId="23594"/>
    <cellStyle name="Обычный 5 3 13 3 2 2" xfId="23595"/>
    <cellStyle name="Обычный 5 3 13 3 2 2 2" xfId="53467"/>
    <cellStyle name="Обычный 5 3 13 3 2 3" xfId="53468"/>
    <cellStyle name="Обычный 5 3 13 3 3" xfId="23596"/>
    <cellStyle name="Обычный 5 3 13 3 3 2" xfId="53469"/>
    <cellStyle name="Обычный 5 3 13 3 4" xfId="53470"/>
    <cellStyle name="Обычный 5 3 13 4" xfId="23597"/>
    <cellStyle name="Обычный 5 3 13 4 2" xfId="23598"/>
    <cellStyle name="Обычный 5 3 13 4 2 2" xfId="23599"/>
    <cellStyle name="Обычный 5 3 13 4 2 2 2" xfId="53471"/>
    <cellStyle name="Обычный 5 3 13 4 2 3" xfId="53472"/>
    <cellStyle name="Обычный 5 3 13 4 3" xfId="23600"/>
    <cellStyle name="Обычный 5 3 13 4 3 2" xfId="53473"/>
    <cellStyle name="Обычный 5 3 13 4 4" xfId="53474"/>
    <cellStyle name="Обычный 5 3 13 5" xfId="23601"/>
    <cellStyle name="Обычный 5 3 13 5 2" xfId="23602"/>
    <cellStyle name="Обычный 5 3 13 5 2 2" xfId="53475"/>
    <cellStyle name="Обычный 5 3 13 5 3" xfId="53476"/>
    <cellStyle name="Обычный 5 3 13 6" xfId="23603"/>
    <cellStyle name="Обычный 5 3 13 6 2" xfId="53477"/>
    <cellStyle name="Обычный 5 3 13 7" xfId="23604"/>
    <cellStyle name="Обычный 5 3 13 7 2" xfId="53478"/>
    <cellStyle name="Обычный 5 3 13 8" xfId="53479"/>
    <cellStyle name="Обычный 5 3 14" xfId="23605"/>
    <cellStyle name="Обычный 5 3 14 2" xfId="23606"/>
    <cellStyle name="Обычный 5 3 14 2 2" xfId="23607"/>
    <cellStyle name="Обычный 5 3 14 2 2 2" xfId="23608"/>
    <cellStyle name="Обычный 5 3 14 2 2 2 2" xfId="53480"/>
    <cellStyle name="Обычный 5 3 14 2 2 3" xfId="53481"/>
    <cellStyle name="Обычный 5 3 14 2 3" xfId="23609"/>
    <cellStyle name="Обычный 5 3 14 2 3 2" xfId="53482"/>
    <cellStyle name="Обычный 5 3 14 2 4" xfId="53483"/>
    <cellStyle name="Обычный 5 3 14 3" xfId="23610"/>
    <cellStyle name="Обычный 5 3 14 3 2" xfId="23611"/>
    <cellStyle name="Обычный 5 3 14 3 2 2" xfId="23612"/>
    <cellStyle name="Обычный 5 3 14 3 2 2 2" xfId="53484"/>
    <cellStyle name="Обычный 5 3 14 3 2 3" xfId="53485"/>
    <cellStyle name="Обычный 5 3 14 3 3" xfId="23613"/>
    <cellStyle name="Обычный 5 3 14 3 3 2" xfId="53486"/>
    <cellStyle name="Обычный 5 3 14 3 4" xfId="53487"/>
    <cellStyle name="Обычный 5 3 14 4" xfId="23614"/>
    <cellStyle name="Обычный 5 3 14 4 2" xfId="23615"/>
    <cellStyle name="Обычный 5 3 14 4 2 2" xfId="23616"/>
    <cellStyle name="Обычный 5 3 14 4 2 2 2" xfId="53488"/>
    <cellStyle name="Обычный 5 3 14 4 2 3" xfId="53489"/>
    <cellStyle name="Обычный 5 3 14 4 3" xfId="23617"/>
    <cellStyle name="Обычный 5 3 14 4 3 2" xfId="53490"/>
    <cellStyle name="Обычный 5 3 14 4 4" xfId="53491"/>
    <cellStyle name="Обычный 5 3 14 5" xfId="23618"/>
    <cellStyle name="Обычный 5 3 14 5 2" xfId="23619"/>
    <cellStyle name="Обычный 5 3 14 5 2 2" xfId="53492"/>
    <cellStyle name="Обычный 5 3 14 5 3" xfId="53493"/>
    <cellStyle name="Обычный 5 3 14 6" xfId="23620"/>
    <cellStyle name="Обычный 5 3 14 6 2" xfId="53494"/>
    <cellStyle name="Обычный 5 3 14 7" xfId="23621"/>
    <cellStyle name="Обычный 5 3 14 7 2" xfId="53495"/>
    <cellStyle name="Обычный 5 3 14 8" xfId="53496"/>
    <cellStyle name="Обычный 5 3 15" xfId="23622"/>
    <cellStyle name="Обычный 5 3 15 2" xfId="23623"/>
    <cellStyle name="Обычный 5 3 15 2 2" xfId="23624"/>
    <cellStyle name="Обычный 5 3 15 2 2 2" xfId="23625"/>
    <cellStyle name="Обычный 5 3 15 2 2 2 2" xfId="53497"/>
    <cellStyle name="Обычный 5 3 15 2 2 3" xfId="53498"/>
    <cellStyle name="Обычный 5 3 15 2 3" xfId="23626"/>
    <cellStyle name="Обычный 5 3 15 2 3 2" xfId="53499"/>
    <cellStyle name="Обычный 5 3 15 2 4" xfId="53500"/>
    <cellStyle name="Обычный 5 3 15 3" xfId="23627"/>
    <cellStyle name="Обычный 5 3 15 3 2" xfId="23628"/>
    <cellStyle name="Обычный 5 3 15 3 2 2" xfId="23629"/>
    <cellStyle name="Обычный 5 3 15 3 2 2 2" xfId="53501"/>
    <cellStyle name="Обычный 5 3 15 3 2 3" xfId="53502"/>
    <cellStyle name="Обычный 5 3 15 3 3" xfId="23630"/>
    <cellStyle name="Обычный 5 3 15 3 3 2" xfId="53503"/>
    <cellStyle name="Обычный 5 3 15 3 4" xfId="53504"/>
    <cellStyle name="Обычный 5 3 15 4" xfId="23631"/>
    <cellStyle name="Обычный 5 3 15 4 2" xfId="23632"/>
    <cellStyle name="Обычный 5 3 15 4 2 2" xfId="23633"/>
    <cellStyle name="Обычный 5 3 15 4 2 2 2" xfId="53505"/>
    <cellStyle name="Обычный 5 3 15 4 2 3" xfId="53506"/>
    <cellStyle name="Обычный 5 3 15 4 3" xfId="23634"/>
    <cellStyle name="Обычный 5 3 15 4 3 2" xfId="53507"/>
    <cellStyle name="Обычный 5 3 15 4 4" xfId="53508"/>
    <cellStyle name="Обычный 5 3 15 5" xfId="23635"/>
    <cellStyle name="Обычный 5 3 15 5 2" xfId="23636"/>
    <cellStyle name="Обычный 5 3 15 5 2 2" xfId="53509"/>
    <cellStyle name="Обычный 5 3 15 5 3" xfId="53510"/>
    <cellStyle name="Обычный 5 3 15 6" xfId="23637"/>
    <cellStyle name="Обычный 5 3 15 6 2" xfId="53511"/>
    <cellStyle name="Обычный 5 3 15 7" xfId="23638"/>
    <cellStyle name="Обычный 5 3 15 7 2" xfId="53512"/>
    <cellStyle name="Обычный 5 3 15 8" xfId="53513"/>
    <cellStyle name="Обычный 5 3 16" xfId="23639"/>
    <cellStyle name="Обычный 5 3 16 2" xfId="23640"/>
    <cellStyle name="Обычный 5 3 16 2 2" xfId="23641"/>
    <cellStyle name="Обычный 5 3 16 2 2 2" xfId="23642"/>
    <cellStyle name="Обычный 5 3 16 2 2 2 2" xfId="53514"/>
    <cellStyle name="Обычный 5 3 16 2 2 3" xfId="53515"/>
    <cellStyle name="Обычный 5 3 16 2 3" xfId="23643"/>
    <cellStyle name="Обычный 5 3 16 2 3 2" xfId="53516"/>
    <cellStyle name="Обычный 5 3 16 2 4" xfId="53517"/>
    <cellStyle name="Обычный 5 3 16 3" xfId="23644"/>
    <cellStyle name="Обычный 5 3 16 3 2" xfId="23645"/>
    <cellStyle name="Обычный 5 3 16 3 2 2" xfId="23646"/>
    <cellStyle name="Обычный 5 3 16 3 2 2 2" xfId="53518"/>
    <cellStyle name="Обычный 5 3 16 3 2 3" xfId="53519"/>
    <cellStyle name="Обычный 5 3 16 3 3" xfId="23647"/>
    <cellStyle name="Обычный 5 3 16 3 3 2" xfId="53520"/>
    <cellStyle name="Обычный 5 3 16 3 4" xfId="53521"/>
    <cellStyle name="Обычный 5 3 16 4" xfId="23648"/>
    <cellStyle name="Обычный 5 3 16 4 2" xfId="23649"/>
    <cellStyle name="Обычный 5 3 16 4 2 2" xfId="23650"/>
    <cellStyle name="Обычный 5 3 16 4 2 2 2" xfId="53522"/>
    <cellStyle name="Обычный 5 3 16 4 2 3" xfId="53523"/>
    <cellStyle name="Обычный 5 3 16 4 3" xfId="23651"/>
    <cellStyle name="Обычный 5 3 16 4 3 2" xfId="53524"/>
    <cellStyle name="Обычный 5 3 16 4 4" xfId="53525"/>
    <cellStyle name="Обычный 5 3 16 5" xfId="23652"/>
    <cellStyle name="Обычный 5 3 16 5 2" xfId="23653"/>
    <cellStyle name="Обычный 5 3 16 5 2 2" xfId="53526"/>
    <cellStyle name="Обычный 5 3 16 5 3" xfId="53527"/>
    <cellStyle name="Обычный 5 3 16 6" xfId="23654"/>
    <cellStyle name="Обычный 5 3 16 6 2" xfId="53528"/>
    <cellStyle name="Обычный 5 3 16 7" xfId="23655"/>
    <cellStyle name="Обычный 5 3 16 7 2" xfId="53529"/>
    <cellStyle name="Обычный 5 3 16 8" xfId="53530"/>
    <cellStyle name="Обычный 5 3 17" xfId="23656"/>
    <cellStyle name="Обычный 5 3 17 2" xfId="23657"/>
    <cellStyle name="Обычный 5 3 17 2 2" xfId="23658"/>
    <cellStyle name="Обычный 5 3 17 2 2 2" xfId="23659"/>
    <cellStyle name="Обычный 5 3 17 2 2 2 2" xfId="53531"/>
    <cellStyle name="Обычный 5 3 17 2 2 3" xfId="53532"/>
    <cellStyle name="Обычный 5 3 17 2 3" xfId="23660"/>
    <cellStyle name="Обычный 5 3 17 2 3 2" xfId="53533"/>
    <cellStyle name="Обычный 5 3 17 2 4" xfId="53534"/>
    <cellStyle name="Обычный 5 3 17 3" xfId="23661"/>
    <cellStyle name="Обычный 5 3 17 3 2" xfId="23662"/>
    <cellStyle name="Обычный 5 3 17 3 2 2" xfId="23663"/>
    <cellStyle name="Обычный 5 3 17 3 2 2 2" xfId="53535"/>
    <cellStyle name="Обычный 5 3 17 3 2 3" xfId="53536"/>
    <cellStyle name="Обычный 5 3 17 3 3" xfId="23664"/>
    <cellStyle name="Обычный 5 3 17 3 3 2" xfId="53537"/>
    <cellStyle name="Обычный 5 3 17 3 4" xfId="53538"/>
    <cellStyle name="Обычный 5 3 17 4" xfId="23665"/>
    <cellStyle name="Обычный 5 3 17 4 2" xfId="23666"/>
    <cellStyle name="Обычный 5 3 17 4 2 2" xfId="23667"/>
    <cellStyle name="Обычный 5 3 17 4 2 2 2" xfId="53539"/>
    <cellStyle name="Обычный 5 3 17 4 2 3" xfId="53540"/>
    <cellStyle name="Обычный 5 3 17 4 3" xfId="23668"/>
    <cellStyle name="Обычный 5 3 17 4 3 2" xfId="53541"/>
    <cellStyle name="Обычный 5 3 17 4 4" xfId="53542"/>
    <cellStyle name="Обычный 5 3 17 5" xfId="23669"/>
    <cellStyle name="Обычный 5 3 17 5 2" xfId="23670"/>
    <cellStyle name="Обычный 5 3 17 5 2 2" xfId="53543"/>
    <cellStyle name="Обычный 5 3 17 5 3" xfId="53544"/>
    <cellStyle name="Обычный 5 3 17 6" xfId="23671"/>
    <cellStyle name="Обычный 5 3 17 6 2" xfId="53545"/>
    <cellStyle name="Обычный 5 3 17 7" xfId="23672"/>
    <cellStyle name="Обычный 5 3 17 7 2" xfId="53546"/>
    <cellStyle name="Обычный 5 3 17 8" xfId="53547"/>
    <cellStyle name="Обычный 5 3 18" xfId="23673"/>
    <cellStyle name="Обычный 5 3 18 2" xfId="23674"/>
    <cellStyle name="Обычный 5 3 18 2 2" xfId="23675"/>
    <cellStyle name="Обычный 5 3 18 2 2 2" xfId="23676"/>
    <cellStyle name="Обычный 5 3 18 2 2 2 2" xfId="53548"/>
    <cellStyle name="Обычный 5 3 18 2 2 3" xfId="53549"/>
    <cellStyle name="Обычный 5 3 18 2 3" xfId="23677"/>
    <cellStyle name="Обычный 5 3 18 2 3 2" xfId="53550"/>
    <cellStyle name="Обычный 5 3 18 2 4" xfId="53551"/>
    <cellStyle name="Обычный 5 3 18 3" xfId="23678"/>
    <cellStyle name="Обычный 5 3 18 3 2" xfId="23679"/>
    <cellStyle name="Обычный 5 3 18 3 2 2" xfId="23680"/>
    <cellStyle name="Обычный 5 3 18 3 2 2 2" xfId="53552"/>
    <cellStyle name="Обычный 5 3 18 3 2 3" xfId="53553"/>
    <cellStyle name="Обычный 5 3 18 3 3" xfId="23681"/>
    <cellStyle name="Обычный 5 3 18 3 3 2" xfId="53554"/>
    <cellStyle name="Обычный 5 3 18 3 4" xfId="53555"/>
    <cellStyle name="Обычный 5 3 18 4" xfId="23682"/>
    <cellStyle name="Обычный 5 3 18 4 2" xfId="23683"/>
    <cellStyle name="Обычный 5 3 18 4 2 2" xfId="23684"/>
    <cellStyle name="Обычный 5 3 18 4 2 2 2" xfId="53556"/>
    <cellStyle name="Обычный 5 3 18 4 2 3" xfId="53557"/>
    <cellStyle name="Обычный 5 3 18 4 3" xfId="23685"/>
    <cellStyle name="Обычный 5 3 18 4 3 2" xfId="53558"/>
    <cellStyle name="Обычный 5 3 18 4 4" xfId="53559"/>
    <cellStyle name="Обычный 5 3 18 5" xfId="23686"/>
    <cellStyle name="Обычный 5 3 18 5 2" xfId="23687"/>
    <cellStyle name="Обычный 5 3 18 5 2 2" xfId="53560"/>
    <cellStyle name="Обычный 5 3 18 5 3" xfId="53561"/>
    <cellStyle name="Обычный 5 3 18 6" xfId="23688"/>
    <cellStyle name="Обычный 5 3 18 6 2" xfId="53562"/>
    <cellStyle name="Обычный 5 3 18 7" xfId="23689"/>
    <cellStyle name="Обычный 5 3 18 7 2" xfId="53563"/>
    <cellStyle name="Обычный 5 3 18 8" xfId="53564"/>
    <cellStyle name="Обычный 5 3 19" xfId="23690"/>
    <cellStyle name="Обычный 5 3 19 2" xfId="23691"/>
    <cellStyle name="Обычный 5 3 19 2 2" xfId="23692"/>
    <cellStyle name="Обычный 5 3 19 2 2 2" xfId="23693"/>
    <cellStyle name="Обычный 5 3 19 2 2 2 2" xfId="53565"/>
    <cellStyle name="Обычный 5 3 19 2 2 3" xfId="53566"/>
    <cellStyle name="Обычный 5 3 19 2 3" xfId="23694"/>
    <cellStyle name="Обычный 5 3 19 2 3 2" xfId="53567"/>
    <cellStyle name="Обычный 5 3 19 2 4" xfId="53568"/>
    <cellStyle name="Обычный 5 3 19 3" xfId="23695"/>
    <cellStyle name="Обычный 5 3 19 3 2" xfId="23696"/>
    <cellStyle name="Обычный 5 3 19 3 2 2" xfId="23697"/>
    <cellStyle name="Обычный 5 3 19 3 2 2 2" xfId="53569"/>
    <cellStyle name="Обычный 5 3 19 3 2 3" xfId="53570"/>
    <cellStyle name="Обычный 5 3 19 3 3" xfId="23698"/>
    <cellStyle name="Обычный 5 3 19 3 3 2" xfId="53571"/>
    <cellStyle name="Обычный 5 3 19 3 4" xfId="53572"/>
    <cellStyle name="Обычный 5 3 19 4" xfId="23699"/>
    <cellStyle name="Обычный 5 3 19 4 2" xfId="23700"/>
    <cellStyle name="Обычный 5 3 19 4 2 2" xfId="23701"/>
    <cellStyle name="Обычный 5 3 19 4 2 2 2" xfId="53573"/>
    <cellStyle name="Обычный 5 3 19 4 2 3" xfId="53574"/>
    <cellStyle name="Обычный 5 3 19 4 3" xfId="23702"/>
    <cellStyle name="Обычный 5 3 19 4 3 2" xfId="53575"/>
    <cellStyle name="Обычный 5 3 19 4 4" xfId="53576"/>
    <cellStyle name="Обычный 5 3 19 5" xfId="23703"/>
    <cellStyle name="Обычный 5 3 19 5 2" xfId="23704"/>
    <cellStyle name="Обычный 5 3 19 5 2 2" xfId="53577"/>
    <cellStyle name="Обычный 5 3 19 5 3" xfId="53578"/>
    <cellStyle name="Обычный 5 3 19 6" xfId="23705"/>
    <cellStyle name="Обычный 5 3 19 6 2" xfId="53579"/>
    <cellStyle name="Обычный 5 3 19 7" xfId="23706"/>
    <cellStyle name="Обычный 5 3 19 7 2" xfId="53580"/>
    <cellStyle name="Обычный 5 3 19 8" xfId="53581"/>
    <cellStyle name="Обычный 5 3 2" xfId="23707"/>
    <cellStyle name="Обычный 5 3 2 2" xfId="23708"/>
    <cellStyle name="Обычный 5 3 2 2 2" xfId="23709"/>
    <cellStyle name="Обычный 5 3 2 2 2 2" xfId="23710"/>
    <cellStyle name="Обычный 5 3 2 2 2 2 2" xfId="23711"/>
    <cellStyle name="Обычный 5 3 2 2 2 2 2 2" xfId="53582"/>
    <cellStyle name="Обычный 5 3 2 2 2 2 3" xfId="53583"/>
    <cellStyle name="Обычный 5 3 2 2 2 3" xfId="23712"/>
    <cellStyle name="Обычный 5 3 2 2 2 3 2" xfId="53584"/>
    <cellStyle name="Обычный 5 3 2 2 2 4" xfId="53585"/>
    <cellStyle name="Обычный 5 3 2 2 3" xfId="23713"/>
    <cellStyle name="Обычный 5 3 2 2 3 2" xfId="23714"/>
    <cellStyle name="Обычный 5 3 2 2 3 2 2" xfId="53586"/>
    <cellStyle name="Обычный 5 3 2 2 3 3" xfId="53587"/>
    <cellStyle name="Обычный 5 3 2 2 4" xfId="23715"/>
    <cellStyle name="Обычный 5 3 2 2 4 2" xfId="53588"/>
    <cellStyle name="Обычный 5 3 2 2 5" xfId="53589"/>
    <cellStyle name="Обычный 5 3 2 3" xfId="23716"/>
    <cellStyle name="Обычный 5 3 2 3 2" xfId="23717"/>
    <cellStyle name="Обычный 5 3 2 3 2 2" xfId="23718"/>
    <cellStyle name="Обычный 5 3 2 3 2 2 2" xfId="53590"/>
    <cellStyle name="Обычный 5 3 2 3 2 3" xfId="53591"/>
    <cellStyle name="Обычный 5 3 2 3 3" xfId="23719"/>
    <cellStyle name="Обычный 5 3 2 3 3 2" xfId="53592"/>
    <cellStyle name="Обычный 5 3 2 3 4" xfId="53593"/>
    <cellStyle name="Обычный 5 3 2 4" xfId="23720"/>
    <cellStyle name="Обычный 5 3 2 4 2" xfId="23721"/>
    <cellStyle name="Обычный 5 3 2 4 2 2" xfId="23722"/>
    <cellStyle name="Обычный 5 3 2 4 2 2 2" xfId="53594"/>
    <cellStyle name="Обычный 5 3 2 4 2 3" xfId="53595"/>
    <cellStyle name="Обычный 5 3 2 4 3" xfId="23723"/>
    <cellStyle name="Обычный 5 3 2 4 3 2" xfId="53596"/>
    <cellStyle name="Обычный 5 3 2 4 4" xfId="53597"/>
    <cellStyle name="Обычный 5 3 2 5" xfId="23724"/>
    <cellStyle name="Обычный 5 3 2 5 2" xfId="23725"/>
    <cellStyle name="Обычный 5 3 2 5 2 2" xfId="23726"/>
    <cellStyle name="Обычный 5 3 2 5 2 2 2" xfId="53598"/>
    <cellStyle name="Обычный 5 3 2 5 2 3" xfId="53599"/>
    <cellStyle name="Обычный 5 3 2 5 3" xfId="23727"/>
    <cellStyle name="Обычный 5 3 2 5 3 2" xfId="53600"/>
    <cellStyle name="Обычный 5 3 2 5 4" xfId="53601"/>
    <cellStyle name="Обычный 5 3 2 6" xfId="23728"/>
    <cellStyle name="Обычный 5 3 2 6 2" xfId="23729"/>
    <cellStyle name="Обычный 5 3 2 6 2 2" xfId="53602"/>
    <cellStyle name="Обычный 5 3 2 6 3" xfId="53603"/>
    <cellStyle name="Обычный 5 3 2 7" xfId="23730"/>
    <cellStyle name="Обычный 5 3 2 7 2" xfId="53604"/>
    <cellStyle name="Обычный 5 3 2 8" xfId="23731"/>
    <cellStyle name="Обычный 5 3 2 8 2" xfId="53605"/>
    <cellStyle name="Обычный 5 3 2 9" xfId="53606"/>
    <cellStyle name="Обычный 5 3 20" xfId="23732"/>
    <cellStyle name="Обычный 5 3 20 2" xfId="23733"/>
    <cellStyle name="Обычный 5 3 20 2 2" xfId="23734"/>
    <cellStyle name="Обычный 5 3 20 2 2 2" xfId="23735"/>
    <cellStyle name="Обычный 5 3 20 2 2 2 2" xfId="53607"/>
    <cellStyle name="Обычный 5 3 20 2 2 3" xfId="53608"/>
    <cellStyle name="Обычный 5 3 20 2 3" xfId="23736"/>
    <cellStyle name="Обычный 5 3 20 2 3 2" xfId="53609"/>
    <cellStyle name="Обычный 5 3 20 2 4" xfId="53610"/>
    <cellStyle name="Обычный 5 3 20 3" xfId="23737"/>
    <cellStyle name="Обычный 5 3 20 3 2" xfId="23738"/>
    <cellStyle name="Обычный 5 3 20 3 2 2" xfId="23739"/>
    <cellStyle name="Обычный 5 3 20 3 2 2 2" xfId="53611"/>
    <cellStyle name="Обычный 5 3 20 3 2 3" xfId="53612"/>
    <cellStyle name="Обычный 5 3 20 3 3" xfId="23740"/>
    <cellStyle name="Обычный 5 3 20 3 3 2" xfId="53613"/>
    <cellStyle name="Обычный 5 3 20 3 4" xfId="53614"/>
    <cellStyle name="Обычный 5 3 20 4" xfId="23741"/>
    <cellStyle name="Обычный 5 3 20 4 2" xfId="23742"/>
    <cellStyle name="Обычный 5 3 20 4 2 2" xfId="23743"/>
    <cellStyle name="Обычный 5 3 20 4 2 2 2" xfId="53615"/>
    <cellStyle name="Обычный 5 3 20 4 2 3" xfId="53616"/>
    <cellStyle name="Обычный 5 3 20 4 3" xfId="23744"/>
    <cellStyle name="Обычный 5 3 20 4 3 2" xfId="53617"/>
    <cellStyle name="Обычный 5 3 20 4 4" xfId="53618"/>
    <cellStyle name="Обычный 5 3 20 5" xfId="23745"/>
    <cellStyle name="Обычный 5 3 20 5 2" xfId="23746"/>
    <cellStyle name="Обычный 5 3 20 5 2 2" xfId="53619"/>
    <cellStyle name="Обычный 5 3 20 5 3" xfId="53620"/>
    <cellStyle name="Обычный 5 3 20 6" xfId="23747"/>
    <cellStyle name="Обычный 5 3 20 6 2" xfId="53621"/>
    <cellStyle name="Обычный 5 3 20 7" xfId="23748"/>
    <cellStyle name="Обычный 5 3 20 7 2" xfId="53622"/>
    <cellStyle name="Обычный 5 3 20 8" xfId="53623"/>
    <cellStyle name="Обычный 5 3 21" xfId="23749"/>
    <cellStyle name="Обычный 5 3 21 2" xfId="23750"/>
    <cellStyle name="Обычный 5 3 21 2 2" xfId="23751"/>
    <cellStyle name="Обычный 5 3 21 2 2 2" xfId="23752"/>
    <cellStyle name="Обычный 5 3 21 2 2 2 2" xfId="53624"/>
    <cellStyle name="Обычный 5 3 21 2 2 3" xfId="53625"/>
    <cellStyle name="Обычный 5 3 21 2 3" xfId="23753"/>
    <cellStyle name="Обычный 5 3 21 2 3 2" xfId="53626"/>
    <cellStyle name="Обычный 5 3 21 2 4" xfId="53627"/>
    <cellStyle name="Обычный 5 3 21 3" xfId="23754"/>
    <cellStyle name="Обычный 5 3 21 3 2" xfId="23755"/>
    <cellStyle name="Обычный 5 3 21 3 2 2" xfId="23756"/>
    <cellStyle name="Обычный 5 3 21 3 2 2 2" xfId="53628"/>
    <cellStyle name="Обычный 5 3 21 3 2 3" xfId="53629"/>
    <cellStyle name="Обычный 5 3 21 3 3" xfId="23757"/>
    <cellStyle name="Обычный 5 3 21 3 3 2" xfId="53630"/>
    <cellStyle name="Обычный 5 3 21 3 4" xfId="53631"/>
    <cellStyle name="Обычный 5 3 21 4" xfId="23758"/>
    <cellStyle name="Обычный 5 3 21 4 2" xfId="23759"/>
    <cellStyle name="Обычный 5 3 21 4 2 2" xfId="23760"/>
    <cellStyle name="Обычный 5 3 21 4 2 2 2" xfId="53632"/>
    <cellStyle name="Обычный 5 3 21 4 2 3" xfId="53633"/>
    <cellStyle name="Обычный 5 3 21 4 3" xfId="23761"/>
    <cellStyle name="Обычный 5 3 21 4 3 2" xfId="53634"/>
    <cellStyle name="Обычный 5 3 21 4 4" xfId="53635"/>
    <cellStyle name="Обычный 5 3 21 5" xfId="23762"/>
    <cellStyle name="Обычный 5 3 21 5 2" xfId="23763"/>
    <cellStyle name="Обычный 5 3 21 5 2 2" xfId="53636"/>
    <cellStyle name="Обычный 5 3 21 5 3" xfId="53637"/>
    <cellStyle name="Обычный 5 3 21 6" xfId="23764"/>
    <cellStyle name="Обычный 5 3 21 6 2" xfId="53638"/>
    <cellStyle name="Обычный 5 3 21 7" xfId="23765"/>
    <cellStyle name="Обычный 5 3 21 7 2" xfId="53639"/>
    <cellStyle name="Обычный 5 3 21 8" xfId="53640"/>
    <cellStyle name="Обычный 5 3 22" xfId="23766"/>
    <cellStyle name="Обычный 5 3 22 2" xfId="23767"/>
    <cellStyle name="Обычный 5 3 22 2 2" xfId="23768"/>
    <cellStyle name="Обычный 5 3 22 2 2 2" xfId="23769"/>
    <cellStyle name="Обычный 5 3 22 2 2 2 2" xfId="53641"/>
    <cellStyle name="Обычный 5 3 22 2 2 3" xfId="53642"/>
    <cellStyle name="Обычный 5 3 22 2 3" xfId="23770"/>
    <cellStyle name="Обычный 5 3 22 2 3 2" xfId="53643"/>
    <cellStyle name="Обычный 5 3 22 2 4" xfId="53644"/>
    <cellStyle name="Обычный 5 3 22 3" xfId="23771"/>
    <cellStyle name="Обычный 5 3 22 3 2" xfId="23772"/>
    <cellStyle name="Обычный 5 3 22 3 2 2" xfId="23773"/>
    <cellStyle name="Обычный 5 3 22 3 2 2 2" xfId="53645"/>
    <cellStyle name="Обычный 5 3 22 3 2 3" xfId="53646"/>
    <cellStyle name="Обычный 5 3 22 3 3" xfId="23774"/>
    <cellStyle name="Обычный 5 3 22 3 3 2" xfId="53647"/>
    <cellStyle name="Обычный 5 3 22 3 4" xfId="53648"/>
    <cellStyle name="Обычный 5 3 22 4" xfId="23775"/>
    <cellStyle name="Обычный 5 3 22 4 2" xfId="23776"/>
    <cellStyle name="Обычный 5 3 22 4 2 2" xfId="23777"/>
    <cellStyle name="Обычный 5 3 22 4 2 2 2" xfId="53649"/>
    <cellStyle name="Обычный 5 3 22 4 2 3" xfId="53650"/>
    <cellStyle name="Обычный 5 3 22 4 3" xfId="23778"/>
    <cellStyle name="Обычный 5 3 22 4 3 2" xfId="53651"/>
    <cellStyle name="Обычный 5 3 22 4 4" xfId="53652"/>
    <cellStyle name="Обычный 5 3 22 5" xfId="23779"/>
    <cellStyle name="Обычный 5 3 22 5 2" xfId="23780"/>
    <cellStyle name="Обычный 5 3 22 5 2 2" xfId="53653"/>
    <cellStyle name="Обычный 5 3 22 5 3" xfId="53654"/>
    <cellStyle name="Обычный 5 3 22 6" xfId="23781"/>
    <cellStyle name="Обычный 5 3 22 6 2" xfId="53655"/>
    <cellStyle name="Обычный 5 3 22 7" xfId="23782"/>
    <cellStyle name="Обычный 5 3 22 7 2" xfId="53656"/>
    <cellStyle name="Обычный 5 3 22 8" xfId="53657"/>
    <cellStyle name="Обычный 5 3 23" xfId="23783"/>
    <cellStyle name="Обычный 5 3 23 2" xfId="23784"/>
    <cellStyle name="Обычный 5 3 23 2 2" xfId="23785"/>
    <cellStyle name="Обычный 5 3 23 2 2 2" xfId="23786"/>
    <cellStyle name="Обычный 5 3 23 2 2 2 2" xfId="53658"/>
    <cellStyle name="Обычный 5 3 23 2 2 3" xfId="53659"/>
    <cellStyle name="Обычный 5 3 23 2 3" xfId="23787"/>
    <cellStyle name="Обычный 5 3 23 2 3 2" xfId="53660"/>
    <cellStyle name="Обычный 5 3 23 2 4" xfId="53661"/>
    <cellStyle name="Обычный 5 3 23 3" xfId="23788"/>
    <cellStyle name="Обычный 5 3 23 3 2" xfId="23789"/>
    <cellStyle name="Обычный 5 3 23 3 2 2" xfId="23790"/>
    <cellStyle name="Обычный 5 3 23 3 2 2 2" xfId="53662"/>
    <cellStyle name="Обычный 5 3 23 3 2 3" xfId="53663"/>
    <cellStyle name="Обычный 5 3 23 3 3" xfId="23791"/>
    <cellStyle name="Обычный 5 3 23 3 3 2" xfId="53664"/>
    <cellStyle name="Обычный 5 3 23 3 4" xfId="53665"/>
    <cellStyle name="Обычный 5 3 23 4" xfId="23792"/>
    <cellStyle name="Обычный 5 3 23 4 2" xfId="23793"/>
    <cellStyle name="Обычный 5 3 23 4 2 2" xfId="23794"/>
    <cellStyle name="Обычный 5 3 23 4 2 2 2" xfId="53666"/>
    <cellStyle name="Обычный 5 3 23 4 2 3" xfId="53667"/>
    <cellStyle name="Обычный 5 3 23 4 3" xfId="23795"/>
    <cellStyle name="Обычный 5 3 23 4 3 2" xfId="53668"/>
    <cellStyle name="Обычный 5 3 23 4 4" xfId="53669"/>
    <cellStyle name="Обычный 5 3 23 5" xfId="23796"/>
    <cellStyle name="Обычный 5 3 23 5 2" xfId="23797"/>
    <cellStyle name="Обычный 5 3 23 5 2 2" xfId="53670"/>
    <cellStyle name="Обычный 5 3 23 5 3" xfId="53671"/>
    <cellStyle name="Обычный 5 3 23 6" xfId="23798"/>
    <cellStyle name="Обычный 5 3 23 6 2" xfId="53672"/>
    <cellStyle name="Обычный 5 3 23 7" xfId="23799"/>
    <cellStyle name="Обычный 5 3 23 7 2" xfId="53673"/>
    <cellStyle name="Обычный 5 3 23 8" xfId="53674"/>
    <cellStyle name="Обычный 5 3 24" xfId="23800"/>
    <cellStyle name="Обычный 5 3 24 2" xfId="23801"/>
    <cellStyle name="Обычный 5 3 24 2 2" xfId="23802"/>
    <cellStyle name="Обычный 5 3 24 2 2 2" xfId="23803"/>
    <cellStyle name="Обычный 5 3 24 2 2 2 2" xfId="53675"/>
    <cellStyle name="Обычный 5 3 24 2 2 3" xfId="53676"/>
    <cellStyle name="Обычный 5 3 24 2 3" xfId="23804"/>
    <cellStyle name="Обычный 5 3 24 2 3 2" xfId="53677"/>
    <cellStyle name="Обычный 5 3 24 2 4" xfId="53678"/>
    <cellStyle name="Обычный 5 3 24 3" xfId="23805"/>
    <cellStyle name="Обычный 5 3 24 3 2" xfId="23806"/>
    <cellStyle name="Обычный 5 3 24 3 2 2" xfId="23807"/>
    <cellStyle name="Обычный 5 3 24 3 2 2 2" xfId="53679"/>
    <cellStyle name="Обычный 5 3 24 3 2 3" xfId="53680"/>
    <cellStyle name="Обычный 5 3 24 3 3" xfId="23808"/>
    <cellStyle name="Обычный 5 3 24 3 3 2" xfId="53681"/>
    <cellStyle name="Обычный 5 3 24 3 4" xfId="53682"/>
    <cellStyle name="Обычный 5 3 24 4" xfId="23809"/>
    <cellStyle name="Обычный 5 3 24 4 2" xfId="23810"/>
    <cellStyle name="Обычный 5 3 24 4 2 2" xfId="23811"/>
    <cellStyle name="Обычный 5 3 24 4 2 2 2" xfId="53683"/>
    <cellStyle name="Обычный 5 3 24 4 2 3" xfId="53684"/>
    <cellStyle name="Обычный 5 3 24 4 3" xfId="23812"/>
    <cellStyle name="Обычный 5 3 24 4 3 2" xfId="53685"/>
    <cellStyle name="Обычный 5 3 24 4 4" xfId="53686"/>
    <cellStyle name="Обычный 5 3 24 5" xfId="23813"/>
    <cellStyle name="Обычный 5 3 24 5 2" xfId="23814"/>
    <cellStyle name="Обычный 5 3 24 5 2 2" xfId="53687"/>
    <cellStyle name="Обычный 5 3 24 5 3" xfId="53688"/>
    <cellStyle name="Обычный 5 3 24 6" xfId="23815"/>
    <cellStyle name="Обычный 5 3 24 6 2" xfId="53689"/>
    <cellStyle name="Обычный 5 3 24 7" xfId="23816"/>
    <cellStyle name="Обычный 5 3 24 7 2" xfId="53690"/>
    <cellStyle name="Обычный 5 3 24 8" xfId="53691"/>
    <cellStyle name="Обычный 5 3 25" xfId="23817"/>
    <cellStyle name="Обычный 5 3 25 2" xfId="23818"/>
    <cellStyle name="Обычный 5 3 25 2 2" xfId="23819"/>
    <cellStyle name="Обычный 5 3 25 2 2 2" xfId="23820"/>
    <cellStyle name="Обычный 5 3 25 2 2 2 2" xfId="53692"/>
    <cellStyle name="Обычный 5 3 25 2 2 3" xfId="53693"/>
    <cellStyle name="Обычный 5 3 25 2 3" xfId="23821"/>
    <cellStyle name="Обычный 5 3 25 2 3 2" xfId="53694"/>
    <cellStyle name="Обычный 5 3 25 2 4" xfId="53695"/>
    <cellStyle name="Обычный 5 3 25 3" xfId="23822"/>
    <cellStyle name="Обычный 5 3 25 3 2" xfId="23823"/>
    <cellStyle name="Обычный 5 3 25 3 2 2" xfId="23824"/>
    <cellStyle name="Обычный 5 3 25 3 2 2 2" xfId="53696"/>
    <cellStyle name="Обычный 5 3 25 3 2 3" xfId="53697"/>
    <cellStyle name="Обычный 5 3 25 3 3" xfId="23825"/>
    <cellStyle name="Обычный 5 3 25 3 3 2" xfId="53698"/>
    <cellStyle name="Обычный 5 3 25 3 4" xfId="53699"/>
    <cellStyle name="Обычный 5 3 25 4" xfId="23826"/>
    <cellStyle name="Обычный 5 3 25 4 2" xfId="23827"/>
    <cellStyle name="Обычный 5 3 25 4 2 2" xfId="23828"/>
    <cellStyle name="Обычный 5 3 25 4 2 2 2" xfId="53700"/>
    <cellStyle name="Обычный 5 3 25 4 2 3" xfId="53701"/>
    <cellStyle name="Обычный 5 3 25 4 3" xfId="23829"/>
    <cellStyle name="Обычный 5 3 25 4 3 2" xfId="53702"/>
    <cellStyle name="Обычный 5 3 25 4 4" xfId="53703"/>
    <cellStyle name="Обычный 5 3 25 5" xfId="23830"/>
    <cellStyle name="Обычный 5 3 25 5 2" xfId="23831"/>
    <cellStyle name="Обычный 5 3 25 5 2 2" xfId="53704"/>
    <cellStyle name="Обычный 5 3 25 5 3" xfId="53705"/>
    <cellStyle name="Обычный 5 3 25 6" xfId="23832"/>
    <cellStyle name="Обычный 5 3 25 6 2" xfId="53706"/>
    <cellStyle name="Обычный 5 3 25 7" xfId="23833"/>
    <cellStyle name="Обычный 5 3 25 7 2" xfId="53707"/>
    <cellStyle name="Обычный 5 3 25 8" xfId="53708"/>
    <cellStyle name="Обычный 5 3 26" xfId="23834"/>
    <cellStyle name="Обычный 5 3 26 2" xfId="23835"/>
    <cellStyle name="Обычный 5 3 26 2 2" xfId="23836"/>
    <cellStyle name="Обычный 5 3 26 2 2 2" xfId="23837"/>
    <cellStyle name="Обычный 5 3 26 2 2 2 2" xfId="53709"/>
    <cellStyle name="Обычный 5 3 26 2 2 3" xfId="53710"/>
    <cellStyle name="Обычный 5 3 26 2 3" xfId="23838"/>
    <cellStyle name="Обычный 5 3 26 2 3 2" xfId="53711"/>
    <cellStyle name="Обычный 5 3 26 2 4" xfId="53712"/>
    <cellStyle name="Обычный 5 3 26 3" xfId="23839"/>
    <cellStyle name="Обычный 5 3 26 3 2" xfId="23840"/>
    <cellStyle name="Обычный 5 3 26 3 2 2" xfId="23841"/>
    <cellStyle name="Обычный 5 3 26 3 2 2 2" xfId="53713"/>
    <cellStyle name="Обычный 5 3 26 3 2 3" xfId="53714"/>
    <cellStyle name="Обычный 5 3 26 3 3" xfId="23842"/>
    <cellStyle name="Обычный 5 3 26 3 3 2" xfId="53715"/>
    <cellStyle name="Обычный 5 3 26 3 4" xfId="53716"/>
    <cellStyle name="Обычный 5 3 26 4" xfId="23843"/>
    <cellStyle name="Обычный 5 3 26 4 2" xfId="23844"/>
    <cellStyle name="Обычный 5 3 26 4 2 2" xfId="23845"/>
    <cellStyle name="Обычный 5 3 26 4 2 2 2" xfId="53717"/>
    <cellStyle name="Обычный 5 3 26 4 2 3" xfId="53718"/>
    <cellStyle name="Обычный 5 3 26 4 3" xfId="23846"/>
    <cellStyle name="Обычный 5 3 26 4 3 2" xfId="53719"/>
    <cellStyle name="Обычный 5 3 26 4 4" xfId="53720"/>
    <cellStyle name="Обычный 5 3 26 5" xfId="23847"/>
    <cellStyle name="Обычный 5 3 26 5 2" xfId="23848"/>
    <cellStyle name="Обычный 5 3 26 5 2 2" xfId="53721"/>
    <cellStyle name="Обычный 5 3 26 5 3" xfId="53722"/>
    <cellStyle name="Обычный 5 3 26 6" xfId="23849"/>
    <cellStyle name="Обычный 5 3 26 6 2" xfId="53723"/>
    <cellStyle name="Обычный 5 3 26 7" xfId="23850"/>
    <cellStyle name="Обычный 5 3 26 7 2" xfId="53724"/>
    <cellStyle name="Обычный 5 3 26 8" xfId="53725"/>
    <cellStyle name="Обычный 5 3 27" xfId="23851"/>
    <cellStyle name="Обычный 5 3 27 2" xfId="23852"/>
    <cellStyle name="Обычный 5 3 27 2 2" xfId="23853"/>
    <cellStyle name="Обычный 5 3 27 2 2 2" xfId="23854"/>
    <cellStyle name="Обычный 5 3 27 2 2 2 2" xfId="53726"/>
    <cellStyle name="Обычный 5 3 27 2 2 3" xfId="53727"/>
    <cellStyle name="Обычный 5 3 27 2 3" xfId="23855"/>
    <cellStyle name="Обычный 5 3 27 2 3 2" xfId="53728"/>
    <cellStyle name="Обычный 5 3 27 2 4" xfId="53729"/>
    <cellStyle name="Обычный 5 3 27 3" xfId="23856"/>
    <cellStyle name="Обычный 5 3 27 3 2" xfId="23857"/>
    <cellStyle name="Обычный 5 3 27 3 2 2" xfId="23858"/>
    <cellStyle name="Обычный 5 3 27 3 2 2 2" xfId="53730"/>
    <cellStyle name="Обычный 5 3 27 3 2 3" xfId="53731"/>
    <cellStyle name="Обычный 5 3 27 3 3" xfId="23859"/>
    <cellStyle name="Обычный 5 3 27 3 3 2" xfId="53732"/>
    <cellStyle name="Обычный 5 3 27 3 4" xfId="53733"/>
    <cellStyle name="Обычный 5 3 27 4" xfId="23860"/>
    <cellStyle name="Обычный 5 3 27 4 2" xfId="23861"/>
    <cellStyle name="Обычный 5 3 27 4 2 2" xfId="23862"/>
    <cellStyle name="Обычный 5 3 27 4 2 2 2" xfId="53734"/>
    <cellStyle name="Обычный 5 3 27 4 2 3" xfId="53735"/>
    <cellStyle name="Обычный 5 3 27 4 3" xfId="23863"/>
    <cellStyle name="Обычный 5 3 27 4 3 2" xfId="53736"/>
    <cellStyle name="Обычный 5 3 27 4 4" xfId="53737"/>
    <cellStyle name="Обычный 5 3 27 5" xfId="23864"/>
    <cellStyle name="Обычный 5 3 27 5 2" xfId="23865"/>
    <cellStyle name="Обычный 5 3 27 5 2 2" xfId="53738"/>
    <cellStyle name="Обычный 5 3 27 5 3" xfId="53739"/>
    <cellStyle name="Обычный 5 3 27 6" xfId="23866"/>
    <cellStyle name="Обычный 5 3 27 6 2" xfId="53740"/>
    <cellStyle name="Обычный 5 3 27 7" xfId="23867"/>
    <cellStyle name="Обычный 5 3 27 7 2" xfId="53741"/>
    <cellStyle name="Обычный 5 3 27 8" xfId="53742"/>
    <cellStyle name="Обычный 5 3 28" xfId="23868"/>
    <cellStyle name="Обычный 5 3 28 2" xfId="23869"/>
    <cellStyle name="Обычный 5 3 28 2 2" xfId="23870"/>
    <cellStyle name="Обычный 5 3 28 2 2 2" xfId="23871"/>
    <cellStyle name="Обычный 5 3 28 2 2 2 2" xfId="53743"/>
    <cellStyle name="Обычный 5 3 28 2 2 3" xfId="53744"/>
    <cellStyle name="Обычный 5 3 28 2 3" xfId="23872"/>
    <cellStyle name="Обычный 5 3 28 2 3 2" xfId="53745"/>
    <cellStyle name="Обычный 5 3 28 2 4" xfId="53746"/>
    <cellStyle name="Обычный 5 3 28 3" xfId="23873"/>
    <cellStyle name="Обычный 5 3 28 3 2" xfId="23874"/>
    <cellStyle name="Обычный 5 3 28 3 2 2" xfId="23875"/>
    <cellStyle name="Обычный 5 3 28 3 2 2 2" xfId="53747"/>
    <cellStyle name="Обычный 5 3 28 3 2 3" xfId="53748"/>
    <cellStyle name="Обычный 5 3 28 3 3" xfId="23876"/>
    <cellStyle name="Обычный 5 3 28 3 3 2" xfId="53749"/>
    <cellStyle name="Обычный 5 3 28 3 4" xfId="53750"/>
    <cellStyle name="Обычный 5 3 28 4" xfId="23877"/>
    <cellStyle name="Обычный 5 3 28 4 2" xfId="23878"/>
    <cellStyle name="Обычный 5 3 28 4 2 2" xfId="23879"/>
    <cellStyle name="Обычный 5 3 28 4 2 2 2" xfId="53751"/>
    <cellStyle name="Обычный 5 3 28 4 2 3" xfId="53752"/>
    <cellStyle name="Обычный 5 3 28 4 3" xfId="23880"/>
    <cellStyle name="Обычный 5 3 28 4 3 2" xfId="53753"/>
    <cellStyle name="Обычный 5 3 28 4 4" xfId="53754"/>
    <cellStyle name="Обычный 5 3 28 5" xfId="23881"/>
    <cellStyle name="Обычный 5 3 28 5 2" xfId="23882"/>
    <cellStyle name="Обычный 5 3 28 5 2 2" xfId="53755"/>
    <cellStyle name="Обычный 5 3 28 5 3" xfId="53756"/>
    <cellStyle name="Обычный 5 3 28 6" xfId="23883"/>
    <cellStyle name="Обычный 5 3 28 6 2" xfId="53757"/>
    <cellStyle name="Обычный 5 3 28 7" xfId="23884"/>
    <cellStyle name="Обычный 5 3 28 7 2" xfId="53758"/>
    <cellStyle name="Обычный 5 3 28 8" xfId="53759"/>
    <cellStyle name="Обычный 5 3 29" xfId="23885"/>
    <cellStyle name="Обычный 5 3 29 2" xfId="23886"/>
    <cellStyle name="Обычный 5 3 29 2 2" xfId="23887"/>
    <cellStyle name="Обычный 5 3 29 2 2 2" xfId="23888"/>
    <cellStyle name="Обычный 5 3 29 2 2 2 2" xfId="53760"/>
    <cellStyle name="Обычный 5 3 29 2 2 3" xfId="53761"/>
    <cellStyle name="Обычный 5 3 29 2 3" xfId="23889"/>
    <cellStyle name="Обычный 5 3 29 2 3 2" xfId="53762"/>
    <cellStyle name="Обычный 5 3 29 2 4" xfId="53763"/>
    <cellStyle name="Обычный 5 3 29 3" xfId="23890"/>
    <cellStyle name="Обычный 5 3 29 3 2" xfId="23891"/>
    <cellStyle name="Обычный 5 3 29 3 2 2" xfId="23892"/>
    <cellStyle name="Обычный 5 3 29 3 2 2 2" xfId="53764"/>
    <cellStyle name="Обычный 5 3 29 3 2 3" xfId="53765"/>
    <cellStyle name="Обычный 5 3 29 3 3" xfId="23893"/>
    <cellStyle name="Обычный 5 3 29 3 3 2" xfId="53766"/>
    <cellStyle name="Обычный 5 3 29 3 4" xfId="53767"/>
    <cellStyle name="Обычный 5 3 29 4" xfId="23894"/>
    <cellStyle name="Обычный 5 3 29 4 2" xfId="23895"/>
    <cellStyle name="Обычный 5 3 29 4 2 2" xfId="23896"/>
    <cellStyle name="Обычный 5 3 29 4 2 2 2" xfId="53768"/>
    <cellStyle name="Обычный 5 3 29 4 2 3" xfId="53769"/>
    <cellStyle name="Обычный 5 3 29 4 3" xfId="23897"/>
    <cellStyle name="Обычный 5 3 29 4 3 2" xfId="53770"/>
    <cellStyle name="Обычный 5 3 29 4 4" xfId="53771"/>
    <cellStyle name="Обычный 5 3 29 5" xfId="23898"/>
    <cellStyle name="Обычный 5 3 29 5 2" xfId="23899"/>
    <cellStyle name="Обычный 5 3 29 5 2 2" xfId="53772"/>
    <cellStyle name="Обычный 5 3 29 5 3" xfId="53773"/>
    <cellStyle name="Обычный 5 3 29 6" xfId="23900"/>
    <cellStyle name="Обычный 5 3 29 6 2" xfId="53774"/>
    <cellStyle name="Обычный 5 3 29 7" xfId="23901"/>
    <cellStyle name="Обычный 5 3 29 7 2" xfId="53775"/>
    <cellStyle name="Обычный 5 3 29 8" xfId="53776"/>
    <cellStyle name="Обычный 5 3 3" xfId="23902"/>
    <cellStyle name="Обычный 5 3 3 2" xfId="23903"/>
    <cellStyle name="Обычный 5 3 3 2 2" xfId="23904"/>
    <cellStyle name="Обычный 5 3 3 2 2 2" xfId="23905"/>
    <cellStyle name="Обычный 5 3 3 2 2 2 2" xfId="53777"/>
    <cellStyle name="Обычный 5 3 3 2 2 3" xfId="53778"/>
    <cellStyle name="Обычный 5 3 3 2 3" xfId="23906"/>
    <cellStyle name="Обычный 5 3 3 2 3 2" xfId="53779"/>
    <cellStyle name="Обычный 5 3 3 2 4" xfId="53780"/>
    <cellStyle name="Обычный 5 3 3 3" xfId="23907"/>
    <cellStyle name="Обычный 5 3 3 3 2" xfId="23908"/>
    <cellStyle name="Обычный 5 3 3 3 2 2" xfId="23909"/>
    <cellStyle name="Обычный 5 3 3 3 2 2 2" xfId="53781"/>
    <cellStyle name="Обычный 5 3 3 3 2 3" xfId="53782"/>
    <cellStyle name="Обычный 5 3 3 3 3" xfId="23910"/>
    <cellStyle name="Обычный 5 3 3 3 3 2" xfId="53783"/>
    <cellStyle name="Обычный 5 3 3 3 4" xfId="53784"/>
    <cellStyle name="Обычный 5 3 3 4" xfId="23911"/>
    <cellStyle name="Обычный 5 3 3 4 2" xfId="23912"/>
    <cellStyle name="Обычный 5 3 3 4 2 2" xfId="23913"/>
    <cellStyle name="Обычный 5 3 3 4 2 2 2" xfId="53785"/>
    <cellStyle name="Обычный 5 3 3 4 2 3" xfId="53786"/>
    <cellStyle name="Обычный 5 3 3 4 3" xfId="23914"/>
    <cellStyle name="Обычный 5 3 3 4 3 2" xfId="53787"/>
    <cellStyle name="Обычный 5 3 3 4 4" xfId="53788"/>
    <cellStyle name="Обычный 5 3 3 5" xfId="23915"/>
    <cellStyle name="Обычный 5 3 3 5 2" xfId="23916"/>
    <cellStyle name="Обычный 5 3 3 5 2 2" xfId="23917"/>
    <cellStyle name="Обычный 5 3 3 5 2 2 2" xfId="53789"/>
    <cellStyle name="Обычный 5 3 3 5 2 3" xfId="53790"/>
    <cellStyle name="Обычный 5 3 3 5 3" xfId="23918"/>
    <cellStyle name="Обычный 5 3 3 5 3 2" xfId="53791"/>
    <cellStyle name="Обычный 5 3 3 5 4" xfId="53792"/>
    <cellStyle name="Обычный 5 3 3 6" xfId="23919"/>
    <cellStyle name="Обычный 5 3 3 6 2" xfId="23920"/>
    <cellStyle name="Обычный 5 3 3 6 2 2" xfId="53793"/>
    <cellStyle name="Обычный 5 3 3 6 3" xfId="53794"/>
    <cellStyle name="Обычный 5 3 3 7" xfId="23921"/>
    <cellStyle name="Обычный 5 3 3 7 2" xfId="53795"/>
    <cellStyle name="Обычный 5 3 3 8" xfId="23922"/>
    <cellStyle name="Обычный 5 3 3 8 2" xfId="53796"/>
    <cellStyle name="Обычный 5 3 3 9" xfId="53797"/>
    <cellStyle name="Обычный 5 3 30" xfId="23923"/>
    <cellStyle name="Обычный 5 3 30 2" xfId="53798"/>
    <cellStyle name="Обычный 5 3 31" xfId="23924"/>
    <cellStyle name="Обычный 5 3 31 2" xfId="23925"/>
    <cellStyle name="Обычный 5 3 31 2 2" xfId="23926"/>
    <cellStyle name="Обычный 5 3 31 2 2 2" xfId="53799"/>
    <cellStyle name="Обычный 5 3 31 2 3" xfId="53800"/>
    <cellStyle name="Обычный 5 3 31 3" xfId="23927"/>
    <cellStyle name="Обычный 5 3 31 3 2" xfId="53801"/>
    <cellStyle name="Обычный 5 3 31 4" xfId="53802"/>
    <cellStyle name="Обычный 5 3 32" xfId="23928"/>
    <cellStyle name="Обычный 5 3 32 2" xfId="23929"/>
    <cellStyle name="Обычный 5 3 32 2 2" xfId="23930"/>
    <cellStyle name="Обычный 5 3 32 2 2 2" xfId="53803"/>
    <cellStyle name="Обычный 5 3 32 2 3" xfId="53804"/>
    <cellStyle name="Обычный 5 3 32 3" xfId="23931"/>
    <cellStyle name="Обычный 5 3 32 3 2" xfId="53805"/>
    <cellStyle name="Обычный 5 3 32 4" xfId="53806"/>
    <cellStyle name="Обычный 5 3 33" xfId="23932"/>
    <cellStyle name="Обычный 5 3 33 2" xfId="23933"/>
    <cellStyle name="Обычный 5 3 33 2 2" xfId="23934"/>
    <cellStyle name="Обычный 5 3 33 2 2 2" xfId="53807"/>
    <cellStyle name="Обычный 5 3 33 2 3" xfId="53808"/>
    <cellStyle name="Обычный 5 3 33 3" xfId="23935"/>
    <cellStyle name="Обычный 5 3 33 3 2" xfId="53809"/>
    <cellStyle name="Обычный 5 3 33 4" xfId="53810"/>
    <cellStyle name="Обычный 5 3 34" xfId="23936"/>
    <cellStyle name="Обычный 5 3 34 2" xfId="23937"/>
    <cellStyle name="Обычный 5 3 34 2 2" xfId="23938"/>
    <cellStyle name="Обычный 5 3 34 2 2 2" xfId="53811"/>
    <cellStyle name="Обычный 5 3 34 2 3" xfId="53812"/>
    <cellStyle name="Обычный 5 3 34 3" xfId="23939"/>
    <cellStyle name="Обычный 5 3 34 3 2" xfId="53813"/>
    <cellStyle name="Обычный 5 3 34 4" xfId="53814"/>
    <cellStyle name="Обычный 5 3 35" xfId="23940"/>
    <cellStyle name="Обычный 5 3 35 2" xfId="23941"/>
    <cellStyle name="Обычный 5 3 35 2 2" xfId="53815"/>
    <cellStyle name="Обычный 5 3 35 3" xfId="53816"/>
    <cellStyle name="Обычный 5 3 36" xfId="23942"/>
    <cellStyle name="Обычный 5 3 36 2" xfId="53817"/>
    <cellStyle name="Обычный 5 3 37" xfId="23943"/>
    <cellStyle name="Обычный 5 3 37 2" xfId="53818"/>
    <cellStyle name="Обычный 5 3 38" xfId="53819"/>
    <cellStyle name="Обычный 5 3 4" xfId="23944"/>
    <cellStyle name="Обычный 5 3 4 2" xfId="23945"/>
    <cellStyle name="Обычный 5 3 4 2 2" xfId="23946"/>
    <cellStyle name="Обычный 5 3 4 2 2 2" xfId="23947"/>
    <cellStyle name="Обычный 5 3 4 2 2 2 2" xfId="53820"/>
    <cellStyle name="Обычный 5 3 4 2 2 3" xfId="53821"/>
    <cellStyle name="Обычный 5 3 4 2 3" xfId="23948"/>
    <cellStyle name="Обычный 5 3 4 2 3 2" xfId="53822"/>
    <cellStyle name="Обычный 5 3 4 2 4" xfId="53823"/>
    <cellStyle name="Обычный 5 3 4 3" xfId="23949"/>
    <cellStyle name="Обычный 5 3 4 3 2" xfId="23950"/>
    <cellStyle name="Обычный 5 3 4 3 2 2" xfId="23951"/>
    <cellStyle name="Обычный 5 3 4 3 2 2 2" xfId="53824"/>
    <cellStyle name="Обычный 5 3 4 3 2 3" xfId="53825"/>
    <cellStyle name="Обычный 5 3 4 3 3" xfId="23952"/>
    <cellStyle name="Обычный 5 3 4 3 3 2" xfId="53826"/>
    <cellStyle name="Обычный 5 3 4 3 4" xfId="53827"/>
    <cellStyle name="Обычный 5 3 4 4" xfId="23953"/>
    <cellStyle name="Обычный 5 3 4 4 2" xfId="23954"/>
    <cellStyle name="Обычный 5 3 4 4 2 2" xfId="23955"/>
    <cellStyle name="Обычный 5 3 4 4 2 2 2" xfId="53828"/>
    <cellStyle name="Обычный 5 3 4 4 2 3" xfId="53829"/>
    <cellStyle name="Обычный 5 3 4 4 3" xfId="23956"/>
    <cellStyle name="Обычный 5 3 4 4 3 2" xfId="53830"/>
    <cellStyle name="Обычный 5 3 4 4 4" xfId="53831"/>
    <cellStyle name="Обычный 5 3 4 5" xfId="23957"/>
    <cellStyle name="Обычный 5 3 4 5 2" xfId="23958"/>
    <cellStyle name="Обычный 5 3 4 5 2 2" xfId="53832"/>
    <cellStyle name="Обычный 5 3 4 5 3" xfId="53833"/>
    <cellStyle name="Обычный 5 3 4 6" xfId="23959"/>
    <cellStyle name="Обычный 5 3 4 6 2" xfId="53834"/>
    <cellStyle name="Обычный 5 3 4 7" xfId="23960"/>
    <cellStyle name="Обычный 5 3 4 7 2" xfId="53835"/>
    <cellStyle name="Обычный 5 3 4 8" xfId="53836"/>
    <cellStyle name="Обычный 5 3 5" xfId="23961"/>
    <cellStyle name="Обычный 5 3 5 2" xfId="23962"/>
    <cellStyle name="Обычный 5 3 5 2 2" xfId="23963"/>
    <cellStyle name="Обычный 5 3 5 2 2 2" xfId="23964"/>
    <cellStyle name="Обычный 5 3 5 2 2 2 2" xfId="53837"/>
    <cellStyle name="Обычный 5 3 5 2 2 3" xfId="53838"/>
    <cellStyle name="Обычный 5 3 5 2 3" xfId="23965"/>
    <cellStyle name="Обычный 5 3 5 2 3 2" xfId="53839"/>
    <cellStyle name="Обычный 5 3 5 2 4" xfId="53840"/>
    <cellStyle name="Обычный 5 3 5 3" xfId="23966"/>
    <cellStyle name="Обычный 5 3 5 3 2" xfId="23967"/>
    <cellStyle name="Обычный 5 3 5 3 2 2" xfId="23968"/>
    <cellStyle name="Обычный 5 3 5 3 2 2 2" xfId="53841"/>
    <cellStyle name="Обычный 5 3 5 3 2 3" xfId="53842"/>
    <cellStyle name="Обычный 5 3 5 3 3" xfId="23969"/>
    <cellStyle name="Обычный 5 3 5 3 3 2" xfId="53843"/>
    <cellStyle name="Обычный 5 3 5 3 4" xfId="53844"/>
    <cellStyle name="Обычный 5 3 5 4" xfId="23970"/>
    <cellStyle name="Обычный 5 3 5 4 2" xfId="23971"/>
    <cellStyle name="Обычный 5 3 5 4 2 2" xfId="23972"/>
    <cellStyle name="Обычный 5 3 5 4 2 2 2" xfId="53845"/>
    <cellStyle name="Обычный 5 3 5 4 2 3" xfId="53846"/>
    <cellStyle name="Обычный 5 3 5 4 3" xfId="23973"/>
    <cellStyle name="Обычный 5 3 5 4 3 2" xfId="53847"/>
    <cellStyle name="Обычный 5 3 5 4 4" xfId="53848"/>
    <cellStyle name="Обычный 5 3 5 5" xfId="23974"/>
    <cellStyle name="Обычный 5 3 5 5 2" xfId="23975"/>
    <cellStyle name="Обычный 5 3 5 5 2 2" xfId="53849"/>
    <cellStyle name="Обычный 5 3 5 5 3" xfId="53850"/>
    <cellStyle name="Обычный 5 3 5 6" xfId="23976"/>
    <cellStyle name="Обычный 5 3 5 6 2" xfId="53851"/>
    <cellStyle name="Обычный 5 3 5 7" xfId="23977"/>
    <cellStyle name="Обычный 5 3 5 7 2" xfId="53852"/>
    <cellStyle name="Обычный 5 3 5 8" xfId="53853"/>
    <cellStyle name="Обычный 5 3 6" xfId="23978"/>
    <cellStyle name="Обычный 5 3 6 2" xfId="23979"/>
    <cellStyle name="Обычный 5 3 6 2 2" xfId="23980"/>
    <cellStyle name="Обычный 5 3 6 2 2 2" xfId="23981"/>
    <cellStyle name="Обычный 5 3 6 2 2 2 2" xfId="53854"/>
    <cellStyle name="Обычный 5 3 6 2 2 3" xfId="53855"/>
    <cellStyle name="Обычный 5 3 6 2 3" xfId="23982"/>
    <cellStyle name="Обычный 5 3 6 2 3 2" xfId="53856"/>
    <cellStyle name="Обычный 5 3 6 2 4" xfId="53857"/>
    <cellStyle name="Обычный 5 3 6 3" xfId="23983"/>
    <cellStyle name="Обычный 5 3 6 3 2" xfId="23984"/>
    <cellStyle name="Обычный 5 3 6 3 2 2" xfId="23985"/>
    <cellStyle name="Обычный 5 3 6 3 2 2 2" xfId="53858"/>
    <cellStyle name="Обычный 5 3 6 3 2 3" xfId="53859"/>
    <cellStyle name="Обычный 5 3 6 3 3" xfId="23986"/>
    <cellStyle name="Обычный 5 3 6 3 3 2" xfId="53860"/>
    <cellStyle name="Обычный 5 3 6 3 4" xfId="53861"/>
    <cellStyle name="Обычный 5 3 6 4" xfId="23987"/>
    <cellStyle name="Обычный 5 3 6 4 2" xfId="23988"/>
    <cellStyle name="Обычный 5 3 6 4 2 2" xfId="23989"/>
    <cellStyle name="Обычный 5 3 6 4 2 2 2" xfId="53862"/>
    <cellStyle name="Обычный 5 3 6 4 2 3" xfId="53863"/>
    <cellStyle name="Обычный 5 3 6 4 3" xfId="23990"/>
    <cellStyle name="Обычный 5 3 6 4 3 2" xfId="53864"/>
    <cellStyle name="Обычный 5 3 6 4 4" xfId="53865"/>
    <cellStyle name="Обычный 5 3 6 5" xfId="23991"/>
    <cellStyle name="Обычный 5 3 6 5 2" xfId="23992"/>
    <cellStyle name="Обычный 5 3 6 5 2 2" xfId="53866"/>
    <cellStyle name="Обычный 5 3 6 5 3" xfId="53867"/>
    <cellStyle name="Обычный 5 3 6 6" xfId="23993"/>
    <cellStyle name="Обычный 5 3 6 6 2" xfId="53868"/>
    <cellStyle name="Обычный 5 3 6 7" xfId="23994"/>
    <cellStyle name="Обычный 5 3 6 7 2" xfId="53869"/>
    <cellStyle name="Обычный 5 3 6 8" xfId="53870"/>
    <cellStyle name="Обычный 5 3 7" xfId="23995"/>
    <cellStyle name="Обычный 5 3 7 2" xfId="23996"/>
    <cellStyle name="Обычный 5 3 7 2 2" xfId="23997"/>
    <cellStyle name="Обычный 5 3 7 2 2 2" xfId="23998"/>
    <cellStyle name="Обычный 5 3 7 2 2 2 2" xfId="53871"/>
    <cellStyle name="Обычный 5 3 7 2 2 3" xfId="53872"/>
    <cellStyle name="Обычный 5 3 7 2 3" xfId="23999"/>
    <cellStyle name="Обычный 5 3 7 2 3 2" xfId="53873"/>
    <cellStyle name="Обычный 5 3 7 2 4" xfId="53874"/>
    <cellStyle name="Обычный 5 3 7 3" xfId="24000"/>
    <cellStyle name="Обычный 5 3 7 3 2" xfId="24001"/>
    <cellStyle name="Обычный 5 3 7 3 2 2" xfId="24002"/>
    <cellStyle name="Обычный 5 3 7 3 2 2 2" xfId="53875"/>
    <cellStyle name="Обычный 5 3 7 3 2 3" xfId="53876"/>
    <cellStyle name="Обычный 5 3 7 3 3" xfId="24003"/>
    <cellStyle name="Обычный 5 3 7 3 3 2" xfId="53877"/>
    <cellStyle name="Обычный 5 3 7 3 4" xfId="53878"/>
    <cellStyle name="Обычный 5 3 7 4" xfId="24004"/>
    <cellStyle name="Обычный 5 3 7 4 2" xfId="24005"/>
    <cellStyle name="Обычный 5 3 7 4 2 2" xfId="24006"/>
    <cellStyle name="Обычный 5 3 7 4 2 2 2" xfId="53879"/>
    <cellStyle name="Обычный 5 3 7 4 2 3" xfId="53880"/>
    <cellStyle name="Обычный 5 3 7 4 3" xfId="24007"/>
    <cellStyle name="Обычный 5 3 7 4 3 2" xfId="53881"/>
    <cellStyle name="Обычный 5 3 7 4 4" xfId="53882"/>
    <cellStyle name="Обычный 5 3 7 5" xfId="24008"/>
    <cellStyle name="Обычный 5 3 7 5 2" xfId="24009"/>
    <cellStyle name="Обычный 5 3 7 5 2 2" xfId="53883"/>
    <cellStyle name="Обычный 5 3 7 5 3" xfId="53884"/>
    <cellStyle name="Обычный 5 3 7 6" xfId="24010"/>
    <cellStyle name="Обычный 5 3 7 6 2" xfId="53885"/>
    <cellStyle name="Обычный 5 3 7 7" xfId="24011"/>
    <cellStyle name="Обычный 5 3 7 7 2" xfId="53886"/>
    <cellStyle name="Обычный 5 3 7 8" xfId="53887"/>
    <cellStyle name="Обычный 5 3 8" xfId="24012"/>
    <cellStyle name="Обычный 5 3 8 2" xfId="24013"/>
    <cellStyle name="Обычный 5 3 8 2 2" xfId="24014"/>
    <cellStyle name="Обычный 5 3 8 2 2 2" xfId="24015"/>
    <cellStyle name="Обычный 5 3 8 2 2 2 2" xfId="53888"/>
    <cellStyle name="Обычный 5 3 8 2 2 3" xfId="53889"/>
    <cellStyle name="Обычный 5 3 8 2 3" xfId="24016"/>
    <cellStyle name="Обычный 5 3 8 2 3 2" xfId="53890"/>
    <cellStyle name="Обычный 5 3 8 2 4" xfId="53891"/>
    <cellStyle name="Обычный 5 3 8 3" xfId="24017"/>
    <cellStyle name="Обычный 5 3 8 3 2" xfId="24018"/>
    <cellStyle name="Обычный 5 3 8 3 2 2" xfId="24019"/>
    <cellStyle name="Обычный 5 3 8 3 2 2 2" xfId="53892"/>
    <cellStyle name="Обычный 5 3 8 3 2 3" xfId="53893"/>
    <cellStyle name="Обычный 5 3 8 3 3" xfId="24020"/>
    <cellStyle name="Обычный 5 3 8 3 3 2" xfId="53894"/>
    <cellStyle name="Обычный 5 3 8 3 4" xfId="53895"/>
    <cellStyle name="Обычный 5 3 8 4" xfId="24021"/>
    <cellStyle name="Обычный 5 3 8 4 2" xfId="24022"/>
    <cellStyle name="Обычный 5 3 8 4 2 2" xfId="24023"/>
    <cellStyle name="Обычный 5 3 8 4 2 2 2" xfId="53896"/>
    <cellStyle name="Обычный 5 3 8 4 2 3" xfId="53897"/>
    <cellStyle name="Обычный 5 3 8 4 3" xfId="24024"/>
    <cellStyle name="Обычный 5 3 8 4 3 2" xfId="53898"/>
    <cellStyle name="Обычный 5 3 8 4 4" xfId="53899"/>
    <cellStyle name="Обычный 5 3 8 5" xfId="24025"/>
    <cellStyle name="Обычный 5 3 8 5 2" xfId="24026"/>
    <cellStyle name="Обычный 5 3 8 5 2 2" xfId="53900"/>
    <cellStyle name="Обычный 5 3 8 5 3" xfId="53901"/>
    <cellStyle name="Обычный 5 3 8 6" xfId="24027"/>
    <cellStyle name="Обычный 5 3 8 6 2" xfId="53902"/>
    <cellStyle name="Обычный 5 3 8 7" xfId="24028"/>
    <cellStyle name="Обычный 5 3 8 7 2" xfId="53903"/>
    <cellStyle name="Обычный 5 3 8 8" xfId="53904"/>
    <cellStyle name="Обычный 5 3 9" xfId="24029"/>
    <cellStyle name="Обычный 5 3 9 2" xfId="24030"/>
    <cellStyle name="Обычный 5 3 9 2 2" xfId="24031"/>
    <cellStyle name="Обычный 5 3 9 2 2 2" xfId="24032"/>
    <cellStyle name="Обычный 5 3 9 2 2 2 2" xfId="53905"/>
    <cellStyle name="Обычный 5 3 9 2 2 3" xfId="53906"/>
    <cellStyle name="Обычный 5 3 9 2 3" xfId="24033"/>
    <cellStyle name="Обычный 5 3 9 2 3 2" xfId="53907"/>
    <cellStyle name="Обычный 5 3 9 2 4" xfId="53908"/>
    <cellStyle name="Обычный 5 3 9 3" xfId="24034"/>
    <cellStyle name="Обычный 5 3 9 3 2" xfId="24035"/>
    <cellStyle name="Обычный 5 3 9 3 2 2" xfId="24036"/>
    <cellStyle name="Обычный 5 3 9 3 2 2 2" xfId="53909"/>
    <cellStyle name="Обычный 5 3 9 3 2 3" xfId="53910"/>
    <cellStyle name="Обычный 5 3 9 3 3" xfId="24037"/>
    <cellStyle name="Обычный 5 3 9 3 3 2" xfId="53911"/>
    <cellStyle name="Обычный 5 3 9 3 4" xfId="53912"/>
    <cellStyle name="Обычный 5 3 9 4" xfId="24038"/>
    <cellStyle name="Обычный 5 3 9 4 2" xfId="24039"/>
    <cellStyle name="Обычный 5 3 9 4 2 2" xfId="24040"/>
    <cellStyle name="Обычный 5 3 9 4 2 2 2" xfId="53913"/>
    <cellStyle name="Обычный 5 3 9 4 2 3" xfId="53914"/>
    <cellStyle name="Обычный 5 3 9 4 3" xfId="24041"/>
    <cellStyle name="Обычный 5 3 9 4 3 2" xfId="53915"/>
    <cellStyle name="Обычный 5 3 9 4 4" xfId="53916"/>
    <cellStyle name="Обычный 5 3 9 5" xfId="24042"/>
    <cellStyle name="Обычный 5 3 9 5 2" xfId="24043"/>
    <cellStyle name="Обычный 5 3 9 5 2 2" xfId="53917"/>
    <cellStyle name="Обычный 5 3 9 5 3" xfId="53918"/>
    <cellStyle name="Обычный 5 3 9 6" xfId="24044"/>
    <cellStyle name="Обычный 5 3 9 6 2" xfId="53919"/>
    <cellStyle name="Обычный 5 3 9 7" xfId="24045"/>
    <cellStyle name="Обычный 5 3 9 7 2" xfId="53920"/>
    <cellStyle name="Обычный 5 3 9 8" xfId="53921"/>
    <cellStyle name="Обычный 5 30" xfId="24046"/>
    <cellStyle name="Обычный 5 30 2" xfId="24047"/>
    <cellStyle name="Обычный 5 30 2 2" xfId="24048"/>
    <cellStyle name="Обычный 5 30 2 2 2" xfId="24049"/>
    <cellStyle name="Обычный 5 30 2 2 2 2" xfId="53922"/>
    <cellStyle name="Обычный 5 30 2 2 3" xfId="53923"/>
    <cellStyle name="Обычный 5 30 2 3" xfId="24050"/>
    <cellStyle name="Обычный 5 30 2 3 2" xfId="53924"/>
    <cellStyle name="Обычный 5 30 2 4" xfId="53925"/>
    <cellStyle name="Обычный 5 30 3" xfId="24051"/>
    <cellStyle name="Обычный 5 30 3 2" xfId="24052"/>
    <cellStyle name="Обычный 5 30 3 2 2" xfId="24053"/>
    <cellStyle name="Обычный 5 30 3 2 2 2" xfId="53926"/>
    <cellStyle name="Обычный 5 30 3 2 3" xfId="53927"/>
    <cellStyle name="Обычный 5 30 3 3" xfId="24054"/>
    <cellStyle name="Обычный 5 30 3 3 2" xfId="53928"/>
    <cellStyle name="Обычный 5 30 3 4" xfId="53929"/>
    <cellStyle name="Обычный 5 30 4" xfId="24055"/>
    <cellStyle name="Обычный 5 30 4 2" xfId="24056"/>
    <cellStyle name="Обычный 5 30 4 2 2" xfId="24057"/>
    <cellStyle name="Обычный 5 30 4 2 2 2" xfId="53930"/>
    <cellStyle name="Обычный 5 30 4 2 3" xfId="53931"/>
    <cellStyle name="Обычный 5 30 4 3" xfId="24058"/>
    <cellStyle name="Обычный 5 30 4 3 2" xfId="53932"/>
    <cellStyle name="Обычный 5 30 4 4" xfId="53933"/>
    <cellStyle name="Обычный 5 30 5" xfId="24059"/>
    <cellStyle name="Обычный 5 30 5 2" xfId="24060"/>
    <cellStyle name="Обычный 5 30 5 2 2" xfId="53934"/>
    <cellStyle name="Обычный 5 30 5 3" xfId="53935"/>
    <cellStyle name="Обычный 5 30 6" xfId="24061"/>
    <cellStyle name="Обычный 5 30 6 2" xfId="53936"/>
    <cellStyle name="Обычный 5 30 7" xfId="24062"/>
    <cellStyle name="Обычный 5 30 7 2" xfId="53937"/>
    <cellStyle name="Обычный 5 30 8" xfId="53938"/>
    <cellStyle name="Обычный 5 31" xfId="24063"/>
    <cellStyle name="Обычный 5 31 2" xfId="24064"/>
    <cellStyle name="Обычный 5 31 2 2" xfId="24065"/>
    <cellStyle name="Обычный 5 31 2 2 2" xfId="24066"/>
    <cellStyle name="Обычный 5 31 2 2 2 2" xfId="53939"/>
    <cellStyle name="Обычный 5 31 2 2 3" xfId="53940"/>
    <cellStyle name="Обычный 5 31 2 3" xfId="24067"/>
    <cellStyle name="Обычный 5 31 2 3 2" xfId="53941"/>
    <cellStyle name="Обычный 5 31 2 4" xfId="53942"/>
    <cellStyle name="Обычный 5 31 3" xfId="24068"/>
    <cellStyle name="Обычный 5 31 3 2" xfId="24069"/>
    <cellStyle name="Обычный 5 31 3 2 2" xfId="24070"/>
    <cellStyle name="Обычный 5 31 3 2 2 2" xfId="53943"/>
    <cellStyle name="Обычный 5 31 3 2 3" xfId="53944"/>
    <cellStyle name="Обычный 5 31 3 3" xfId="24071"/>
    <cellStyle name="Обычный 5 31 3 3 2" xfId="53945"/>
    <cellStyle name="Обычный 5 31 3 4" xfId="53946"/>
    <cellStyle name="Обычный 5 31 4" xfId="24072"/>
    <cellStyle name="Обычный 5 31 4 2" xfId="24073"/>
    <cellStyle name="Обычный 5 31 4 2 2" xfId="24074"/>
    <cellStyle name="Обычный 5 31 4 2 2 2" xfId="53947"/>
    <cellStyle name="Обычный 5 31 4 2 3" xfId="53948"/>
    <cellStyle name="Обычный 5 31 4 3" xfId="24075"/>
    <cellStyle name="Обычный 5 31 4 3 2" xfId="53949"/>
    <cellStyle name="Обычный 5 31 4 4" xfId="53950"/>
    <cellStyle name="Обычный 5 31 5" xfId="24076"/>
    <cellStyle name="Обычный 5 31 5 2" xfId="24077"/>
    <cellStyle name="Обычный 5 31 5 2 2" xfId="53951"/>
    <cellStyle name="Обычный 5 31 5 3" xfId="53952"/>
    <cellStyle name="Обычный 5 31 6" xfId="24078"/>
    <cellStyle name="Обычный 5 31 6 2" xfId="53953"/>
    <cellStyle name="Обычный 5 31 7" xfId="24079"/>
    <cellStyle name="Обычный 5 31 7 2" xfId="53954"/>
    <cellStyle name="Обычный 5 31 8" xfId="53955"/>
    <cellStyle name="Обычный 5 32" xfId="24080"/>
    <cellStyle name="Обычный 5 32 2" xfId="24081"/>
    <cellStyle name="Обычный 5 32 2 2" xfId="24082"/>
    <cellStyle name="Обычный 5 32 2 2 2" xfId="24083"/>
    <cellStyle name="Обычный 5 32 2 2 2 2" xfId="53956"/>
    <cellStyle name="Обычный 5 32 2 2 3" xfId="53957"/>
    <cellStyle name="Обычный 5 32 2 3" xfId="24084"/>
    <cellStyle name="Обычный 5 32 2 3 2" xfId="53958"/>
    <cellStyle name="Обычный 5 32 2 4" xfId="53959"/>
    <cellStyle name="Обычный 5 32 3" xfId="24085"/>
    <cellStyle name="Обычный 5 32 3 2" xfId="24086"/>
    <cellStyle name="Обычный 5 32 3 2 2" xfId="24087"/>
    <cellStyle name="Обычный 5 32 3 2 2 2" xfId="53960"/>
    <cellStyle name="Обычный 5 32 3 2 3" xfId="53961"/>
    <cellStyle name="Обычный 5 32 3 3" xfId="24088"/>
    <cellStyle name="Обычный 5 32 3 3 2" xfId="53962"/>
    <cellStyle name="Обычный 5 32 3 4" xfId="53963"/>
    <cellStyle name="Обычный 5 32 4" xfId="24089"/>
    <cellStyle name="Обычный 5 32 4 2" xfId="24090"/>
    <cellStyle name="Обычный 5 32 4 2 2" xfId="24091"/>
    <cellStyle name="Обычный 5 32 4 2 2 2" xfId="53964"/>
    <cellStyle name="Обычный 5 32 4 2 3" xfId="53965"/>
    <cellStyle name="Обычный 5 32 4 3" xfId="24092"/>
    <cellStyle name="Обычный 5 32 4 3 2" xfId="53966"/>
    <cellStyle name="Обычный 5 32 4 4" xfId="53967"/>
    <cellStyle name="Обычный 5 32 5" xfId="24093"/>
    <cellStyle name="Обычный 5 32 5 2" xfId="24094"/>
    <cellStyle name="Обычный 5 32 5 2 2" xfId="53968"/>
    <cellStyle name="Обычный 5 32 5 3" xfId="53969"/>
    <cellStyle name="Обычный 5 32 6" xfId="24095"/>
    <cellStyle name="Обычный 5 32 6 2" xfId="53970"/>
    <cellStyle name="Обычный 5 32 7" xfId="24096"/>
    <cellStyle name="Обычный 5 32 7 2" xfId="53971"/>
    <cellStyle name="Обычный 5 32 8" xfId="53972"/>
    <cellStyle name="Обычный 5 33" xfId="24097"/>
    <cellStyle name="Обычный 5 33 2" xfId="24098"/>
    <cellStyle name="Обычный 5 33 2 2" xfId="24099"/>
    <cellStyle name="Обычный 5 33 2 2 2" xfId="24100"/>
    <cellStyle name="Обычный 5 33 2 2 2 2" xfId="53973"/>
    <cellStyle name="Обычный 5 33 2 2 3" xfId="53974"/>
    <cellStyle name="Обычный 5 33 2 3" xfId="24101"/>
    <cellStyle name="Обычный 5 33 2 3 2" xfId="53975"/>
    <cellStyle name="Обычный 5 33 2 4" xfId="53976"/>
    <cellStyle name="Обычный 5 33 3" xfId="24102"/>
    <cellStyle name="Обычный 5 33 3 2" xfId="24103"/>
    <cellStyle name="Обычный 5 33 3 2 2" xfId="24104"/>
    <cellStyle name="Обычный 5 33 3 2 2 2" xfId="53977"/>
    <cellStyle name="Обычный 5 33 3 2 3" xfId="53978"/>
    <cellStyle name="Обычный 5 33 3 3" xfId="24105"/>
    <cellStyle name="Обычный 5 33 3 3 2" xfId="53979"/>
    <cellStyle name="Обычный 5 33 3 4" xfId="53980"/>
    <cellStyle name="Обычный 5 33 4" xfId="24106"/>
    <cellStyle name="Обычный 5 33 4 2" xfId="24107"/>
    <cellStyle name="Обычный 5 33 4 2 2" xfId="24108"/>
    <cellStyle name="Обычный 5 33 4 2 2 2" xfId="53981"/>
    <cellStyle name="Обычный 5 33 4 2 3" xfId="53982"/>
    <cellStyle name="Обычный 5 33 4 3" xfId="24109"/>
    <cellStyle name="Обычный 5 33 4 3 2" xfId="53983"/>
    <cellStyle name="Обычный 5 33 4 4" xfId="53984"/>
    <cellStyle name="Обычный 5 33 5" xfId="24110"/>
    <cellStyle name="Обычный 5 33 5 2" xfId="24111"/>
    <cellStyle name="Обычный 5 33 5 2 2" xfId="53985"/>
    <cellStyle name="Обычный 5 33 5 3" xfId="53986"/>
    <cellStyle name="Обычный 5 33 6" xfId="24112"/>
    <cellStyle name="Обычный 5 33 6 2" xfId="53987"/>
    <cellStyle name="Обычный 5 33 7" xfId="24113"/>
    <cellStyle name="Обычный 5 33 7 2" xfId="53988"/>
    <cellStyle name="Обычный 5 33 8" xfId="53989"/>
    <cellStyle name="Обычный 5 34" xfId="24114"/>
    <cellStyle name="Обычный 5 34 2" xfId="24115"/>
    <cellStyle name="Обычный 5 34 2 2" xfId="24116"/>
    <cellStyle name="Обычный 5 34 2 2 2" xfId="24117"/>
    <cellStyle name="Обычный 5 34 2 2 2 2" xfId="53990"/>
    <cellStyle name="Обычный 5 34 2 2 3" xfId="53991"/>
    <cellStyle name="Обычный 5 34 2 3" xfId="24118"/>
    <cellStyle name="Обычный 5 34 2 3 2" xfId="53992"/>
    <cellStyle name="Обычный 5 34 2 4" xfId="53993"/>
    <cellStyle name="Обычный 5 34 3" xfId="24119"/>
    <cellStyle name="Обычный 5 34 3 2" xfId="24120"/>
    <cellStyle name="Обычный 5 34 3 2 2" xfId="24121"/>
    <cellStyle name="Обычный 5 34 3 2 2 2" xfId="53994"/>
    <cellStyle name="Обычный 5 34 3 2 3" xfId="53995"/>
    <cellStyle name="Обычный 5 34 3 3" xfId="24122"/>
    <cellStyle name="Обычный 5 34 3 3 2" xfId="53996"/>
    <cellStyle name="Обычный 5 34 3 4" xfId="53997"/>
    <cellStyle name="Обычный 5 34 4" xfId="24123"/>
    <cellStyle name="Обычный 5 34 4 2" xfId="24124"/>
    <cellStyle name="Обычный 5 34 4 2 2" xfId="24125"/>
    <cellStyle name="Обычный 5 34 4 2 2 2" xfId="53998"/>
    <cellStyle name="Обычный 5 34 4 2 3" xfId="53999"/>
    <cellStyle name="Обычный 5 34 4 3" xfId="24126"/>
    <cellStyle name="Обычный 5 34 4 3 2" xfId="54000"/>
    <cellStyle name="Обычный 5 34 4 4" xfId="54001"/>
    <cellStyle name="Обычный 5 34 5" xfId="24127"/>
    <cellStyle name="Обычный 5 34 5 2" xfId="24128"/>
    <cellStyle name="Обычный 5 34 5 2 2" xfId="54002"/>
    <cellStyle name="Обычный 5 34 5 3" xfId="54003"/>
    <cellStyle name="Обычный 5 34 6" xfId="24129"/>
    <cellStyle name="Обычный 5 34 6 2" xfId="54004"/>
    <cellStyle name="Обычный 5 34 7" xfId="24130"/>
    <cellStyle name="Обычный 5 34 7 2" xfId="54005"/>
    <cellStyle name="Обычный 5 34 8" xfId="54006"/>
    <cellStyle name="Обычный 5 35" xfId="24131"/>
    <cellStyle name="Обычный 5 35 2" xfId="24132"/>
    <cellStyle name="Обычный 5 35 2 2" xfId="24133"/>
    <cellStyle name="Обычный 5 35 2 2 2" xfId="24134"/>
    <cellStyle name="Обычный 5 35 2 2 2 2" xfId="54007"/>
    <cellStyle name="Обычный 5 35 2 2 3" xfId="54008"/>
    <cellStyle name="Обычный 5 35 2 3" xfId="24135"/>
    <cellStyle name="Обычный 5 35 2 3 2" xfId="54009"/>
    <cellStyle name="Обычный 5 35 2 4" xfId="54010"/>
    <cellStyle name="Обычный 5 35 3" xfId="24136"/>
    <cellStyle name="Обычный 5 35 3 2" xfId="24137"/>
    <cellStyle name="Обычный 5 35 3 2 2" xfId="24138"/>
    <cellStyle name="Обычный 5 35 3 2 2 2" xfId="54011"/>
    <cellStyle name="Обычный 5 35 3 2 3" xfId="54012"/>
    <cellStyle name="Обычный 5 35 3 3" xfId="24139"/>
    <cellStyle name="Обычный 5 35 3 3 2" xfId="54013"/>
    <cellStyle name="Обычный 5 35 3 4" xfId="54014"/>
    <cellStyle name="Обычный 5 35 4" xfId="24140"/>
    <cellStyle name="Обычный 5 35 4 2" xfId="24141"/>
    <cellStyle name="Обычный 5 35 4 2 2" xfId="24142"/>
    <cellStyle name="Обычный 5 35 4 2 2 2" xfId="54015"/>
    <cellStyle name="Обычный 5 35 4 2 3" xfId="54016"/>
    <cellStyle name="Обычный 5 35 4 3" xfId="24143"/>
    <cellStyle name="Обычный 5 35 4 3 2" xfId="54017"/>
    <cellStyle name="Обычный 5 35 4 4" xfId="54018"/>
    <cellStyle name="Обычный 5 35 5" xfId="24144"/>
    <cellStyle name="Обычный 5 35 5 2" xfId="24145"/>
    <cellStyle name="Обычный 5 35 5 2 2" xfId="54019"/>
    <cellStyle name="Обычный 5 35 5 3" xfId="54020"/>
    <cellStyle name="Обычный 5 35 6" xfId="24146"/>
    <cellStyle name="Обычный 5 35 6 2" xfId="54021"/>
    <cellStyle name="Обычный 5 35 7" xfId="24147"/>
    <cellStyle name="Обычный 5 35 7 2" xfId="54022"/>
    <cellStyle name="Обычный 5 35 8" xfId="54023"/>
    <cellStyle name="Обычный 5 36" xfId="24148"/>
    <cellStyle name="Обычный 5 36 2" xfId="24149"/>
    <cellStyle name="Обычный 5 36 2 2" xfId="24150"/>
    <cellStyle name="Обычный 5 36 2 2 2" xfId="24151"/>
    <cellStyle name="Обычный 5 36 2 2 2 2" xfId="54024"/>
    <cellStyle name="Обычный 5 36 2 2 3" xfId="54025"/>
    <cellStyle name="Обычный 5 36 2 3" xfId="24152"/>
    <cellStyle name="Обычный 5 36 2 3 2" xfId="54026"/>
    <cellStyle name="Обычный 5 36 2 4" xfId="54027"/>
    <cellStyle name="Обычный 5 36 3" xfId="24153"/>
    <cellStyle name="Обычный 5 36 3 2" xfId="24154"/>
    <cellStyle name="Обычный 5 36 3 2 2" xfId="24155"/>
    <cellStyle name="Обычный 5 36 3 2 2 2" xfId="54028"/>
    <cellStyle name="Обычный 5 36 3 2 3" xfId="54029"/>
    <cellStyle name="Обычный 5 36 3 3" xfId="24156"/>
    <cellStyle name="Обычный 5 36 3 3 2" xfId="54030"/>
    <cellStyle name="Обычный 5 36 3 4" xfId="54031"/>
    <cellStyle name="Обычный 5 36 4" xfId="24157"/>
    <cellStyle name="Обычный 5 36 4 2" xfId="24158"/>
    <cellStyle name="Обычный 5 36 4 2 2" xfId="24159"/>
    <cellStyle name="Обычный 5 36 4 2 2 2" xfId="54032"/>
    <cellStyle name="Обычный 5 36 4 2 3" xfId="54033"/>
    <cellStyle name="Обычный 5 36 4 3" xfId="24160"/>
    <cellStyle name="Обычный 5 36 4 3 2" xfId="54034"/>
    <cellStyle name="Обычный 5 36 4 4" xfId="54035"/>
    <cellStyle name="Обычный 5 36 5" xfId="24161"/>
    <cellStyle name="Обычный 5 36 5 2" xfId="24162"/>
    <cellStyle name="Обычный 5 36 5 2 2" xfId="54036"/>
    <cellStyle name="Обычный 5 36 5 3" xfId="54037"/>
    <cellStyle name="Обычный 5 36 6" xfId="24163"/>
    <cellStyle name="Обычный 5 36 6 2" xfId="54038"/>
    <cellStyle name="Обычный 5 36 7" xfId="24164"/>
    <cellStyle name="Обычный 5 36 7 2" xfId="54039"/>
    <cellStyle name="Обычный 5 36 8" xfId="54040"/>
    <cellStyle name="Обычный 5 37" xfId="24165"/>
    <cellStyle name="Обычный 5 37 2" xfId="24166"/>
    <cellStyle name="Обычный 5 37 2 2" xfId="24167"/>
    <cellStyle name="Обычный 5 37 2 2 2" xfId="24168"/>
    <cellStyle name="Обычный 5 37 2 2 2 2" xfId="54041"/>
    <cellStyle name="Обычный 5 37 2 2 3" xfId="54042"/>
    <cellStyle name="Обычный 5 37 2 3" xfId="24169"/>
    <cellStyle name="Обычный 5 37 2 3 2" xfId="54043"/>
    <cellStyle name="Обычный 5 37 2 4" xfId="54044"/>
    <cellStyle name="Обычный 5 37 3" xfId="24170"/>
    <cellStyle name="Обычный 5 37 3 2" xfId="24171"/>
    <cellStyle name="Обычный 5 37 3 2 2" xfId="24172"/>
    <cellStyle name="Обычный 5 37 3 2 2 2" xfId="54045"/>
    <cellStyle name="Обычный 5 37 3 2 3" xfId="54046"/>
    <cellStyle name="Обычный 5 37 3 3" xfId="24173"/>
    <cellStyle name="Обычный 5 37 3 3 2" xfId="54047"/>
    <cellStyle name="Обычный 5 37 3 4" xfId="54048"/>
    <cellStyle name="Обычный 5 37 4" xfId="24174"/>
    <cellStyle name="Обычный 5 37 4 2" xfId="24175"/>
    <cellStyle name="Обычный 5 37 4 2 2" xfId="24176"/>
    <cellStyle name="Обычный 5 37 4 2 2 2" xfId="54049"/>
    <cellStyle name="Обычный 5 37 4 2 3" xfId="54050"/>
    <cellStyle name="Обычный 5 37 4 3" xfId="24177"/>
    <cellStyle name="Обычный 5 37 4 3 2" xfId="54051"/>
    <cellStyle name="Обычный 5 37 4 4" xfId="54052"/>
    <cellStyle name="Обычный 5 37 5" xfId="24178"/>
    <cellStyle name="Обычный 5 37 5 2" xfId="24179"/>
    <cellStyle name="Обычный 5 37 5 2 2" xfId="54053"/>
    <cellStyle name="Обычный 5 37 5 3" xfId="54054"/>
    <cellStyle name="Обычный 5 37 6" xfId="24180"/>
    <cellStyle name="Обычный 5 37 6 2" xfId="54055"/>
    <cellStyle name="Обычный 5 37 7" xfId="24181"/>
    <cellStyle name="Обычный 5 37 7 2" xfId="54056"/>
    <cellStyle name="Обычный 5 37 8" xfId="54057"/>
    <cellStyle name="Обычный 5 38" xfId="24182"/>
    <cellStyle name="Обычный 5 38 2" xfId="24183"/>
    <cellStyle name="Обычный 5 38 2 2" xfId="24184"/>
    <cellStyle name="Обычный 5 38 2 2 2" xfId="24185"/>
    <cellStyle name="Обычный 5 38 2 2 2 2" xfId="54058"/>
    <cellStyle name="Обычный 5 38 2 2 3" xfId="54059"/>
    <cellStyle name="Обычный 5 38 2 3" xfId="24186"/>
    <cellStyle name="Обычный 5 38 2 3 2" xfId="54060"/>
    <cellStyle name="Обычный 5 38 2 4" xfId="54061"/>
    <cellStyle name="Обычный 5 38 3" xfId="24187"/>
    <cellStyle name="Обычный 5 38 3 2" xfId="24188"/>
    <cellStyle name="Обычный 5 38 3 2 2" xfId="24189"/>
    <cellStyle name="Обычный 5 38 3 2 2 2" xfId="54062"/>
    <cellStyle name="Обычный 5 38 3 2 3" xfId="54063"/>
    <cellStyle name="Обычный 5 38 3 3" xfId="24190"/>
    <cellStyle name="Обычный 5 38 3 3 2" xfId="54064"/>
    <cellStyle name="Обычный 5 38 3 4" xfId="54065"/>
    <cellStyle name="Обычный 5 38 4" xfId="24191"/>
    <cellStyle name="Обычный 5 38 4 2" xfId="24192"/>
    <cellStyle name="Обычный 5 38 4 2 2" xfId="24193"/>
    <cellStyle name="Обычный 5 38 4 2 2 2" xfId="54066"/>
    <cellStyle name="Обычный 5 38 4 2 3" xfId="54067"/>
    <cellStyle name="Обычный 5 38 4 3" xfId="24194"/>
    <cellStyle name="Обычный 5 38 4 3 2" xfId="54068"/>
    <cellStyle name="Обычный 5 38 4 4" xfId="54069"/>
    <cellStyle name="Обычный 5 38 5" xfId="24195"/>
    <cellStyle name="Обычный 5 38 5 2" xfId="24196"/>
    <cellStyle name="Обычный 5 38 5 2 2" xfId="54070"/>
    <cellStyle name="Обычный 5 38 5 3" xfId="54071"/>
    <cellStyle name="Обычный 5 38 6" xfId="24197"/>
    <cellStyle name="Обычный 5 38 6 2" xfId="54072"/>
    <cellStyle name="Обычный 5 38 7" xfId="24198"/>
    <cellStyle name="Обычный 5 38 7 2" xfId="54073"/>
    <cellStyle name="Обычный 5 38 8" xfId="54074"/>
    <cellStyle name="Обычный 5 39" xfId="24199"/>
    <cellStyle name="Обычный 5 39 2" xfId="24200"/>
    <cellStyle name="Обычный 5 39 2 2" xfId="24201"/>
    <cellStyle name="Обычный 5 39 2 2 2" xfId="24202"/>
    <cellStyle name="Обычный 5 39 2 2 2 2" xfId="54075"/>
    <cellStyle name="Обычный 5 39 2 2 3" xfId="54076"/>
    <cellStyle name="Обычный 5 39 2 3" xfId="24203"/>
    <cellStyle name="Обычный 5 39 2 3 2" xfId="54077"/>
    <cellStyle name="Обычный 5 39 2 4" xfId="54078"/>
    <cellStyle name="Обычный 5 39 3" xfId="24204"/>
    <cellStyle name="Обычный 5 39 3 2" xfId="24205"/>
    <cellStyle name="Обычный 5 39 3 2 2" xfId="24206"/>
    <cellStyle name="Обычный 5 39 3 2 2 2" xfId="54079"/>
    <cellStyle name="Обычный 5 39 3 2 3" xfId="54080"/>
    <cellStyle name="Обычный 5 39 3 3" xfId="24207"/>
    <cellStyle name="Обычный 5 39 3 3 2" xfId="54081"/>
    <cellStyle name="Обычный 5 39 3 4" xfId="54082"/>
    <cellStyle name="Обычный 5 39 4" xfId="24208"/>
    <cellStyle name="Обычный 5 39 4 2" xfId="24209"/>
    <cellStyle name="Обычный 5 39 4 2 2" xfId="24210"/>
    <cellStyle name="Обычный 5 39 4 2 2 2" xfId="54083"/>
    <cellStyle name="Обычный 5 39 4 2 3" xfId="54084"/>
    <cellStyle name="Обычный 5 39 4 3" xfId="24211"/>
    <cellStyle name="Обычный 5 39 4 3 2" xfId="54085"/>
    <cellStyle name="Обычный 5 39 4 4" xfId="54086"/>
    <cellStyle name="Обычный 5 39 5" xfId="24212"/>
    <cellStyle name="Обычный 5 39 5 2" xfId="24213"/>
    <cellStyle name="Обычный 5 39 5 2 2" xfId="54087"/>
    <cellStyle name="Обычный 5 39 5 3" xfId="54088"/>
    <cellStyle name="Обычный 5 39 6" xfId="24214"/>
    <cellStyle name="Обычный 5 39 6 2" xfId="54089"/>
    <cellStyle name="Обычный 5 39 7" xfId="24215"/>
    <cellStyle name="Обычный 5 39 7 2" xfId="54090"/>
    <cellStyle name="Обычный 5 39 8" xfId="54091"/>
    <cellStyle name="Обычный 5 4" xfId="24216"/>
    <cellStyle name="Обычный 5 4 10" xfId="24217"/>
    <cellStyle name="Обычный 5 4 10 2" xfId="24218"/>
    <cellStyle name="Обычный 5 4 10 2 2" xfId="24219"/>
    <cellStyle name="Обычный 5 4 10 2 2 2" xfId="24220"/>
    <cellStyle name="Обычный 5 4 10 2 2 2 2" xfId="54092"/>
    <cellStyle name="Обычный 5 4 10 2 2 3" xfId="54093"/>
    <cellStyle name="Обычный 5 4 10 2 3" xfId="24221"/>
    <cellStyle name="Обычный 5 4 10 2 3 2" xfId="54094"/>
    <cellStyle name="Обычный 5 4 10 2 4" xfId="54095"/>
    <cellStyle name="Обычный 5 4 10 3" xfId="24222"/>
    <cellStyle name="Обычный 5 4 10 3 2" xfId="24223"/>
    <cellStyle name="Обычный 5 4 10 3 2 2" xfId="24224"/>
    <cellStyle name="Обычный 5 4 10 3 2 2 2" xfId="54096"/>
    <cellStyle name="Обычный 5 4 10 3 2 3" xfId="54097"/>
    <cellStyle name="Обычный 5 4 10 3 3" xfId="24225"/>
    <cellStyle name="Обычный 5 4 10 3 3 2" xfId="54098"/>
    <cellStyle name="Обычный 5 4 10 3 4" xfId="54099"/>
    <cellStyle name="Обычный 5 4 10 4" xfId="24226"/>
    <cellStyle name="Обычный 5 4 10 4 2" xfId="24227"/>
    <cellStyle name="Обычный 5 4 10 4 2 2" xfId="24228"/>
    <cellStyle name="Обычный 5 4 10 4 2 2 2" xfId="54100"/>
    <cellStyle name="Обычный 5 4 10 4 2 3" xfId="54101"/>
    <cellStyle name="Обычный 5 4 10 4 3" xfId="24229"/>
    <cellStyle name="Обычный 5 4 10 4 3 2" xfId="54102"/>
    <cellStyle name="Обычный 5 4 10 4 4" xfId="54103"/>
    <cellStyle name="Обычный 5 4 10 5" xfId="24230"/>
    <cellStyle name="Обычный 5 4 10 5 2" xfId="24231"/>
    <cellStyle name="Обычный 5 4 10 5 2 2" xfId="54104"/>
    <cellStyle name="Обычный 5 4 10 5 3" xfId="54105"/>
    <cellStyle name="Обычный 5 4 10 6" xfId="24232"/>
    <cellStyle name="Обычный 5 4 10 6 2" xfId="54106"/>
    <cellStyle name="Обычный 5 4 10 7" xfId="24233"/>
    <cellStyle name="Обычный 5 4 10 7 2" xfId="54107"/>
    <cellStyle name="Обычный 5 4 10 8" xfId="54108"/>
    <cellStyle name="Обычный 5 4 11" xfId="24234"/>
    <cellStyle name="Обычный 5 4 11 2" xfId="24235"/>
    <cellStyle name="Обычный 5 4 11 2 2" xfId="24236"/>
    <cellStyle name="Обычный 5 4 11 2 2 2" xfId="24237"/>
    <cellStyle name="Обычный 5 4 11 2 2 2 2" xfId="54109"/>
    <cellStyle name="Обычный 5 4 11 2 2 3" xfId="54110"/>
    <cellStyle name="Обычный 5 4 11 2 3" xfId="24238"/>
    <cellStyle name="Обычный 5 4 11 2 3 2" xfId="54111"/>
    <cellStyle name="Обычный 5 4 11 2 4" xfId="54112"/>
    <cellStyle name="Обычный 5 4 11 3" xfId="24239"/>
    <cellStyle name="Обычный 5 4 11 3 2" xfId="24240"/>
    <cellStyle name="Обычный 5 4 11 3 2 2" xfId="24241"/>
    <cellStyle name="Обычный 5 4 11 3 2 2 2" xfId="54113"/>
    <cellStyle name="Обычный 5 4 11 3 2 3" xfId="54114"/>
    <cellStyle name="Обычный 5 4 11 3 3" xfId="24242"/>
    <cellStyle name="Обычный 5 4 11 3 3 2" xfId="54115"/>
    <cellStyle name="Обычный 5 4 11 3 4" xfId="54116"/>
    <cellStyle name="Обычный 5 4 11 4" xfId="24243"/>
    <cellStyle name="Обычный 5 4 11 4 2" xfId="24244"/>
    <cellStyle name="Обычный 5 4 11 4 2 2" xfId="24245"/>
    <cellStyle name="Обычный 5 4 11 4 2 2 2" xfId="54117"/>
    <cellStyle name="Обычный 5 4 11 4 2 3" xfId="54118"/>
    <cellStyle name="Обычный 5 4 11 4 3" xfId="24246"/>
    <cellStyle name="Обычный 5 4 11 4 3 2" xfId="54119"/>
    <cellStyle name="Обычный 5 4 11 4 4" xfId="54120"/>
    <cellStyle name="Обычный 5 4 11 5" xfId="24247"/>
    <cellStyle name="Обычный 5 4 11 5 2" xfId="24248"/>
    <cellStyle name="Обычный 5 4 11 5 2 2" xfId="54121"/>
    <cellStyle name="Обычный 5 4 11 5 3" xfId="54122"/>
    <cellStyle name="Обычный 5 4 11 6" xfId="24249"/>
    <cellStyle name="Обычный 5 4 11 6 2" xfId="54123"/>
    <cellStyle name="Обычный 5 4 11 7" xfId="24250"/>
    <cellStyle name="Обычный 5 4 11 7 2" xfId="54124"/>
    <cellStyle name="Обычный 5 4 11 8" xfId="54125"/>
    <cellStyle name="Обычный 5 4 12" xfId="24251"/>
    <cellStyle name="Обычный 5 4 12 2" xfId="24252"/>
    <cellStyle name="Обычный 5 4 12 2 2" xfId="24253"/>
    <cellStyle name="Обычный 5 4 12 2 2 2" xfId="24254"/>
    <cellStyle name="Обычный 5 4 12 2 2 2 2" xfId="54126"/>
    <cellStyle name="Обычный 5 4 12 2 2 3" xfId="54127"/>
    <cellStyle name="Обычный 5 4 12 2 3" xfId="24255"/>
    <cellStyle name="Обычный 5 4 12 2 3 2" xfId="54128"/>
    <cellStyle name="Обычный 5 4 12 2 4" xfId="54129"/>
    <cellStyle name="Обычный 5 4 12 3" xfId="24256"/>
    <cellStyle name="Обычный 5 4 12 3 2" xfId="24257"/>
    <cellStyle name="Обычный 5 4 12 3 2 2" xfId="24258"/>
    <cellStyle name="Обычный 5 4 12 3 2 2 2" xfId="54130"/>
    <cellStyle name="Обычный 5 4 12 3 2 3" xfId="54131"/>
    <cellStyle name="Обычный 5 4 12 3 3" xfId="24259"/>
    <cellStyle name="Обычный 5 4 12 3 3 2" xfId="54132"/>
    <cellStyle name="Обычный 5 4 12 3 4" xfId="54133"/>
    <cellStyle name="Обычный 5 4 12 4" xfId="24260"/>
    <cellStyle name="Обычный 5 4 12 4 2" xfId="24261"/>
    <cellStyle name="Обычный 5 4 12 4 2 2" xfId="24262"/>
    <cellStyle name="Обычный 5 4 12 4 2 2 2" xfId="54134"/>
    <cellStyle name="Обычный 5 4 12 4 2 3" xfId="54135"/>
    <cellStyle name="Обычный 5 4 12 4 3" xfId="24263"/>
    <cellStyle name="Обычный 5 4 12 4 3 2" xfId="54136"/>
    <cellStyle name="Обычный 5 4 12 4 4" xfId="54137"/>
    <cellStyle name="Обычный 5 4 12 5" xfId="24264"/>
    <cellStyle name="Обычный 5 4 12 5 2" xfId="24265"/>
    <cellStyle name="Обычный 5 4 12 5 2 2" xfId="54138"/>
    <cellStyle name="Обычный 5 4 12 5 3" xfId="54139"/>
    <cellStyle name="Обычный 5 4 12 6" xfId="24266"/>
    <cellStyle name="Обычный 5 4 12 6 2" xfId="54140"/>
    <cellStyle name="Обычный 5 4 12 7" xfId="24267"/>
    <cellStyle name="Обычный 5 4 12 7 2" xfId="54141"/>
    <cellStyle name="Обычный 5 4 12 8" xfId="54142"/>
    <cellStyle name="Обычный 5 4 13" xfId="24268"/>
    <cellStyle name="Обычный 5 4 13 2" xfId="24269"/>
    <cellStyle name="Обычный 5 4 13 2 2" xfId="24270"/>
    <cellStyle name="Обычный 5 4 13 2 2 2" xfId="24271"/>
    <cellStyle name="Обычный 5 4 13 2 2 2 2" xfId="54143"/>
    <cellStyle name="Обычный 5 4 13 2 2 3" xfId="54144"/>
    <cellStyle name="Обычный 5 4 13 2 3" xfId="24272"/>
    <cellStyle name="Обычный 5 4 13 2 3 2" xfId="54145"/>
    <cellStyle name="Обычный 5 4 13 2 4" xfId="54146"/>
    <cellStyle name="Обычный 5 4 13 3" xfId="24273"/>
    <cellStyle name="Обычный 5 4 13 3 2" xfId="24274"/>
    <cellStyle name="Обычный 5 4 13 3 2 2" xfId="24275"/>
    <cellStyle name="Обычный 5 4 13 3 2 2 2" xfId="54147"/>
    <cellStyle name="Обычный 5 4 13 3 2 3" xfId="54148"/>
    <cellStyle name="Обычный 5 4 13 3 3" xfId="24276"/>
    <cellStyle name="Обычный 5 4 13 3 3 2" xfId="54149"/>
    <cellStyle name="Обычный 5 4 13 3 4" xfId="54150"/>
    <cellStyle name="Обычный 5 4 13 4" xfId="24277"/>
    <cellStyle name="Обычный 5 4 13 4 2" xfId="24278"/>
    <cellStyle name="Обычный 5 4 13 4 2 2" xfId="24279"/>
    <cellStyle name="Обычный 5 4 13 4 2 2 2" xfId="54151"/>
    <cellStyle name="Обычный 5 4 13 4 2 3" xfId="54152"/>
    <cellStyle name="Обычный 5 4 13 4 3" xfId="24280"/>
    <cellStyle name="Обычный 5 4 13 4 3 2" xfId="54153"/>
    <cellStyle name="Обычный 5 4 13 4 4" xfId="54154"/>
    <cellStyle name="Обычный 5 4 13 5" xfId="24281"/>
    <cellStyle name="Обычный 5 4 13 5 2" xfId="24282"/>
    <cellStyle name="Обычный 5 4 13 5 2 2" xfId="54155"/>
    <cellStyle name="Обычный 5 4 13 5 3" xfId="54156"/>
    <cellStyle name="Обычный 5 4 13 6" xfId="24283"/>
    <cellStyle name="Обычный 5 4 13 6 2" xfId="54157"/>
    <cellStyle name="Обычный 5 4 13 7" xfId="24284"/>
    <cellStyle name="Обычный 5 4 13 7 2" xfId="54158"/>
    <cellStyle name="Обычный 5 4 13 8" xfId="54159"/>
    <cellStyle name="Обычный 5 4 14" xfId="24285"/>
    <cellStyle name="Обычный 5 4 14 2" xfId="24286"/>
    <cellStyle name="Обычный 5 4 14 2 2" xfId="24287"/>
    <cellStyle name="Обычный 5 4 14 2 2 2" xfId="24288"/>
    <cellStyle name="Обычный 5 4 14 2 2 2 2" xfId="54160"/>
    <cellStyle name="Обычный 5 4 14 2 2 3" xfId="54161"/>
    <cellStyle name="Обычный 5 4 14 2 3" xfId="24289"/>
    <cellStyle name="Обычный 5 4 14 2 3 2" xfId="54162"/>
    <cellStyle name="Обычный 5 4 14 2 4" xfId="54163"/>
    <cellStyle name="Обычный 5 4 14 3" xfId="24290"/>
    <cellStyle name="Обычный 5 4 14 3 2" xfId="24291"/>
    <cellStyle name="Обычный 5 4 14 3 2 2" xfId="24292"/>
    <cellStyle name="Обычный 5 4 14 3 2 2 2" xfId="54164"/>
    <cellStyle name="Обычный 5 4 14 3 2 3" xfId="54165"/>
    <cellStyle name="Обычный 5 4 14 3 3" xfId="24293"/>
    <cellStyle name="Обычный 5 4 14 3 3 2" xfId="54166"/>
    <cellStyle name="Обычный 5 4 14 3 4" xfId="54167"/>
    <cellStyle name="Обычный 5 4 14 4" xfId="24294"/>
    <cellStyle name="Обычный 5 4 14 4 2" xfId="24295"/>
    <cellStyle name="Обычный 5 4 14 4 2 2" xfId="24296"/>
    <cellStyle name="Обычный 5 4 14 4 2 2 2" xfId="54168"/>
    <cellStyle name="Обычный 5 4 14 4 2 3" xfId="54169"/>
    <cellStyle name="Обычный 5 4 14 4 3" xfId="24297"/>
    <cellStyle name="Обычный 5 4 14 4 3 2" xfId="54170"/>
    <cellStyle name="Обычный 5 4 14 4 4" xfId="54171"/>
    <cellStyle name="Обычный 5 4 14 5" xfId="24298"/>
    <cellStyle name="Обычный 5 4 14 5 2" xfId="24299"/>
    <cellStyle name="Обычный 5 4 14 5 2 2" xfId="54172"/>
    <cellStyle name="Обычный 5 4 14 5 3" xfId="54173"/>
    <cellStyle name="Обычный 5 4 14 6" xfId="24300"/>
    <cellStyle name="Обычный 5 4 14 6 2" xfId="54174"/>
    <cellStyle name="Обычный 5 4 14 7" xfId="24301"/>
    <cellStyle name="Обычный 5 4 14 7 2" xfId="54175"/>
    <cellStyle name="Обычный 5 4 14 8" xfId="54176"/>
    <cellStyle name="Обычный 5 4 15" xfId="24302"/>
    <cellStyle name="Обычный 5 4 15 2" xfId="24303"/>
    <cellStyle name="Обычный 5 4 15 2 2" xfId="24304"/>
    <cellStyle name="Обычный 5 4 15 2 2 2" xfId="24305"/>
    <cellStyle name="Обычный 5 4 15 2 2 2 2" xfId="54177"/>
    <cellStyle name="Обычный 5 4 15 2 2 3" xfId="54178"/>
    <cellStyle name="Обычный 5 4 15 2 3" xfId="24306"/>
    <cellStyle name="Обычный 5 4 15 2 3 2" xfId="54179"/>
    <cellStyle name="Обычный 5 4 15 2 4" xfId="54180"/>
    <cellStyle name="Обычный 5 4 15 3" xfId="24307"/>
    <cellStyle name="Обычный 5 4 15 3 2" xfId="24308"/>
    <cellStyle name="Обычный 5 4 15 3 2 2" xfId="24309"/>
    <cellStyle name="Обычный 5 4 15 3 2 2 2" xfId="54181"/>
    <cellStyle name="Обычный 5 4 15 3 2 3" xfId="54182"/>
    <cellStyle name="Обычный 5 4 15 3 3" xfId="24310"/>
    <cellStyle name="Обычный 5 4 15 3 3 2" xfId="54183"/>
    <cellStyle name="Обычный 5 4 15 3 4" xfId="54184"/>
    <cellStyle name="Обычный 5 4 15 4" xfId="24311"/>
    <cellStyle name="Обычный 5 4 15 4 2" xfId="24312"/>
    <cellStyle name="Обычный 5 4 15 4 2 2" xfId="24313"/>
    <cellStyle name="Обычный 5 4 15 4 2 2 2" xfId="54185"/>
    <cellStyle name="Обычный 5 4 15 4 2 3" xfId="54186"/>
    <cellStyle name="Обычный 5 4 15 4 3" xfId="24314"/>
    <cellStyle name="Обычный 5 4 15 4 3 2" xfId="54187"/>
    <cellStyle name="Обычный 5 4 15 4 4" xfId="54188"/>
    <cellStyle name="Обычный 5 4 15 5" xfId="24315"/>
    <cellStyle name="Обычный 5 4 15 5 2" xfId="24316"/>
    <cellStyle name="Обычный 5 4 15 5 2 2" xfId="54189"/>
    <cellStyle name="Обычный 5 4 15 5 3" xfId="54190"/>
    <cellStyle name="Обычный 5 4 15 6" xfId="24317"/>
    <cellStyle name="Обычный 5 4 15 6 2" xfId="54191"/>
    <cellStyle name="Обычный 5 4 15 7" xfId="24318"/>
    <cellStyle name="Обычный 5 4 15 7 2" xfId="54192"/>
    <cellStyle name="Обычный 5 4 15 8" xfId="54193"/>
    <cellStyle name="Обычный 5 4 16" xfId="24319"/>
    <cellStyle name="Обычный 5 4 16 2" xfId="24320"/>
    <cellStyle name="Обычный 5 4 16 2 2" xfId="24321"/>
    <cellStyle name="Обычный 5 4 16 2 2 2" xfId="24322"/>
    <cellStyle name="Обычный 5 4 16 2 2 2 2" xfId="54194"/>
    <cellStyle name="Обычный 5 4 16 2 2 3" xfId="54195"/>
    <cellStyle name="Обычный 5 4 16 2 3" xfId="24323"/>
    <cellStyle name="Обычный 5 4 16 2 3 2" xfId="54196"/>
    <cellStyle name="Обычный 5 4 16 2 4" xfId="54197"/>
    <cellStyle name="Обычный 5 4 16 3" xfId="24324"/>
    <cellStyle name="Обычный 5 4 16 3 2" xfId="24325"/>
    <cellStyle name="Обычный 5 4 16 3 2 2" xfId="24326"/>
    <cellStyle name="Обычный 5 4 16 3 2 2 2" xfId="54198"/>
    <cellStyle name="Обычный 5 4 16 3 2 3" xfId="54199"/>
    <cellStyle name="Обычный 5 4 16 3 3" xfId="24327"/>
    <cellStyle name="Обычный 5 4 16 3 3 2" xfId="54200"/>
    <cellStyle name="Обычный 5 4 16 3 4" xfId="54201"/>
    <cellStyle name="Обычный 5 4 16 4" xfId="24328"/>
    <cellStyle name="Обычный 5 4 16 4 2" xfId="24329"/>
    <cellStyle name="Обычный 5 4 16 4 2 2" xfId="24330"/>
    <cellStyle name="Обычный 5 4 16 4 2 2 2" xfId="54202"/>
    <cellStyle name="Обычный 5 4 16 4 2 3" xfId="54203"/>
    <cellStyle name="Обычный 5 4 16 4 3" xfId="24331"/>
    <cellStyle name="Обычный 5 4 16 4 3 2" xfId="54204"/>
    <cellStyle name="Обычный 5 4 16 4 4" xfId="54205"/>
    <cellStyle name="Обычный 5 4 16 5" xfId="24332"/>
    <cellStyle name="Обычный 5 4 16 5 2" xfId="24333"/>
    <cellStyle name="Обычный 5 4 16 5 2 2" xfId="54206"/>
    <cellStyle name="Обычный 5 4 16 5 3" xfId="54207"/>
    <cellStyle name="Обычный 5 4 16 6" xfId="24334"/>
    <cellStyle name="Обычный 5 4 16 6 2" xfId="54208"/>
    <cellStyle name="Обычный 5 4 16 7" xfId="24335"/>
    <cellStyle name="Обычный 5 4 16 7 2" xfId="54209"/>
    <cellStyle name="Обычный 5 4 16 8" xfId="54210"/>
    <cellStyle name="Обычный 5 4 17" xfId="24336"/>
    <cellStyle name="Обычный 5 4 17 2" xfId="24337"/>
    <cellStyle name="Обычный 5 4 17 2 2" xfId="24338"/>
    <cellStyle name="Обычный 5 4 17 2 2 2" xfId="24339"/>
    <cellStyle name="Обычный 5 4 17 2 2 2 2" xfId="54211"/>
    <cellStyle name="Обычный 5 4 17 2 2 3" xfId="54212"/>
    <cellStyle name="Обычный 5 4 17 2 3" xfId="24340"/>
    <cellStyle name="Обычный 5 4 17 2 3 2" xfId="54213"/>
    <cellStyle name="Обычный 5 4 17 2 4" xfId="54214"/>
    <cellStyle name="Обычный 5 4 17 3" xfId="24341"/>
    <cellStyle name="Обычный 5 4 17 3 2" xfId="24342"/>
    <cellStyle name="Обычный 5 4 17 3 2 2" xfId="24343"/>
    <cellStyle name="Обычный 5 4 17 3 2 2 2" xfId="54215"/>
    <cellStyle name="Обычный 5 4 17 3 2 3" xfId="54216"/>
    <cellStyle name="Обычный 5 4 17 3 3" xfId="24344"/>
    <cellStyle name="Обычный 5 4 17 3 3 2" xfId="54217"/>
    <cellStyle name="Обычный 5 4 17 3 4" xfId="54218"/>
    <cellStyle name="Обычный 5 4 17 4" xfId="24345"/>
    <cellStyle name="Обычный 5 4 17 4 2" xfId="24346"/>
    <cellStyle name="Обычный 5 4 17 4 2 2" xfId="24347"/>
    <cellStyle name="Обычный 5 4 17 4 2 2 2" xfId="54219"/>
    <cellStyle name="Обычный 5 4 17 4 2 3" xfId="54220"/>
    <cellStyle name="Обычный 5 4 17 4 3" xfId="24348"/>
    <cellStyle name="Обычный 5 4 17 4 3 2" xfId="54221"/>
    <cellStyle name="Обычный 5 4 17 4 4" xfId="54222"/>
    <cellStyle name="Обычный 5 4 17 5" xfId="24349"/>
    <cellStyle name="Обычный 5 4 17 5 2" xfId="24350"/>
    <cellStyle name="Обычный 5 4 17 5 2 2" xfId="54223"/>
    <cellStyle name="Обычный 5 4 17 5 3" xfId="54224"/>
    <cellStyle name="Обычный 5 4 17 6" xfId="24351"/>
    <cellStyle name="Обычный 5 4 17 6 2" xfId="54225"/>
    <cellStyle name="Обычный 5 4 17 7" xfId="24352"/>
    <cellStyle name="Обычный 5 4 17 7 2" xfId="54226"/>
    <cellStyle name="Обычный 5 4 17 8" xfId="54227"/>
    <cellStyle name="Обычный 5 4 18" xfId="24353"/>
    <cellStyle name="Обычный 5 4 18 2" xfId="24354"/>
    <cellStyle name="Обычный 5 4 18 2 2" xfId="24355"/>
    <cellStyle name="Обычный 5 4 18 2 2 2" xfId="24356"/>
    <cellStyle name="Обычный 5 4 18 2 2 2 2" xfId="54228"/>
    <cellStyle name="Обычный 5 4 18 2 2 3" xfId="54229"/>
    <cellStyle name="Обычный 5 4 18 2 3" xfId="24357"/>
    <cellStyle name="Обычный 5 4 18 2 3 2" xfId="54230"/>
    <cellStyle name="Обычный 5 4 18 2 4" xfId="54231"/>
    <cellStyle name="Обычный 5 4 18 3" xfId="24358"/>
    <cellStyle name="Обычный 5 4 18 3 2" xfId="24359"/>
    <cellStyle name="Обычный 5 4 18 3 2 2" xfId="24360"/>
    <cellStyle name="Обычный 5 4 18 3 2 2 2" xfId="54232"/>
    <cellStyle name="Обычный 5 4 18 3 2 3" xfId="54233"/>
    <cellStyle name="Обычный 5 4 18 3 3" xfId="24361"/>
    <cellStyle name="Обычный 5 4 18 3 3 2" xfId="54234"/>
    <cellStyle name="Обычный 5 4 18 3 4" xfId="54235"/>
    <cellStyle name="Обычный 5 4 18 4" xfId="24362"/>
    <cellStyle name="Обычный 5 4 18 4 2" xfId="24363"/>
    <cellStyle name="Обычный 5 4 18 4 2 2" xfId="24364"/>
    <cellStyle name="Обычный 5 4 18 4 2 2 2" xfId="54236"/>
    <cellStyle name="Обычный 5 4 18 4 2 3" xfId="54237"/>
    <cellStyle name="Обычный 5 4 18 4 3" xfId="24365"/>
    <cellStyle name="Обычный 5 4 18 4 3 2" xfId="54238"/>
    <cellStyle name="Обычный 5 4 18 4 4" xfId="54239"/>
    <cellStyle name="Обычный 5 4 18 5" xfId="24366"/>
    <cellStyle name="Обычный 5 4 18 5 2" xfId="24367"/>
    <cellStyle name="Обычный 5 4 18 5 2 2" xfId="54240"/>
    <cellStyle name="Обычный 5 4 18 5 3" xfId="54241"/>
    <cellStyle name="Обычный 5 4 18 6" xfId="24368"/>
    <cellStyle name="Обычный 5 4 18 6 2" xfId="54242"/>
    <cellStyle name="Обычный 5 4 18 7" xfId="24369"/>
    <cellStyle name="Обычный 5 4 18 7 2" xfId="54243"/>
    <cellStyle name="Обычный 5 4 18 8" xfId="54244"/>
    <cellStyle name="Обычный 5 4 19" xfId="24370"/>
    <cellStyle name="Обычный 5 4 19 2" xfId="24371"/>
    <cellStyle name="Обычный 5 4 19 2 2" xfId="24372"/>
    <cellStyle name="Обычный 5 4 19 2 2 2" xfId="24373"/>
    <cellStyle name="Обычный 5 4 19 2 2 2 2" xfId="54245"/>
    <cellStyle name="Обычный 5 4 19 2 2 3" xfId="54246"/>
    <cellStyle name="Обычный 5 4 19 2 3" xfId="24374"/>
    <cellStyle name="Обычный 5 4 19 2 3 2" xfId="54247"/>
    <cellStyle name="Обычный 5 4 19 2 4" xfId="54248"/>
    <cellStyle name="Обычный 5 4 19 3" xfId="24375"/>
    <cellStyle name="Обычный 5 4 19 3 2" xfId="24376"/>
    <cellStyle name="Обычный 5 4 19 3 2 2" xfId="24377"/>
    <cellStyle name="Обычный 5 4 19 3 2 2 2" xfId="54249"/>
    <cellStyle name="Обычный 5 4 19 3 2 3" xfId="54250"/>
    <cellStyle name="Обычный 5 4 19 3 3" xfId="24378"/>
    <cellStyle name="Обычный 5 4 19 3 3 2" xfId="54251"/>
    <cellStyle name="Обычный 5 4 19 3 4" xfId="54252"/>
    <cellStyle name="Обычный 5 4 19 4" xfId="24379"/>
    <cellStyle name="Обычный 5 4 19 4 2" xfId="24380"/>
    <cellStyle name="Обычный 5 4 19 4 2 2" xfId="24381"/>
    <cellStyle name="Обычный 5 4 19 4 2 2 2" xfId="54253"/>
    <cellStyle name="Обычный 5 4 19 4 2 3" xfId="54254"/>
    <cellStyle name="Обычный 5 4 19 4 3" xfId="24382"/>
    <cellStyle name="Обычный 5 4 19 4 3 2" xfId="54255"/>
    <cellStyle name="Обычный 5 4 19 4 4" xfId="54256"/>
    <cellStyle name="Обычный 5 4 19 5" xfId="24383"/>
    <cellStyle name="Обычный 5 4 19 5 2" xfId="24384"/>
    <cellStyle name="Обычный 5 4 19 5 2 2" xfId="54257"/>
    <cellStyle name="Обычный 5 4 19 5 3" xfId="54258"/>
    <cellStyle name="Обычный 5 4 19 6" xfId="24385"/>
    <cellStyle name="Обычный 5 4 19 6 2" xfId="54259"/>
    <cellStyle name="Обычный 5 4 19 7" xfId="24386"/>
    <cellStyle name="Обычный 5 4 19 7 2" xfId="54260"/>
    <cellStyle name="Обычный 5 4 19 8" xfId="54261"/>
    <cellStyle name="Обычный 5 4 2" xfId="24387"/>
    <cellStyle name="Обычный 5 4 2 2" xfId="24388"/>
    <cellStyle name="Обычный 5 4 2 2 2" xfId="24389"/>
    <cellStyle name="Обычный 5 4 2 2 2 2" xfId="24390"/>
    <cellStyle name="Обычный 5 4 2 2 2 2 2" xfId="54262"/>
    <cellStyle name="Обычный 5 4 2 2 2 3" xfId="54263"/>
    <cellStyle name="Обычный 5 4 2 2 3" xfId="24391"/>
    <cellStyle name="Обычный 5 4 2 2 3 2" xfId="54264"/>
    <cellStyle name="Обычный 5 4 2 2 4" xfId="54265"/>
    <cellStyle name="Обычный 5 4 2 3" xfId="24392"/>
    <cellStyle name="Обычный 5 4 2 3 2" xfId="24393"/>
    <cellStyle name="Обычный 5 4 2 3 2 2" xfId="24394"/>
    <cellStyle name="Обычный 5 4 2 3 2 2 2" xfId="54266"/>
    <cellStyle name="Обычный 5 4 2 3 2 3" xfId="54267"/>
    <cellStyle name="Обычный 5 4 2 3 3" xfId="24395"/>
    <cellStyle name="Обычный 5 4 2 3 3 2" xfId="54268"/>
    <cellStyle name="Обычный 5 4 2 3 4" xfId="54269"/>
    <cellStyle name="Обычный 5 4 2 4" xfId="24396"/>
    <cellStyle name="Обычный 5 4 2 4 2" xfId="24397"/>
    <cellStyle name="Обычный 5 4 2 4 2 2" xfId="24398"/>
    <cellStyle name="Обычный 5 4 2 4 2 2 2" xfId="54270"/>
    <cellStyle name="Обычный 5 4 2 4 2 3" xfId="54271"/>
    <cellStyle name="Обычный 5 4 2 4 3" xfId="24399"/>
    <cellStyle name="Обычный 5 4 2 4 3 2" xfId="54272"/>
    <cellStyle name="Обычный 5 4 2 4 4" xfId="54273"/>
    <cellStyle name="Обычный 5 4 2 5" xfId="24400"/>
    <cellStyle name="Обычный 5 4 2 5 2" xfId="24401"/>
    <cellStyle name="Обычный 5 4 2 5 2 2" xfId="24402"/>
    <cellStyle name="Обычный 5 4 2 5 2 2 2" xfId="54274"/>
    <cellStyle name="Обычный 5 4 2 5 2 3" xfId="54275"/>
    <cellStyle name="Обычный 5 4 2 5 3" xfId="24403"/>
    <cellStyle name="Обычный 5 4 2 5 3 2" xfId="54276"/>
    <cellStyle name="Обычный 5 4 2 5 4" xfId="54277"/>
    <cellStyle name="Обычный 5 4 2 6" xfId="24404"/>
    <cellStyle name="Обычный 5 4 2 6 2" xfId="24405"/>
    <cellStyle name="Обычный 5 4 2 6 2 2" xfId="54278"/>
    <cellStyle name="Обычный 5 4 2 6 3" xfId="54279"/>
    <cellStyle name="Обычный 5 4 2 7" xfId="24406"/>
    <cellStyle name="Обычный 5 4 2 7 2" xfId="54280"/>
    <cellStyle name="Обычный 5 4 2 8" xfId="24407"/>
    <cellStyle name="Обычный 5 4 2 8 2" xfId="54281"/>
    <cellStyle name="Обычный 5 4 2 9" xfId="54282"/>
    <cellStyle name="Обычный 5 4 20" xfId="24408"/>
    <cellStyle name="Обычный 5 4 20 2" xfId="24409"/>
    <cellStyle name="Обычный 5 4 20 2 2" xfId="24410"/>
    <cellStyle name="Обычный 5 4 20 2 2 2" xfId="24411"/>
    <cellStyle name="Обычный 5 4 20 2 2 2 2" xfId="54283"/>
    <cellStyle name="Обычный 5 4 20 2 2 3" xfId="54284"/>
    <cellStyle name="Обычный 5 4 20 2 3" xfId="24412"/>
    <cellStyle name="Обычный 5 4 20 2 3 2" xfId="54285"/>
    <cellStyle name="Обычный 5 4 20 2 4" xfId="54286"/>
    <cellStyle name="Обычный 5 4 20 3" xfId="24413"/>
    <cellStyle name="Обычный 5 4 20 3 2" xfId="24414"/>
    <cellStyle name="Обычный 5 4 20 3 2 2" xfId="24415"/>
    <cellStyle name="Обычный 5 4 20 3 2 2 2" xfId="54287"/>
    <cellStyle name="Обычный 5 4 20 3 2 3" xfId="54288"/>
    <cellStyle name="Обычный 5 4 20 3 3" xfId="24416"/>
    <cellStyle name="Обычный 5 4 20 3 3 2" xfId="54289"/>
    <cellStyle name="Обычный 5 4 20 3 4" xfId="54290"/>
    <cellStyle name="Обычный 5 4 20 4" xfId="24417"/>
    <cellStyle name="Обычный 5 4 20 4 2" xfId="24418"/>
    <cellStyle name="Обычный 5 4 20 4 2 2" xfId="24419"/>
    <cellStyle name="Обычный 5 4 20 4 2 2 2" xfId="54291"/>
    <cellStyle name="Обычный 5 4 20 4 2 3" xfId="54292"/>
    <cellStyle name="Обычный 5 4 20 4 3" xfId="24420"/>
    <cellStyle name="Обычный 5 4 20 4 3 2" xfId="54293"/>
    <cellStyle name="Обычный 5 4 20 4 4" xfId="54294"/>
    <cellStyle name="Обычный 5 4 20 5" xfId="24421"/>
    <cellStyle name="Обычный 5 4 20 5 2" xfId="24422"/>
    <cellStyle name="Обычный 5 4 20 5 2 2" xfId="54295"/>
    <cellStyle name="Обычный 5 4 20 5 3" xfId="54296"/>
    <cellStyle name="Обычный 5 4 20 6" xfId="24423"/>
    <cellStyle name="Обычный 5 4 20 6 2" xfId="54297"/>
    <cellStyle name="Обычный 5 4 20 7" xfId="24424"/>
    <cellStyle name="Обычный 5 4 20 7 2" xfId="54298"/>
    <cellStyle name="Обычный 5 4 20 8" xfId="54299"/>
    <cellStyle name="Обычный 5 4 21" xfId="24425"/>
    <cellStyle name="Обычный 5 4 21 2" xfId="24426"/>
    <cellStyle name="Обычный 5 4 21 2 2" xfId="24427"/>
    <cellStyle name="Обычный 5 4 21 2 2 2" xfId="24428"/>
    <cellStyle name="Обычный 5 4 21 2 2 2 2" xfId="54300"/>
    <cellStyle name="Обычный 5 4 21 2 2 3" xfId="54301"/>
    <cellStyle name="Обычный 5 4 21 2 3" xfId="24429"/>
    <cellStyle name="Обычный 5 4 21 2 3 2" xfId="54302"/>
    <cellStyle name="Обычный 5 4 21 2 4" xfId="54303"/>
    <cellStyle name="Обычный 5 4 21 3" xfId="24430"/>
    <cellStyle name="Обычный 5 4 21 3 2" xfId="24431"/>
    <cellStyle name="Обычный 5 4 21 3 2 2" xfId="24432"/>
    <cellStyle name="Обычный 5 4 21 3 2 2 2" xfId="54304"/>
    <cellStyle name="Обычный 5 4 21 3 2 3" xfId="54305"/>
    <cellStyle name="Обычный 5 4 21 3 3" xfId="24433"/>
    <cellStyle name="Обычный 5 4 21 3 3 2" xfId="54306"/>
    <cellStyle name="Обычный 5 4 21 3 4" xfId="54307"/>
    <cellStyle name="Обычный 5 4 21 4" xfId="24434"/>
    <cellStyle name="Обычный 5 4 21 4 2" xfId="24435"/>
    <cellStyle name="Обычный 5 4 21 4 2 2" xfId="24436"/>
    <cellStyle name="Обычный 5 4 21 4 2 2 2" xfId="54308"/>
    <cellStyle name="Обычный 5 4 21 4 2 3" xfId="54309"/>
    <cellStyle name="Обычный 5 4 21 4 3" xfId="24437"/>
    <cellStyle name="Обычный 5 4 21 4 3 2" xfId="54310"/>
    <cellStyle name="Обычный 5 4 21 4 4" xfId="54311"/>
    <cellStyle name="Обычный 5 4 21 5" xfId="24438"/>
    <cellStyle name="Обычный 5 4 21 5 2" xfId="24439"/>
    <cellStyle name="Обычный 5 4 21 5 2 2" xfId="54312"/>
    <cellStyle name="Обычный 5 4 21 5 3" xfId="54313"/>
    <cellStyle name="Обычный 5 4 21 6" xfId="24440"/>
    <cellStyle name="Обычный 5 4 21 6 2" xfId="54314"/>
    <cellStyle name="Обычный 5 4 21 7" xfId="24441"/>
    <cellStyle name="Обычный 5 4 21 7 2" xfId="54315"/>
    <cellStyle name="Обычный 5 4 21 8" xfId="54316"/>
    <cellStyle name="Обычный 5 4 22" xfId="24442"/>
    <cellStyle name="Обычный 5 4 22 2" xfId="24443"/>
    <cellStyle name="Обычный 5 4 22 2 2" xfId="24444"/>
    <cellStyle name="Обычный 5 4 22 2 2 2" xfId="24445"/>
    <cellStyle name="Обычный 5 4 22 2 2 2 2" xfId="54317"/>
    <cellStyle name="Обычный 5 4 22 2 2 3" xfId="54318"/>
    <cellStyle name="Обычный 5 4 22 2 3" xfId="24446"/>
    <cellStyle name="Обычный 5 4 22 2 3 2" xfId="54319"/>
    <cellStyle name="Обычный 5 4 22 2 4" xfId="54320"/>
    <cellStyle name="Обычный 5 4 22 3" xfId="24447"/>
    <cellStyle name="Обычный 5 4 22 3 2" xfId="24448"/>
    <cellStyle name="Обычный 5 4 22 3 2 2" xfId="24449"/>
    <cellStyle name="Обычный 5 4 22 3 2 2 2" xfId="54321"/>
    <cellStyle name="Обычный 5 4 22 3 2 3" xfId="54322"/>
    <cellStyle name="Обычный 5 4 22 3 3" xfId="24450"/>
    <cellStyle name="Обычный 5 4 22 3 3 2" xfId="54323"/>
    <cellStyle name="Обычный 5 4 22 3 4" xfId="54324"/>
    <cellStyle name="Обычный 5 4 22 4" xfId="24451"/>
    <cellStyle name="Обычный 5 4 22 4 2" xfId="24452"/>
    <cellStyle name="Обычный 5 4 22 4 2 2" xfId="24453"/>
    <cellStyle name="Обычный 5 4 22 4 2 2 2" xfId="54325"/>
    <cellStyle name="Обычный 5 4 22 4 2 3" xfId="54326"/>
    <cellStyle name="Обычный 5 4 22 4 3" xfId="24454"/>
    <cellStyle name="Обычный 5 4 22 4 3 2" xfId="54327"/>
    <cellStyle name="Обычный 5 4 22 4 4" xfId="54328"/>
    <cellStyle name="Обычный 5 4 22 5" xfId="24455"/>
    <cellStyle name="Обычный 5 4 22 5 2" xfId="24456"/>
    <cellStyle name="Обычный 5 4 22 5 2 2" xfId="54329"/>
    <cellStyle name="Обычный 5 4 22 5 3" xfId="54330"/>
    <cellStyle name="Обычный 5 4 22 6" xfId="24457"/>
    <cellStyle name="Обычный 5 4 22 6 2" xfId="54331"/>
    <cellStyle name="Обычный 5 4 22 7" xfId="24458"/>
    <cellStyle name="Обычный 5 4 22 7 2" xfId="54332"/>
    <cellStyle name="Обычный 5 4 22 8" xfId="54333"/>
    <cellStyle name="Обычный 5 4 23" xfId="24459"/>
    <cellStyle name="Обычный 5 4 23 2" xfId="24460"/>
    <cellStyle name="Обычный 5 4 23 2 2" xfId="24461"/>
    <cellStyle name="Обычный 5 4 23 2 2 2" xfId="24462"/>
    <cellStyle name="Обычный 5 4 23 2 2 2 2" xfId="54334"/>
    <cellStyle name="Обычный 5 4 23 2 2 3" xfId="54335"/>
    <cellStyle name="Обычный 5 4 23 2 3" xfId="24463"/>
    <cellStyle name="Обычный 5 4 23 2 3 2" xfId="54336"/>
    <cellStyle name="Обычный 5 4 23 2 4" xfId="54337"/>
    <cellStyle name="Обычный 5 4 23 3" xfId="24464"/>
    <cellStyle name="Обычный 5 4 23 3 2" xfId="24465"/>
    <cellStyle name="Обычный 5 4 23 3 2 2" xfId="24466"/>
    <cellStyle name="Обычный 5 4 23 3 2 2 2" xfId="54338"/>
    <cellStyle name="Обычный 5 4 23 3 2 3" xfId="54339"/>
    <cellStyle name="Обычный 5 4 23 3 3" xfId="24467"/>
    <cellStyle name="Обычный 5 4 23 3 3 2" xfId="54340"/>
    <cellStyle name="Обычный 5 4 23 3 4" xfId="54341"/>
    <cellStyle name="Обычный 5 4 23 4" xfId="24468"/>
    <cellStyle name="Обычный 5 4 23 4 2" xfId="24469"/>
    <cellStyle name="Обычный 5 4 23 4 2 2" xfId="24470"/>
    <cellStyle name="Обычный 5 4 23 4 2 2 2" xfId="54342"/>
    <cellStyle name="Обычный 5 4 23 4 2 3" xfId="54343"/>
    <cellStyle name="Обычный 5 4 23 4 3" xfId="24471"/>
    <cellStyle name="Обычный 5 4 23 4 3 2" xfId="54344"/>
    <cellStyle name="Обычный 5 4 23 4 4" xfId="54345"/>
    <cellStyle name="Обычный 5 4 23 5" xfId="24472"/>
    <cellStyle name="Обычный 5 4 23 5 2" xfId="24473"/>
    <cellStyle name="Обычный 5 4 23 5 2 2" xfId="54346"/>
    <cellStyle name="Обычный 5 4 23 5 3" xfId="54347"/>
    <cellStyle name="Обычный 5 4 23 6" xfId="24474"/>
    <cellStyle name="Обычный 5 4 23 6 2" xfId="54348"/>
    <cellStyle name="Обычный 5 4 23 7" xfId="24475"/>
    <cellStyle name="Обычный 5 4 23 7 2" xfId="54349"/>
    <cellStyle name="Обычный 5 4 23 8" xfId="54350"/>
    <cellStyle name="Обычный 5 4 24" xfId="24476"/>
    <cellStyle name="Обычный 5 4 24 2" xfId="24477"/>
    <cellStyle name="Обычный 5 4 24 2 2" xfId="24478"/>
    <cellStyle name="Обычный 5 4 24 2 2 2" xfId="24479"/>
    <cellStyle name="Обычный 5 4 24 2 2 2 2" xfId="54351"/>
    <cellStyle name="Обычный 5 4 24 2 2 3" xfId="54352"/>
    <cellStyle name="Обычный 5 4 24 2 3" xfId="24480"/>
    <cellStyle name="Обычный 5 4 24 2 3 2" xfId="54353"/>
    <cellStyle name="Обычный 5 4 24 2 4" xfId="54354"/>
    <cellStyle name="Обычный 5 4 24 3" xfId="24481"/>
    <cellStyle name="Обычный 5 4 24 3 2" xfId="24482"/>
    <cellStyle name="Обычный 5 4 24 3 2 2" xfId="24483"/>
    <cellStyle name="Обычный 5 4 24 3 2 2 2" xfId="54355"/>
    <cellStyle name="Обычный 5 4 24 3 2 3" xfId="54356"/>
    <cellStyle name="Обычный 5 4 24 3 3" xfId="24484"/>
    <cellStyle name="Обычный 5 4 24 3 3 2" xfId="54357"/>
    <cellStyle name="Обычный 5 4 24 3 4" xfId="54358"/>
    <cellStyle name="Обычный 5 4 24 4" xfId="24485"/>
    <cellStyle name="Обычный 5 4 24 4 2" xfId="24486"/>
    <cellStyle name="Обычный 5 4 24 4 2 2" xfId="24487"/>
    <cellStyle name="Обычный 5 4 24 4 2 2 2" xfId="54359"/>
    <cellStyle name="Обычный 5 4 24 4 2 3" xfId="54360"/>
    <cellStyle name="Обычный 5 4 24 4 3" xfId="24488"/>
    <cellStyle name="Обычный 5 4 24 4 3 2" xfId="54361"/>
    <cellStyle name="Обычный 5 4 24 4 4" xfId="54362"/>
    <cellStyle name="Обычный 5 4 24 5" xfId="24489"/>
    <cellStyle name="Обычный 5 4 24 5 2" xfId="24490"/>
    <cellStyle name="Обычный 5 4 24 5 2 2" xfId="54363"/>
    <cellStyle name="Обычный 5 4 24 5 3" xfId="54364"/>
    <cellStyle name="Обычный 5 4 24 6" xfId="24491"/>
    <cellStyle name="Обычный 5 4 24 6 2" xfId="54365"/>
    <cellStyle name="Обычный 5 4 24 7" xfId="24492"/>
    <cellStyle name="Обычный 5 4 24 7 2" xfId="54366"/>
    <cellStyle name="Обычный 5 4 24 8" xfId="54367"/>
    <cellStyle name="Обычный 5 4 25" xfId="24493"/>
    <cellStyle name="Обычный 5 4 25 2" xfId="24494"/>
    <cellStyle name="Обычный 5 4 25 2 2" xfId="24495"/>
    <cellStyle name="Обычный 5 4 25 2 2 2" xfId="24496"/>
    <cellStyle name="Обычный 5 4 25 2 2 2 2" xfId="54368"/>
    <cellStyle name="Обычный 5 4 25 2 2 3" xfId="54369"/>
    <cellStyle name="Обычный 5 4 25 2 3" xfId="24497"/>
    <cellStyle name="Обычный 5 4 25 2 3 2" xfId="54370"/>
    <cellStyle name="Обычный 5 4 25 2 4" xfId="54371"/>
    <cellStyle name="Обычный 5 4 25 3" xfId="24498"/>
    <cellStyle name="Обычный 5 4 25 3 2" xfId="24499"/>
    <cellStyle name="Обычный 5 4 25 3 2 2" xfId="24500"/>
    <cellStyle name="Обычный 5 4 25 3 2 2 2" xfId="54372"/>
    <cellStyle name="Обычный 5 4 25 3 2 3" xfId="54373"/>
    <cellStyle name="Обычный 5 4 25 3 3" xfId="24501"/>
    <cellStyle name="Обычный 5 4 25 3 3 2" xfId="54374"/>
    <cellStyle name="Обычный 5 4 25 3 4" xfId="54375"/>
    <cellStyle name="Обычный 5 4 25 4" xfId="24502"/>
    <cellStyle name="Обычный 5 4 25 4 2" xfId="24503"/>
    <cellStyle name="Обычный 5 4 25 4 2 2" xfId="24504"/>
    <cellStyle name="Обычный 5 4 25 4 2 2 2" xfId="54376"/>
    <cellStyle name="Обычный 5 4 25 4 2 3" xfId="54377"/>
    <cellStyle name="Обычный 5 4 25 4 3" xfId="24505"/>
    <cellStyle name="Обычный 5 4 25 4 3 2" xfId="54378"/>
    <cellStyle name="Обычный 5 4 25 4 4" xfId="54379"/>
    <cellStyle name="Обычный 5 4 25 5" xfId="24506"/>
    <cellStyle name="Обычный 5 4 25 5 2" xfId="24507"/>
    <cellStyle name="Обычный 5 4 25 5 2 2" xfId="54380"/>
    <cellStyle name="Обычный 5 4 25 5 3" xfId="54381"/>
    <cellStyle name="Обычный 5 4 25 6" xfId="24508"/>
    <cellStyle name="Обычный 5 4 25 6 2" xfId="54382"/>
    <cellStyle name="Обычный 5 4 25 7" xfId="24509"/>
    <cellStyle name="Обычный 5 4 25 7 2" xfId="54383"/>
    <cellStyle name="Обычный 5 4 25 8" xfId="54384"/>
    <cellStyle name="Обычный 5 4 26" xfId="24510"/>
    <cellStyle name="Обычный 5 4 26 2" xfId="24511"/>
    <cellStyle name="Обычный 5 4 26 2 2" xfId="24512"/>
    <cellStyle name="Обычный 5 4 26 2 2 2" xfId="24513"/>
    <cellStyle name="Обычный 5 4 26 2 2 2 2" xfId="54385"/>
    <cellStyle name="Обычный 5 4 26 2 2 3" xfId="54386"/>
    <cellStyle name="Обычный 5 4 26 2 3" xfId="24514"/>
    <cellStyle name="Обычный 5 4 26 2 3 2" xfId="54387"/>
    <cellStyle name="Обычный 5 4 26 2 4" xfId="54388"/>
    <cellStyle name="Обычный 5 4 26 3" xfId="24515"/>
    <cellStyle name="Обычный 5 4 26 3 2" xfId="24516"/>
    <cellStyle name="Обычный 5 4 26 3 2 2" xfId="24517"/>
    <cellStyle name="Обычный 5 4 26 3 2 2 2" xfId="54389"/>
    <cellStyle name="Обычный 5 4 26 3 2 3" xfId="54390"/>
    <cellStyle name="Обычный 5 4 26 3 3" xfId="24518"/>
    <cellStyle name="Обычный 5 4 26 3 3 2" xfId="54391"/>
    <cellStyle name="Обычный 5 4 26 3 4" xfId="54392"/>
    <cellStyle name="Обычный 5 4 26 4" xfId="24519"/>
    <cellStyle name="Обычный 5 4 26 4 2" xfId="24520"/>
    <cellStyle name="Обычный 5 4 26 4 2 2" xfId="24521"/>
    <cellStyle name="Обычный 5 4 26 4 2 2 2" xfId="54393"/>
    <cellStyle name="Обычный 5 4 26 4 2 3" xfId="54394"/>
    <cellStyle name="Обычный 5 4 26 4 3" xfId="24522"/>
    <cellStyle name="Обычный 5 4 26 4 3 2" xfId="54395"/>
    <cellStyle name="Обычный 5 4 26 4 4" xfId="54396"/>
    <cellStyle name="Обычный 5 4 26 5" xfId="24523"/>
    <cellStyle name="Обычный 5 4 26 5 2" xfId="24524"/>
    <cellStyle name="Обычный 5 4 26 5 2 2" xfId="54397"/>
    <cellStyle name="Обычный 5 4 26 5 3" xfId="54398"/>
    <cellStyle name="Обычный 5 4 26 6" xfId="24525"/>
    <cellStyle name="Обычный 5 4 26 6 2" xfId="54399"/>
    <cellStyle name="Обычный 5 4 26 7" xfId="24526"/>
    <cellStyle name="Обычный 5 4 26 7 2" xfId="54400"/>
    <cellStyle name="Обычный 5 4 26 8" xfId="54401"/>
    <cellStyle name="Обычный 5 4 27" xfId="24527"/>
    <cellStyle name="Обычный 5 4 27 2" xfId="24528"/>
    <cellStyle name="Обычный 5 4 27 2 2" xfId="24529"/>
    <cellStyle name="Обычный 5 4 27 2 2 2" xfId="24530"/>
    <cellStyle name="Обычный 5 4 27 2 2 2 2" xfId="54402"/>
    <cellStyle name="Обычный 5 4 27 2 2 3" xfId="54403"/>
    <cellStyle name="Обычный 5 4 27 2 3" xfId="24531"/>
    <cellStyle name="Обычный 5 4 27 2 3 2" xfId="54404"/>
    <cellStyle name="Обычный 5 4 27 2 4" xfId="54405"/>
    <cellStyle name="Обычный 5 4 27 3" xfId="24532"/>
    <cellStyle name="Обычный 5 4 27 3 2" xfId="24533"/>
    <cellStyle name="Обычный 5 4 27 3 2 2" xfId="24534"/>
    <cellStyle name="Обычный 5 4 27 3 2 2 2" xfId="54406"/>
    <cellStyle name="Обычный 5 4 27 3 2 3" xfId="54407"/>
    <cellStyle name="Обычный 5 4 27 3 3" xfId="24535"/>
    <cellStyle name="Обычный 5 4 27 3 3 2" xfId="54408"/>
    <cellStyle name="Обычный 5 4 27 3 4" xfId="54409"/>
    <cellStyle name="Обычный 5 4 27 4" xfId="24536"/>
    <cellStyle name="Обычный 5 4 27 4 2" xfId="24537"/>
    <cellStyle name="Обычный 5 4 27 4 2 2" xfId="24538"/>
    <cellStyle name="Обычный 5 4 27 4 2 2 2" xfId="54410"/>
    <cellStyle name="Обычный 5 4 27 4 2 3" xfId="54411"/>
    <cellStyle name="Обычный 5 4 27 4 3" xfId="24539"/>
    <cellStyle name="Обычный 5 4 27 4 3 2" xfId="54412"/>
    <cellStyle name="Обычный 5 4 27 4 4" xfId="54413"/>
    <cellStyle name="Обычный 5 4 27 5" xfId="24540"/>
    <cellStyle name="Обычный 5 4 27 5 2" xfId="24541"/>
    <cellStyle name="Обычный 5 4 27 5 2 2" xfId="54414"/>
    <cellStyle name="Обычный 5 4 27 5 3" xfId="54415"/>
    <cellStyle name="Обычный 5 4 27 6" xfId="24542"/>
    <cellStyle name="Обычный 5 4 27 6 2" xfId="54416"/>
    <cellStyle name="Обычный 5 4 27 7" xfId="24543"/>
    <cellStyle name="Обычный 5 4 27 7 2" xfId="54417"/>
    <cellStyle name="Обычный 5 4 27 8" xfId="54418"/>
    <cellStyle name="Обычный 5 4 28" xfId="24544"/>
    <cellStyle name="Обычный 5 4 28 2" xfId="24545"/>
    <cellStyle name="Обычный 5 4 28 2 2" xfId="24546"/>
    <cellStyle name="Обычный 5 4 28 2 2 2" xfId="24547"/>
    <cellStyle name="Обычный 5 4 28 2 2 2 2" xfId="54419"/>
    <cellStyle name="Обычный 5 4 28 2 2 3" xfId="54420"/>
    <cellStyle name="Обычный 5 4 28 2 3" xfId="24548"/>
    <cellStyle name="Обычный 5 4 28 2 3 2" xfId="54421"/>
    <cellStyle name="Обычный 5 4 28 2 4" xfId="54422"/>
    <cellStyle name="Обычный 5 4 28 3" xfId="24549"/>
    <cellStyle name="Обычный 5 4 28 3 2" xfId="24550"/>
    <cellStyle name="Обычный 5 4 28 3 2 2" xfId="24551"/>
    <cellStyle name="Обычный 5 4 28 3 2 2 2" xfId="54423"/>
    <cellStyle name="Обычный 5 4 28 3 2 3" xfId="54424"/>
    <cellStyle name="Обычный 5 4 28 3 3" xfId="24552"/>
    <cellStyle name="Обычный 5 4 28 3 3 2" xfId="54425"/>
    <cellStyle name="Обычный 5 4 28 3 4" xfId="54426"/>
    <cellStyle name="Обычный 5 4 28 4" xfId="24553"/>
    <cellStyle name="Обычный 5 4 28 4 2" xfId="24554"/>
    <cellStyle name="Обычный 5 4 28 4 2 2" xfId="24555"/>
    <cellStyle name="Обычный 5 4 28 4 2 2 2" xfId="54427"/>
    <cellStyle name="Обычный 5 4 28 4 2 3" xfId="54428"/>
    <cellStyle name="Обычный 5 4 28 4 3" xfId="24556"/>
    <cellStyle name="Обычный 5 4 28 4 3 2" xfId="54429"/>
    <cellStyle name="Обычный 5 4 28 4 4" xfId="54430"/>
    <cellStyle name="Обычный 5 4 28 5" xfId="24557"/>
    <cellStyle name="Обычный 5 4 28 5 2" xfId="24558"/>
    <cellStyle name="Обычный 5 4 28 5 2 2" xfId="54431"/>
    <cellStyle name="Обычный 5 4 28 5 3" xfId="54432"/>
    <cellStyle name="Обычный 5 4 28 6" xfId="24559"/>
    <cellStyle name="Обычный 5 4 28 6 2" xfId="54433"/>
    <cellStyle name="Обычный 5 4 28 7" xfId="24560"/>
    <cellStyle name="Обычный 5 4 28 7 2" xfId="54434"/>
    <cellStyle name="Обычный 5 4 28 8" xfId="54435"/>
    <cellStyle name="Обычный 5 4 29" xfId="24561"/>
    <cellStyle name="Обычный 5 4 29 2" xfId="24562"/>
    <cellStyle name="Обычный 5 4 29 2 2" xfId="24563"/>
    <cellStyle name="Обычный 5 4 29 2 2 2" xfId="24564"/>
    <cellStyle name="Обычный 5 4 29 2 2 2 2" xfId="54436"/>
    <cellStyle name="Обычный 5 4 29 2 2 3" xfId="54437"/>
    <cellStyle name="Обычный 5 4 29 2 3" xfId="24565"/>
    <cellStyle name="Обычный 5 4 29 2 3 2" xfId="54438"/>
    <cellStyle name="Обычный 5 4 29 2 4" xfId="54439"/>
    <cellStyle name="Обычный 5 4 29 3" xfId="24566"/>
    <cellStyle name="Обычный 5 4 29 3 2" xfId="24567"/>
    <cellStyle name="Обычный 5 4 29 3 2 2" xfId="24568"/>
    <cellStyle name="Обычный 5 4 29 3 2 2 2" xfId="54440"/>
    <cellStyle name="Обычный 5 4 29 3 2 3" xfId="54441"/>
    <cellStyle name="Обычный 5 4 29 3 3" xfId="24569"/>
    <cellStyle name="Обычный 5 4 29 3 3 2" xfId="54442"/>
    <cellStyle name="Обычный 5 4 29 3 4" xfId="54443"/>
    <cellStyle name="Обычный 5 4 29 4" xfId="24570"/>
    <cellStyle name="Обычный 5 4 29 4 2" xfId="24571"/>
    <cellStyle name="Обычный 5 4 29 4 2 2" xfId="24572"/>
    <cellStyle name="Обычный 5 4 29 4 2 2 2" xfId="54444"/>
    <cellStyle name="Обычный 5 4 29 4 2 3" xfId="54445"/>
    <cellStyle name="Обычный 5 4 29 4 3" xfId="24573"/>
    <cellStyle name="Обычный 5 4 29 4 3 2" xfId="54446"/>
    <cellStyle name="Обычный 5 4 29 4 4" xfId="54447"/>
    <cellStyle name="Обычный 5 4 29 5" xfId="24574"/>
    <cellStyle name="Обычный 5 4 29 5 2" xfId="24575"/>
    <cellStyle name="Обычный 5 4 29 5 2 2" xfId="54448"/>
    <cellStyle name="Обычный 5 4 29 5 3" xfId="54449"/>
    <cellStyle name="Обычный 5 4 29 6" xfId="24576"/>
    <cellStyle name="Обычный 5 4 29 6 2" xfId="54450"/>
    <cellStyle name="Обычный 5 4 29 7" xfId="24577"/>
    <cellStyle name="Обычный 5 4 29 7 2" xfId="54451"/>
    <cellStyle name="Обычный 5 4 29 8" xfId="54452"/>
    <cellStyle name="Обычный 5 4 3" xfId="24578"/>
    <cellStyle name="Обычный 5 4 3 2" xfId="24579"/>
    <cellStyle name="Обычный 5 4 3 2 2" xfId="24580"/>
    <cellStyle name="Обычный 5 4 3 2 2 2" xfId="24581"/>
    <cellStyle name="Обычный 5 4 3 2 2 2 2" xfId="54453"/>
    <cellStyle name="Обычный 5 4 3 2 2 3" xfId="54454"/>
    <cellStyle name="Обычный 5 4 3 2 3" xfId="24582"/>
    <cellStyle name="Обычный 5 4 3 2 3 2" xfId="54455"/>
    <cellStyle name="Обычный 5 4 3 2 4" xfId="54456"/>
    <cellStyle name="Обычный 5 4 3 3" xfId="24583"/>
    <cellStyle name="Обычный 5 4 3 3 2" xfId="24584"/>
    <cellStyle name="Обычный 5 4 3 3 2 2" xfId="24585"/>
    <cellStyle name="Обычный 5 4 3 3 2 2 2" xfId="54457"/>
    <cellStyle name="Обычный 5 4 3 3 2 3" xfId="54458"/>
    <cellStyle name="Обычный 5 4 3 3 3" xfId="24586"/>
    <cellStyle name="Обычный 5 4 3 3 3 2" xfId="54459"/>
    <cellStyle name="Обычный 5 4 3 3 4" xfId="54460"/>
    <cellStyle name="Обычный 5 4 3 4" xfId="24587"/>
    <cellStyle name="Обычный 5 4 3 4 2" xfId="24588"/>
    <cellStyle name="Обычный 5 4 3 4 2 2" xfId="24589"/>
    <cellStyle name="Обычный 5 4 3 4 2 2 2" xfId="54461"/>
    <cellStyle name="Обычный 5 4 3 4 2 3" xfId="54462"/>
    <cellStyle name="Обычный 5 4 3 4 3" xfId="24590"/>
    <cellStyle name="Обычный 5 4 3 4 3 2" xfId="54463"/>
    <cellStyle name="Обычный 5 4 3 4 4" xfId="54464"/>
    <cellStyle name="Обычный 5 4 3 5" xfId="24591"/>
    <cellStyle name="Обычный 5 4 3 5 2" xfId="24592"/>
    <cellStyle name="Обычный 5 4 3 5 2 2" xfId="54465"/>
    <cellStyle name="Обычный 5 4 3 5 3" xfId="54466"/>
    <cellStyle name="Обычный 5 4 3 6" xfId="24593"/>
    <cellStyle name="Обычный 5 4 3 6 2" xfId="54467"/>
    <cellStyle name="Обычный 5 4 3 7" xfId="24594"/>
    <cellStyle name="Обычный 5 4 3 7 2" xfId="54468"/>
    <cellStyle name="Обычный 5 4 3 8" xfId="54469"/>
    <cellStyle name="Обычный 5 4 30" xfId="24595"/>
    <cellStyle name="Обычный 5 4 30 2" xfId="54470"/>
    <cellStyle name="Обычный 5 4 31" xfId="24596"/>
    <cellStyle name="Обычный 5 4 31 2" xfId="24597"/>
    <cellStyle name="Обычный 5 4 31 2 2" xfId="24598"/>
    <cellStyle name="Обычный 5 4 31 2 2 2" xfId="54471"/>
    <cellStyle name="Обычный 5 4 31 2 3" xfId="54472"/>
    <cellStyle name="Обычный 5 4 31 3" xfId="24599"/>
    <cellStyle name="Обычный 5 4 31 3 2" xfId="54473"/>
    <cellStyle name="Обычный 5 4 31 4" xfId="54474"/>
    <cellStyle name="Обычный 5 4 32" xfId="24600"/>
    <cellStyle name="Обычный 5 4 32 2" xfId="24601"/>
    <cellStyle name="Обычный 5 4 32 2 2" xfId="24602"/>
    <cellStyle name="Обычный 5 4 32 2 2 2" xfId="54475"/>
    <cellStyle name="Обычный 5 4 32 2 3" xfId="54476"/>
    <cellStyle name="Обычный 5 4 32 3" xfId="24603"/>
    <cellStyle name="Обычный 5 4 32 3 2" xfId="54477"/>
    <cellStyle name="Обычный 5 4 32 4" xfId="54478"/>
    <cellStyle name="Обычный 5 4 33" xfId="24604"/>
    <cellStyle name="Обычный 5 4 33 2" xfId="24605"/>
    <cellStyle name="Обычный 5 4 33 2 2" xfId="24606"/>
    <cellStyle name="Обычный 5 4 33 2 2 2" xfId="54479"/>
    <cellStyle name="Обычный 5 4 33 2 3" xfId="54480"/>
    <cellStyle name="Обычный 5 4 33 3" xfId="24607"/>
    <cellStyle name="Обычный 5 4 33 3 2" xfId="54481"/>
    <cellStyle name="Обычный 5 4 33 4" xfId="54482"/>
    <cellStyle name="Обычный 5 4 34" xfId="24608"/>
    <cellStyle name="Обычный 5 4 34 2" xfId="24609"/>
    <cellStyle name="Обычный 5 4 34 2 2" xfId="24610"/>
    <cellStyle name="Обычный 5 4 34 2 2 2" xfId="54483"/>
    <cellStyle name="Обычный 5 4 34 2 3" xfId="54484"/>
    <cellStyle name="Обычный 5 4 34 3" xfId="24611"/>
    <cellStyle name="Обычный 5 4 34 3 2" xfId="54485"/>
    <cellStyle name="Обычный 5 4 34 4" xfId="54486"/>
    <cellStyle name="Обычный 5 4 35" xfId="24612"/>
    <cellStyle name="Обычный 5 4 35 2" xfId="24613"/>
    <cellStyle name="Обычный 5 4 35 2 2" xfId="54487"/>
    <cellStyle name="Обычный 5 4 35 3" xfId="54488"/>
    <cellStyle name="Обычный 5 4 36" xfId="24614"/>
    <cellStyle name="Обычный 5 4 36 2" xfId="54489"/>
    <cellStyle name="Обычный 5 4 37" xfId="24615"/>
    <cellStyle name="Обычный 5 4 37 2" xfId="54490"/>
    <cellStyle name="Обычный 5 4 38" xfId="54491"/>
    <cellStyle name="Обычный 5 4 4" xfId="24616"/>
    <cellStyle name="Обычный 5 4 4 2" xfId="24617"/>
    <cellStyle name="Обычный 5 4 4 2 2" xfId="24618"/>
    <cellStyle name="Обычный 5 4 4 2 2 2" xfId="24619"/>
    <cellStyle name="Обычный 5 4 4 2 2 2 2" xfId="54492"/>
    <cellStyle name="Обычный 5 4 4 2 2 3" xfId="54493"/>
    <cellStyle name="Обычный 5 4 4 2 3" xfId="24620"/>
    <cellStyle name="Обычный 5 4 4 2 3 2" xfId="54494"/>
    <cellStyle name="Обычный 5 4 4 2 4" xfId="54495"/>
    <cellStyle name="Обычный 5 4 4 3" xfId="24621"/>
    <cellStyle name="Обычный 5 4 4 3 2" xfId="24622"/>
    <cellStyle name="Обычный 5 4 4 3 2 2" xfId="24623"/>
    <cellStyle name="Обычный 5 4 4 3 2 2 2" xfId="54496"/>
    <cellStyle name="Обычный 5 4 4 3 2 3" xfId="54497"/>
    <cellStyle name="Обычный 5 4 4 3 3" xfId="24624"/>
    <cellStyle name="Обычный 5 4 4 3 3 2" xfId="54498"/>
    <cellStyle name="Обычный 5 4 4 3 4" xfId="54499"/>
    <cellStyle name="Обычный 5 4 4 4" xfId="24625"/>
    <cellStyle name="Обычный 5 4 4 4 2" xfId="24626"/>
    <cellStyle name="Обычный 5 4 4 4 2 2" xfId="24627"/>
    <cellStyle name="Обычный 5 4 4 4 2 2 2" xfId="54500"/>
    <cellStyle name="Обычный 5 4 4 4 2 3" xfId="54501"/>
    <cellStyle name="Обычный 5 4 4 4 3" xfId="24628"/>
    <cellStyle name="Обычный 5 4 4 4 3 2" xfId="54502"/>
    <cellStyle name="Обычный 5 4 4 4 4" xfId="54503"/>
    <cellStyle name="Обычный 5 4 4 5" xfId="24629"/>
    <cellStyle name="Обычный 5 4 4 5 2" xfId="24630"/>
    <cellStyle name="Обычный 5 4 4 5 2 2" xfId="54504"/>
    <cellStyle name="Обычный 5 4 4 5 3" xfId="54505"/>
    <cellStyle name="Обычный 5 4 4 6" xfId="24631"/>
    <cellStyle name="Обычный 5 4 4 6 2" xfId="54506"/>
    <cellStyle name="Обычный 5 4 4 7" xfId="24632"/>
    <cellStyle name="Обычный 5 4 4 7 2" xfId="54507"/>
    <cellStyle name="Обычный 5 4 4 8" xfId="54508"/>
    <cellStyle name="Обычный 5 4 5" xfId="24633"/>
    <cellStyle name="Обычный 5 4 5 2" xfId="24634"/>
    <cellStyle name="Обычный 5 4 5 2 2" xfId="24635"/>
    <cellStyle name="Обычный 5 4 5 2 2 2" xfId="24636"/>
    <cellStyle name="Обычный 5 4 5 2 2 2 2" xfId="54509"/>
    <cellStyle name="Обычный 5 4 5 2 2 3" xfId="54510"/>
    <cellStyle name="Обычный 5 4 5 2 3" xfId="24637"/>
    <cellStyle name="Обычный 5 4 5 2 3 2" xfId="54511"/>
    <cellStyle name="Обычный 5 4 5 2 4" xfId="54512"/>
    <cellStyle name="Обычный 5 4 5 3" xfId="24638"/>
    <cellStyle name="Обычный 5 4 5 3 2" xfId="24639"/>
    <cellStyle name="Обычный 5 4 5 3 2 2" xfId="24640"/>
    <cellStyle name="Обычный 5 4 5 3 2 2 2" xfId="54513"/>
    <cellStyle name="Обычный 5 4 5 3 2 3" xfId="54514"/>
    <cellStyle name="Обычный 5 4 5 3 3" xfId="24641"/>
    <cellStyle name="Обычный 5 4 5 3 3 2" xfId="54515"/>
    <cellStyle name="Обычный 5 4 5 3 4" xfId="54516"/>
    <cellStyle name="Обычный 5 4 5 4" xfId="24642"/>
    <cellStyle name="Обычный 5 4 5 4 2" xfId="24643"/>
    <cellStyle name="Обычный 5 4 5 4 2 2" xfId="24644"/>
    <cellStyle name="Обычный 5 4 5 4 2 2 2" xfId="54517"/>
    <cellStyle name="Обычный 5 4 5 4 2 3" xfId="54518"/>
    <cellStyle name="Обычный 5 4 5 4 3" xfId="24645"/>
    <cellStyle name="Обычный 5 4 5 4 3 2" xfId="54519"/>
    <cellStyle name="Обычный 5 4 5 4 4" xfId="54520"/>
    <cellStyle name="Обычный 5 4 5 5" xfId="24646"/>
    <cellStyle name="Обычный 5 4 5 5 2" xfId="24647"/>
    <cellStyle name="Обычный 5 4 5 5 2 2" xfId="54521"/>
    <cellStyle name="Обычный 5 4 5 5 3" xfId="54522"/>
    <cellStyle name="Обычный 5 4 5 6" xfId="24648"/>
    <cellStyle name="Обычный 5 4 5 6 2" xfId="54523"/>
    <cellStyle name="Обычный 5 4 5 7" xfId="24649"/>
    <cellStyle name="Обычный 5 4 5 7 2" xfId="54524"/>
    <cellStyle name="Обычный 5 4 5 8" xfId="54525"/>
    <cellStyle name="Обычный 5 4 6" xfId="24650"/>
    <cellStyle name="Обычный 5 4 6 2" xfId="24651"/>
    <cellStyle name="Обычный 5 4 6 2 2" xfId="24652"/>
    <cellStyle name="Обычный 5 4 6 2 2 2" xfId="24653"/>
    <cellStyle name="Обычный 5 4 6 2 2 2 2" xfId="54526"/>
    <cellStyle name="Обычный 5 4 6 2 2 3" xfId="54527"/>
    <cellStyle name="Обычный 5 4 6 2 3" xfId="24654"/>
    <cellStyle name="Обычный 5 4 6 2 3 2" xfId="54528"/>
    <cellStyle name="Обычный 5 4 6 2 4" xfId="54529"/>
    <cellStyle name="Обычный 5 4 6 3" xfId="24655"/>
    <cellStyle name="Обычный 5 4 6 3 2" xfId="24656"/>
    <cellStyle name="Обычный 5 4 6 3 2 2" xfId="24657"/>
    <cellStyle name="Обычный 5 4 6 3 2 2 2" xfId="54530"/>
    <cellStyle name="Обычный 5 4 6 3 2 3" xfId="54531"/>
    <cellStyle name="Обычный 5 4 6 3 3" xfId="24658"/>
    <cellStyle name="Обычный 5 4 6 3 3 2" xfId="54532"/>
    <cellStyle name="Обычный 5 4 6 3 4" xfId="54533"/>
    <cellStyle name="Обычный 5 4 6 4" xfId="24659"/>
    <cellStyle name="Обычный 5 4 6 4 2" xfId="24660"/>
    <cellStyle name="Обычный 5 4 6 4 2 2" xfId="24661"/>
    <cellStyle name="Обычный 5 4 6 4 2 2 2" xfId="54534"/>
    <cellStyle name="Обычный 5 4 6 4 2 3" xfId="54535"/>
    <cellStyle name="Обычный 5 4 6 4 3" xfId="24662"/>
    <cellStyle name="Обычный 5 4 6 4 3 2" xfId="54536"/>
    <cellStyle name="Обычный 5 4 6 4 4" xfId="54537"/>
    <cellStyle name="Обычный 5 4 6 5" xfId="24663"/>
    <cellStyle name="Обычный 5 4 6 5 2" xfId="24664"/>
    <cellStyle name="Обычный 5 4 6 5 2 2" xfId="54538"/>
    <cellStyle name="Обычный 5 4 6 5 3" xfId="54539"/>
    <cellStyle name="Обычный 5 4 6 6" xfId="24665"/>
    <cellStyle name="Обычный 5 4 6 6 2" xfId="54540"/>
    <cellStyle name="Обычный 5 4 6 7" xfId="24666"/>
    <cellStyle name="Обычный 5 4 6 7 2" xfId="54541"/>
    <cellStyle name="Обычный 5 4 6 8" xfId="54542"/>
    <cellStyle name="Обычный 5 4 7" xfId="24667"/>
    <cellStyle name="Обычный 5 4 7 2" xfId="24668"/>
    <cellStyle name="Обычный 5 4 7 2 2" xfId="24669"/>
    <cellStyle name="Обычный 5 4 7 2 2 2" xfId="24670"/>
    <cellStyle name="Обычный 5 4 7 2 2 2 2" xfId="54543"/>
    <cellStyle name="Обычный 5 4 7 2 2 3" xfId="54544"/>
    <cellStyle name="Обычный 5 4 7 2 3" xfId="24671"/>
    <cellStyle name="Обычный 5 4 7 2 3 2" xfId="54545"/>
    <cellStyle name="Обычный 5 4 7 2 4" xfId="54546"/>
    <cellStyle name="Обычный 5 4 7 3" xfId="24672"/>
    <cellStyle name="Обычный 5 4 7 3 2" xfId="24673"/>
    <cellStyle name="Обычный 5 4 7 3 2 2" xfId="24674"/>
    <cellStyle name="Обычный 5 4 7 3 2 2 2" xfId="54547"/>
    <cellStyle name="Обычный 5 4 7 3 2 3" xfId="54548"/>
    <cellStyle name="Обычный 5 4 7 3 3" xfId="24675"/>
    <cellStyle name="Обычный 5 4 7 3 3 2" xfId="54549"/>
    <cellStyle name="Обычный 5 4 7 3 4" xfId="54550"/>
    <cellStyle name="Обычный 5 4 7 4" xfId="24676"/>
    <cellStyle name="Обычный 5 4 7 4 2" xfId="24677"/>
    <cellStyle name="Обычный 5 4 7 4 2 2" xfId="24678"/>
    <cellStyle name="Обычный 5 4 7 4 2 2 2" xfId="54551"/>
    <cellStyle name="Обычный 5 4 7 4 2 3" xfId="54552"/>
    <cellStyle name="Обычный 5 4 7 4 3" xfId="24679"/>
    <cellStyle name="Обычный 5 4 7 4 3 2" xfId="54553"/>
    <cellStyle name="Обычный 5 4 7 4 4" xfId="54554"/>
    <cellStyle name="Обычный 5 4 7 5" xfId="24680"/>
    <cellStyle name="Обычный 5 4 7 5 2" xfId="24681"/>
    <cellStyle name="Обычный 5 4 7 5 2 2" xfId="54555"/>
    <cellStyle name="Обычный 5 4 7 5 3" xfId="54556"/>
    <cellStyle name="Обычный 5 4 7 6" xfId="24682"/>
    <cellStyle name="Обычный 5 4 7 6 2" xfId="54557"/>
    <cellStyle name="Обычный 5 4 7 7" xfId="24683"/>
    <cellStyle name="Обычный 5 4 7 7 2" xfId="54558"/>
    <cellStyle name="Обычный 5 4 7 8" xfId="54559"/>
    <cellStyle name="Обычный 5 4 8" xfId="24684"/>
    <cellStyle name="Обычный 5 4 8 2" xfId="24685"/>
    <cellStyle name="Обычный 5 4 8 2 2" xfId="24686"/>
    <cellStyle name="Обычный 5 4 8 2 2 2" xfId="24687"/>
    <cellStyle name="Обычный 5 4 8 2 2 2 2" xfId="54560"/>
    <cellStyle name="Обычный 5 4 8 2 2 3" xfId="54561"/>
    <cellStyle name="Обычный 5 4 8 2 3" xfId="24688"/>
    <cellStyle name="Обычный 5 4 8 2 3 2" xfId="54562"/>
    <cellStyle name="Обычный 5 4 8 2 4" xfId="54563"/>
    <cellStyle name="Обычный 5 4 8 3" xfId="24689"/>
    <cellStyle name="Обычный 5 4 8 3 2" xfId="24690"/>
    <cellStyle name="Обычный 5 4 8 3 2 2" xfId="24691"/>
    <cellStyle name="Обычный 5 4 8 3 2 2 2" xfId="54564"/>
    <cellStyle name="Обычный 5 4 8 3 2 3" xfId="54565"/>
    <cellStyle name="Обычный 5 4 8 3 3" xfId="24692"/>
    <cellStyle name="Обычный 5 4 8 3 3 2" xfId="54566"/>
    <cellStyle name="Обычный 5 4 8 3 4" xfId="54567"/>
    <cellStyle name="Обычный 5 4 8 4" xfId="24693"/>
    <cellStyle name="Обычный 5 4 8 4 2" xfId="24694"/>
    <cellStyle name="Обычный 5 4 8 4 2 2" xfId="24695"/>
    <cellStyle name="Обычный 5 4 8 4 2 2 2" xfId="54568"/>
    <cellStyle name="Обычный 5 4 8 4 2 3" xfId="54569"/>
    <cellStyle name="Обычный 5 4 8 4 3" xfId="24696"/>
    <cellStyle name="Обычный 5 4 8 4 3 2" xfId="54570"/>
    <cellStyle name="Обычный 5 4 8 4 4" xfId="54571"/>
    <cellStyle name="Обычный 5 4 8 5" xfId="24697"/>
    <cellStyle name="Обычный 5 4 8 5 2" xfId="24698"/>
    <cellStyle name="Обычный 5 4 8 5 2 2" xfId="54572"/>
    <cellStyle name="Обычный 5 4 8 5 3" xfId="54573"/>
    <cellStyle name="Обычный 5 4 8 6" xfId="24699"/>
    <cellStyle name="Обычный 5 4 8 6 2" xfId="54574"/>
    <cellStyle name="Обычный 5 4 8 7" xfId="24700"/>
    <cellStyle name="Обычный 5 4 8 7 2" xfId="54575"/>
    <cellStyle name="Обычный 5 4 8 8" xfId="54576"/>
    <cellStyle name="Обычный 5 4 9" xfId="24701"/>
    <cellStyle name="Обычный 5 4 9 2" xfId="24702"/>
    <cellStyle name="Обычный 5 4 9 2 2" xfId="24703"/>
    <cellStyle name="Обычный 5 4 9 2 2 2" xfId="24704"/>
    <cellStyle name="Обычный 5 4 9 2 2 2 2" xfId="54577"/>
    <cellStyle name="Обычный 5 4 9 2 2 3" xfId="54578"/>
    <cellStyle name="Обычный 5 4 9 2 3" xfId="24705"/>
    <cellStyle name="Обычный 5 4 9 2 3 2" xfId="54579"/>
    <cellStyle name="Обычный 5 4 9 2 4" xfId="54580"/>
    <cellStyle name="Обычный 5 4 9 3" xfId="24706"/>
    <cellStyle name="Обычный 5 4 9 3 2" xfId="24707"/>
    <cellStyle name="Обычный 5 4 9 3 2 2" xfId="24708"/>
    <cellStyle name="Обычный 5 4 9 3 2 2 2" xfId="54581"/>
    <cellStyle name="Обычный 5 4 9 3 2 3" xfId="54582"/>
    <cellStyle name="Обычный 5 4 9 3 3" xfId="24709"/>
    <cellStyle name="Обычный 5 4 9 3 3 2" xfId="54583"/>
    <cellStyle name="Обычный 5 4 9 3 4" xfId="54584"/>
    <cellStyle name="Обычный 5 4 9 4" xfId="24710"/>
    <cellStyle name="Обычный 5 4 9 4 2" xfId="24711"/>
    <cellStyle name="Обычный 5 4 9 4 2 2" xfId="24712"/>
    <cellStyle name="Обычный 5 4 9 4 2 2 2" xfId="54585"/>
    <cellStyle name="Обычный 5 4 9 4 2 3" xfId="54586"/>
    <cellStyle name="Обычный 5 4 9 4 3" xfId="24713"/>
    <cellStyle name="Обычный 5 4 9 4 3 2" xfId="54587"/>
    <cellStyle name="Обычный 5 4 9 4 4" xfId="54588"/>
    <cellStyle name="Обычный 5 4 9 5" xfId="24714"/>
    <cellStyle name="Обычный 5 4 9 5 2" xfId="24715"/>
    <cellStyle name="Обычный 5 4 9 5 2 2" xfId="54589"/>
    <cellStyle name="Обычный 5 4 9 5 3" xfId="54590"/>
    <cellStyle name="Обычный 5 4 9 6" xfId="24716"/>
    <cellStyle name="Обычный 5 4 9 6 2" xfId="54591"/>
    <cellStyle name="Обычный 5 4 9 7" xfId="24717"/>
    <cellStyle name="Обычный 5 4 9 7 2" xfId="54592"/>
    <cellStyle name="Обычный 5 4 9 8" xfId="54593"/>
    <cellStyle name="Обычный 5 40" xfId="24718"/>
    <cellStyle name="Обычный 5 40 2" xfId="24719"/>
    <cellStyle name="Обычный 5 40 2 2" xfId="24720"/>
    <cellStyle name="Обычный 5 40 2 2 2" xfId="24721"/>
    <cellStyle name="Обычный 5 40 2 2 2 2" xfId="54594"/>
    <cellStyle name="Обычный 5 40 2 2 3" xfId="54595"/>
    <cellStyle name="Обычный 5 40 2 3" xfId="24722"/>
    <cellStyle name="Обычный 5 40 2 3 2" xfId="54596"/>
    <cellStyle name="Обычный 5 40 2 4" xfId="54597"/>
    <cellStyle name="Обычный 5 40 3" xfId="24723"/>
    <cellStyle name="Обычный 5 40 3 2" xfId="24724"/>
    <cellStyle name="Обычный 5 40 3 2 2" xfId="24725"/>
    <cellStyle name="Обычный 5 40 3 2 2 2" xfId="54598"/>
    <cellStyle name="Обычный 5 40 3 2 3" xfId="54599"/>
    <cellStyle name="Обычный 5 40 3 3" xfId="24726"/>
    <cellStyle name="Обычный 5 40 3 3 2" xfId="54600"/>
    <cellStyle name="Обычный 5 40 3 4" xfId="54601"/>
    <cellStyle name="Обычный 5 40 4" xfId="24727"/>
    <cellStyle name="Обычный 5 40 4 2" xfId="24728"/>
    <cellStyle name="Обычный 5 40 4 2 2" xfId="24729"/>
    <cellStyle name="Обычный 5 40 4 2 2 2" xfId="54602"/>
    <cellStyle name="Обычный 5 40 4 2 3" xfId="54603"/>
    <cellStyle name="Обычный 5 40 4 3" xfId="24730"/>
    <cellStyle name="Обычный 5 40 4 3 2" xfId="54604"/>
    <cellStyle name="Обычный 5 40 4 4" xfId="54605"/>
    <cellStyle name="Обычный 5 40 5" xfId="24731"/>
    <cellStyle name="Обычный 5 40 5 2" xfId="24732"/>
    <cellStyle name="Обычный 5 40 5 2 2" xfId="54606"/>
    <cellStyle name="Обычный 5 40 5 3" xfId="54607"/>
    <cellStyle name="Обычный 5 40 6" xfId="24733"/>
    <cellStyle name="Обычный 5 40 6 2" xfId="54608"/>
    <cellStyle name="Обычный 5 40 7" xfId="24734"/>
    <cellStyle name="Обычный 5 40 7 2" xfId="54609"/>
    <cellStyle name="Обычный 5 40 8" xfId="54610"/>
    <cellStyle name="Обычный 5 41" xfId="24735"/>
    <cellStyle name="Обычный 5 41 2" xfId="24736"/>
    <cellStyle name="Обычный 5 41 2 2" xfId="24737"/>
    <cellStyle name="Обычный 5 41 2 2 2" xfId="24738"/>
    <cellStyle name="Обычный 5 41 2 2 2 2" xfId="54611"/>
    <cellStyle name="Обычный 5 41 2 2 3" xfId="54612"/>
    <cellStyle name="Обычный 5 41 2 3" xfId="24739"/>
    <cellStyle name="Обычный 5 41 2 3 2" xfId="54613"/>
    <cellStyle name="Обычный 5 41 2 4" xfId="54614"/>
    <cellStyle name="Обычный 5 41 3" xfId="24740"/>
    <cellStyle name="Обычный 5 41 3 2" xfId="24741"/>
    <cellStyle name="Обычный 5 41 3 2 2" xfId="24742"/>
    <cellStyle name="Обычный 5 41 3 2 2 2" xfId="54615"/>
    <cellStyle name="Обычный 5 41 3 2 3" xfId="54616"/>
    <cellStyle name="Обычный 5 41 3 3" xfId="24743"/>
    <cellStyle name="Обычный 5 41 3 3 2" xfId="54617"/>
    <cellStyle name="Обычный 5 41 3 4" xfId="54618"/>
    <cellStyle name="Обычный 5 41 4" xfId="24744"/>
    <cellStyle name="Обычный 5 41 4 2" xfId="24745"/>
    <cellStyle name="Обычный 5 41 4 2 2" xfId="24746"/>
    <cellStyle name="Обычный 5 41 4 2 2 2" xfId="54619"/>
    <cellStyle name="Обычный 5 41 4 2 3" xfId="54620"/>
    <cellStyle name="Обычный 5 41 4 3" xfId="24747"/>
    <cellStyle name="Обычный 5 41 4 3 2" xfId="54621"/>
    <cellStyle name="Обычный 5 41 4 4" xfId="54622"/>
    <cellStyle name="Обычный 5 41 5" xfId="24748"/>
    <cellStyle name="Обычный 5 41 5 2" xfId="24749"/>
    <cellStyle name="Обычный 5 41 5 2 2" xfId="54623"/>
    <cellStyle name="Обычный 5 41 5 3" xfId="54624"/>
    <cellStyle name="Обычный 5 41 6" xfId="24750"/>
    <cellStyle name="Обычный 5 41 6 2" xfId="54625"/>
    <cellStyle name="Обычный 5 41 7" xfId="24751"/>
    <cellStyle name="Обычный 5 41 7 2" xfId="54626"/>
    <cellStyle name="Обычный 5 41 8" xfId="54627"/>
    <cellStyle name="Обычный 5 42" xfId="24752"/>
    <cellStyle name="Обычный 5 42 2" xfId="24753"/>
    <cellStyle name="Обычный 5 42 2 2" xfId="24754"/>
    <cellStyle name="Обычный 5 42 2 2 2" xfId="24755"/>
    <cellStyle name="Обычный 5 42 2 2 2 2" xfId="54628"/>
    <cellStyle name="Обычный 5 42 2 2 3" xfId="54629"/>
    <cellStyle name="Обычный 5 42 2 3" xfId="24756"/>
    <cellStyle name="Обычный 5 42 2 3 2" xfId="54630"/>
    <cellStyle name="Обычный 5 42 2 4" xfId="54631"/>
    <cellStyle name="Обычный 5 42 3" xfId="24757"/>
    <cellStyle name="Обычный 5 42 3 2" xfId="24758"/>
    <cellStyle name="Обычный 5 42 3 2 2" xfId="24759"/>
    <cellStyle name="Обычный 5 42 3 2 2 2" xfId="54632"/>
    <cellStyle name="Обычный 5 42 3 2 3" xfId="54633"/>
    <cellStyle name="Обычный 5 42 3 3" xfId="24760"/>
    <cellStyle name="Обычный 5 42 3 3 2" xfId="54634"/>
    <cellStyle name="Обычный 5 42 3 4" xfId="54635"/>
    <cellStyle name="Обычный 5 42 4" xfId="24761"/>
    <cellStyle name="Обычный 5 42 4 2" xfId="24762"/>
    <cellStyle name="Обычный 5 42 4 2 2" xfId="24763"/>
    <cellStyle name="Обычный 5 42 4 2 2 2" xfId="54636"/>
    <cellStyle name="Обычный 5 42 4 2 3" xfId="54637"/>
    <cellStyle name="Обычный 5 42 4 3" xfId="24764"/>
    <cellStyle name="Обычный 5 42 4 3 2" xfId="54638"/>
    <cellStyle name="Обычный 5 42 4 4" xfId="54639"/>
    <cellStyle name="Обычный 5 42 5" xfId="24765"/>
    <cellStyle name="Обычный 5 42 5 2" xfId="24766"/>
    <cellStyle name="Обычный 5 42 5 2 2" xfId="54640"/>
    <cellStyle name="Обычный 5 42 5 3" xfId="54641"/>
    <cellStyle name="Обычный 5 42 6" xfId="24767"/>
    <cellStyle name="Обычный 5 42 6 2" xfId="54642"/>
    <cellStyle name="Обычный 5 42 7" xfId="24768"/>
    <cellStyle name="Обычный 5 42 7 2" xfId="54643"/>
    <cellStyle name="Обычный 5 42 8" xfId="54644"/>
    <cellStyle name="Обычный 5 43" xfId="24769"/>
    <cellStyle name="Обычный 5 43 2" xfId="24770"/>
    <cellStyle name="Обычный 5 43 2 2" xfId="24771"/>
    <cellStyle name="Обычный 5 43 2 2 2" xfId="24772"/>
    <cellStyle name="Обычный 5 43 2 2 2 2" xfId="54645"/>
    <cellStyle name="Обычный 5 43 2 2 3" xfId="54646"/>
    <cellStyle name="Обычный 5 43 2 3" xfId="24773"/>
    <cellStyle name="Обычный 5 43 2 3 2" xfId="54647"/>
    <cellStyle name="Обычный 5 43 2 4" xfId="54648"/>
    <cellStyle name="Обычный 5 43 3" xfId="24774"/>
    <cellStyle name="Обычный 5 43 3 2" xfId="24775"/>
    <cellStyle name="Обычный 5 43 3 2 2" xfId="24776"/>
    <cellStyle name="Обычный 5 43 3 2 2 2" xfId="54649"/>
    <cellStyle name="Обычный 5 43 3 2 3" xfId="54650"/>
    <cellStyle name="Обычный 5 43 3 3" xfId="24777"/>
    <cellStyle name="Обычный 5 43 3 3 2" xfId="54651"/>
    <cellStyle name="Обычный 5 43 3 4" xfId="54652"/>
    <cellStyle name="Обычный 5 43 4" xfId="24778"/>
    <cellStyle name="Обычный 5 43 4 2" xfId="24779"/>
    <cellStyle name="Обычный 5 43 4 2 2" xfId="24780"/>
    <cellStyle name="Обычный 5 43 4 2 2 2" xfId="54653"/>
    <cellStyle name="Обычный 5 43 4 2 3" xfId="54654"/>
    <cellStyle name="Обычный 5 43 4 3" xfId="24781"/>
    <cellStyle name="Обычный 5 43 4 3 2" xfId="54655"/>
    <cellStyle name="Обычный 5 43 4 4" xfId="54656"/>
    <cellStyle name="Обычный 5 43 5" xfId="24782"/>
    <cellStyle name="Обычный 5 43 5 2" xfId="24783"/>
    <cellStyle name="Обычный 5 43 5 2 2" xfId="54657"/>
    <cellStyle name="Обычный 5 43 5 3" xfId="54658"/>
    <cellStyle name="Обычный 5 43 6" xfId="24784"/>
    <cellStyle name="Обычный 5 43 6 2" xfId="54659"/>
    <cellStyle name="Обычный 5 43 7" xfId="24785"/>
    <cellStyle name="Обычный 5 43 7 2" xfId="54660"/>
    <cellStyle name="Обычный 5 43 8" xfId="54661"/>
    <cellStyle name="Обычный 5 44" xfId="24786"/>
    <cellStyle name="Обычный 5 44 2" xfId="24787"/>
    <cellStyle name="Обычный 5 44 2 2" xfId="24788"/>
    <cellStyle name="Обычный 5 44 2 2 2" xfId="24789"/>
    <cellStyle name="Обычный 5 44 2 2 2 2" xfId="54662"/>
    <cellStyle name="Обычный 5 44 2 2 3" xfId="54663"/>
    <cellStyle name="Обычный 5 44 2 3" xfId="24790"/>
    <cellStyle name="Обычный 5 44 2 3 2" xfId="54664"/>
    <cellStyle name="Обычный 5 44 2 4" xfId="54665"/>
    <cellStyle name="Обычный 5 44 3" xfId="24791"/>
    <cellStyle name="Обычный 5 44 3 2" xfId="24792"/>
    <cellStyle name="Обычный 5 44 3 2 2" xfId="24793"/>
    <cellStyle name="Обычный 5 44 3 2 2 2" xfId="54666"/>
    <cellStyle name="Обычный 5 44 3 2 3" xfId="54667"/>
    <cellStyle name="Обычный 5 44 3 3" xfId="24794"/>
    <cellStyle name="Обычный 5 44 3 3 2" xfId="54668"/>
    <cellStyle name="Обычный 5 44 3 4" xfId="54669"/>
    <cellStyle name="Обычный 5 44 4" xfId="24795"/>
    <cellStyle name="Обычный 5 44 4 2" xfId="24796"/>
    <cellStyle name="Обычный 5 44 4 2 2" xfId="24797"/>
    <cellStyle name="Обычный 5 44 4 2 2 2" xfId="54670"/>
    <cellStyle name="Обычный 5 44 4 2 3" xfId="54671"/>
    <cellStyle name="Обычный 5 44 4 3" xfId="24798"/>
    <cellStyle name="Обычный 5 44 4 3 2" xfId="54672"/>
    <cellStyle name="Обычный 5 44 4 4" xfId="54673"/>
    <cellStyle name="Обычный 5 44 5" xfId="24799"/>
    <cellStyle name="Обычный 5 44 5 2" xfId="24800"/>
    <cellStyle name="Обычный 5 44 5 2 2" xfId="54674"/>
    <cellStyle name="Обычный 5 44 5 3" xfId="54675"/>
    <cellStyle name="Обычный 5 44 6" xfId="24801"/>
    <cellStyle name="Обычный 5 44 6 2" xfId="54676"/>
    <cellStyle name="Обычный 5 44 7" xfId="24802"/>
    <cellStyle name="Обычный 5 44 7 2" xfId="54677"/>
    <cellStyle name="Обычный 5 44 8" xfId="54678"/>
    <cellStyle name="Обычный 5 45" xfId="24803"/>
    <cellStyle name="Обычный 5 45 2" xfId="24804"/>
    <cellStyle name="Обычный 5 45 2 2" xfId="24805"/>
    <cellStyle name="Обычный 5 45 2 2 2" xfId="24806"/>
    <cellStyle name="Обычный 5 45 2 2 2 2" xfId="54679"/>
    <cellStyle name="Обычный 5 45 2 2 3" xfId="54680"/>
    <cellStyle name="Обычный 5 45 2 3" xfId="24807"/>
    <cellStyle name="Обычный 5 45 2 3 2" xfId="54681"/>
    <cellStyle name="Обычный 5 45 2 4" xfId="54682"/>
    <cellStyle name="Обычный 5 45 3" xfId="24808"/>
    <cellStyle name="Обычный 5 45 3 2" xfId="24809"/>
    <cellStyle name="Обычный 5 45 3 2 2" xfId="24810"/>
    <cellStyle name="Обычный 5 45 3 2 2 2" xfId="54683"/>
    <cellStyle name="Обычный 5 45 3 2 3" xfId="54684"/>
    <cellStyle name="Обычный 5 45 3 3" xfId="24811"/>
    <cellStyle name="Обычный 5 45 3 3 2" xfId="54685"/>
    <cellStyle name="Обычный 5 45 3 4" xfId="54686"/>
    <cellStyle name="Обычный 5 45 4" xfId="24812"/>
    <cellStyle name="Обычный 5 45 4 2" xfId="24813"/>
    <cellStyle name="Обычный 5 45 4 2 2" xfId="24814"/>
    <cellStyle name="Обычный 5 45 4 2 2 2" xfId="54687"/>
    <cellStyle name="Обычный 5 45 4 2 3" xfId="54688"/>
    <cellStyle name="Обычный 5 45 4 3" xfId="24815"/>
    <cellStyle name="Обычный 5 45 4 3 2" xfId="54689"/>
    <cellStyle name="Обычный 5 45 4 4" xfId="54690"/>
    <cellStyle name="Обычный 5 45 5" xfId="24816"/>
    <cellStyle name="Обычный 5 45 5 2" xfId="24817"/>
    <cellStyle name="Обычный 5 45 5 2 2" xfId="54691"/>
    <cellStyle name="Обычный 5 45 5 3" xfId="54692"/>
    <cellStyle name="Обычный 5 45 6" xfId="24818"/>
    <cellStyle name="Обычный 5 45 6 2" xfId="54693"/>
    <cellStyle name="Обычный 5 45 7" xfId="24819"/>
    <cellStyle name="Обычный 5 45 7 2" xfId="54694"/>
    <cellStyle name="Обычный 5 45 8" xfId="54695"/>
    <cellStyle name="Обычный 5 46" xfId="24820"/>
    <cellStyle name="Обычный 5 46 2" xfId="24821"/>
    <cellStyle name="Обычный 5 46 2 2" xfId="24822"/>
    <cellStyle name="Обычный 5 46 2 2 2" xfId="24823"/>
    <cellStyle name="Обычный 5 46 2 2 2 2" xfId="54696"/>
    <cellStyle name="Обычный 5 46 2 2 3" xfId="54697"/>
    <cellStyle name="Обычный 5 46 2 3" xfId="24824"/>
    <cellStyle name="Обычный 5 46 2 3 2" xfId="54698"/>
    <cellStyle name="Обычный 5 46 2 4" xfId="54699"/>
    <cellStyle name="Обычный 5 46 3" xfId="24825"/>
    <cellStyle name="Обычный 5 46 3 2" xfId="24826"/>
    <cellStyle name="Обычный 5 46 3 2 2" xfId="24827"/>
    <cellStyle name="Обычный 5 46 3 2 2 2" xfId="54700"/>
    <cellStyle name="Обычный 5 46 3 2 3" xfId="54701"/>
    <cellStyle name="Обычный 5 46 3 3" xfId="24828"/>
    <cellStyle name="Обычный 5 46 3 3 2" xfId="54702"/>
    <cellStyle name="Обычный 5 46 3 4" xfId="54703"/>
    <cellStyle name="Обычный 5 46 4" xfId="24829"/>
    <cellStyle name="Обычный 5 46 4 2" xfId="24830"/>
    <cellStyle name="Обычный 5 46 4 2 2" xfId="24831"/>
    <cellStyle name="Обычный 5 46 4 2 2 2" xfId="54704"/>
    <cellStyle name="Обычный 5 46 4 2 3" xfId="54705"/>
    <cellStyle name="Обычный 5 46 4 3" xfId="24832"/>
    <cellStyle name="Обычный 5 46 4 3 2" xfId="54706"/>
    <cellStyle name="Обычный 5 46 4 4" xfId="54707"/>
    <cellStyle name="Обычный 5 46 5" xfId="24833"/>
    <cellStyle name="Обычный 5 46 5 2" xfId="24834"/>
    <cellStyle name="Обычный 5 46 5 2 2" xfId="54708"/>
    <cellStyle name="Обычный 5 46 5 3" xfId="54709"/>
    <cellStyle name="Обычный 5 46 6" xfId="24835"/>
    <cellStyle name="Обычный 5 46 6 2" xfId="54710"/>
    <cellStyle name="Обычный 5 46 7" xfId="24836"/>
    <cellStyle name="Обычный 5 46 7 2" xfId="54711"/>
    <cellStyle name="Обычный 5 46 8" xfId="54712"/>
    <cellStyle name="Обычный 5 47" xfId="24837"/>
    <cellStyle name="Обычный 5 47 2" xfId="24838"/>
    <cellStyle name="Обычный 5 47 2 2" xfId="24839"/>
    <cellStyle name="Обычный 5 47 2 2 2" xfId="24840"/>
    <cellStyle name="Обычный 5 47 2 2 2 2" xfId="54713"/>
    <cellStyle name="Обычный 5 47 2 2 3" xfId="54714"/>
    <cellStyle name="Обычный 5 47 2 3" xfId="24841"/>
    <cellStyle name="Обычный 5 47 2 3 2" xfId="54715"/>
    <cellStyle name="Обычный 5 47 2 4" xfId="54716"/>
    <cellStyle name="Обычный 5 47 3" xfId="24842"/>
    <cellStyle name="Обычный 5 47 3 2" xfId="24843"/>
    <cellStyle name="Обычный 5 47 3 2 2" xfId="24844"/>
    <cellStyle name="Обычный 5 47 3 2 2 2" xfId="54717"/>
    <cellStyle name="Обычный 5 47 3 2 3" xfId="54718"/>
    <cellStyle name="Обычный 5 47 3 3" xfId="24845"/>
    <cellStyle name="Обычный 5 47 3 3 2" xfId="54719"/>
    <cellStyle name="Обычный 5 47 3 4" xfId="54720"/>
    <cellStyle name="Обычный 5 47 4" xfId="24846"/>
    <cellStyle name="Обычный 5 47 4 2" xfId="24847"/>
    <cellStyle name="Обычный 5 47 4 2 2" xfId="24848"/>
    <cellStyle name="Обычный 5 47 4 2 2 2" xfId="54721"/>
    <cellStyle name="Обычный 5 47 4 2 3" xfId="54722"/>
    <cellStyle name="Обычный 5 47 4 3" xfId="24849"/>
    <cellStyle name="Обычный 5 47 4 3 2" xfId="54723"/>
    <cellStyle name="Обычный 5 47 4 4" xfId="54724"/>
    <cellStyle name="Обычный 5 47 5" xfId="24850"/>
    <cellStyle name="Обычный 5 47 5 2" xfId="24851"/>
    <cellStyle name="Обычный 5 47 5 2 2" xfId="54725"/>
    <cellStyle name="Обычный 5 47 5 3" xfId="54726"/>
    <cellStyle name="Обычный 5 47 6" xfId="24852"/>
    <cellStyle name="Обычный 5 47 6 2" xfId="54727"/>
    <cellStyle name="Обычный 5 47 7" xfId="24853"/>
    <cellStyle name="Обычный 5 47 7 2" xfId="54728"/>
    <cellStyle name="Обычный 5 47 8" xfId="54729"/>
    <cellStyle name="Обычный 5 48" xfId="24854"/>
    <cellStyle name="Обычный 5 48 2" xfId="24855"/>
    <cellStyle name="Обычный 5 48 2 2" xfId="24856"/>
    <cellStyle name="Обычный 5 48 2 2 2" xfId="24857"/>
    <cellStyle name="Обычный 5 48 2 2 2 2" xfId="54730"/>
    <cellStyle name="Обычный 5 48 2 2 3" xfId="54731"/>
    <cellStyle name="Обычный 5 48 2 3" xfId="24858"/>
    <cellStyle name="Обычный 5 48 2 3 2" xfId="54732"/>
    <cellStyle name="Обычный 5 48 2 4" xfId="54733"/>
    <cellStyle name="Обычный 5 48 3" xfId="24859"/>
    <cellStyle name="Обычный 5 48 3 2" xfId="24860"/>
    <cellStyle name="Обычный 5 48 3 2 2" xfId="24861"/>
    <cellStyle name="Обычный 5 48 3 2 2 2" xfId="54734"/>
    <cellStyle name="Обычный 5 48 3 2 3" xfId="54735"/>
    <cellStyle name="Обычный 5 48 3 3" xfId="24862"/>
    <cellStyle name="Обычный 5 48 3 3 2" xfId="54736"/>
    <cellStyle name="Обычный 5 48 3 4" xfId="54737"/>
    <cellStyle name="Обычный 5 48 4" xfId="24863"/>
    <cellStyle name="Обычный 5 48 4 2" xfId="24864"/>
    <cellStyle name="Обычный 5 48 4 2 2" xfId="24865"/>
    <cellStyle name="Обычный 5 48 4 2 2 2" xfId="54738"/>
    <cellStyle name="Обычный 5 48 4 2 3" xfId="54739"/>
    <cellStyle name="Обычный 5 48 4 3" xfId="24866"/>
    <cellStyle name="Обычный 5 48 4 3 2" xfId="54740"/>
    <cellStyle name="Обычный 5 48 4 4" xfId="54741"/>
    <cellStyle name="Обычный 5 48 5" xfId="24867"/>
    <cellStyle name="Обычный 5 48 5 2" xfId="24868"/>
    <cellStyle name="Обычный 5 48 5 2 2" xfId="54742"/>
    <cellStyle name="Обычный 5 48 5 3" xfId="54743"/>
    <cellStyle name="Обычный 5 48 6" xfId="24869"/>
    <cellStyle name="Обычный 5 48 6 2" xfId="54744"/>
    <cellStyle name="Обычный 5 48 7" xfId="24870"/>
    <cellStyle name="Обычный 5 48 7 2" xfId="54745"/>
    <cellStyle name="Обычный 5 48 8" xfId="54746"/>
    <cellStyle name="Обычный 5 49" xfId="24871"/>
    <cellStyle name="Обычный 5 49 2" xfId="24872"/>
    <cellStyle name="Обычный 5 49 2 2" xfId="24873"/>
    <cellStyle name="Обычный 5 49 2 2 2" xfId="24874"/>
    <cellStyle name="Обычный 5 49 2 2 2 2" xfId="54747"/>
    <cellStyle name="Обычный 5 49 2 2 3" xfId="54748"/>
    <cellStyle name="Обычный 5 49 2 3" xfId="24875"/>
    <cellStyle name="Обычный 5 49 2 3 2" xfId="54749"/>
    <cellStyle name="Обычный 5 49 2 4" xfId="54750"/>
    <cellStyle name="Обычный 5 49 3" xfId="24876"/>
    <cellStyle name="Обычный 5 49 3 2" xfId="24877"/>
    <cellStyle name="Обычный 5 49 3 2 2" xfId="24878"/>
    <cellStyle name="Обычный 5 49 3 2 2 2" xfId="54751"/>
    <cellStyle name="Обычный 5 49 3 2 3" xfId="54752"/>
    <cellStyle name="Обычный 5 49 3 3" xfId="24879"/>
    <cellStyle name="Обычный 5 49 3 3 2" xfId="54753"/>
    <cellStyle name="Обычный 5 49 3 4" xfId="54754"/>
    <cellStyle name="Обычный 5 49 4" xfId="24880"/>
    <cellStyle name="Обычный 5 49 4 2" xfId="24881"/>
    <cellStyle name="Обычный 5 49 4 2 2" xfId="24882"/>
    <cellStyle name="Обычный 5 49 4 2 2 2" xfId="54755"/>
    <cellStyle name="Обычный 5 49 4 2 3" xfId="54756"/>
    <cellStyle name="Обычный 5 49 4 3" xfId="24883"/>
    <cellStyle name="Обычный 5 49 4 3 2" xfId="54757"/>
    <cellStyle name="Обычный 5 49 4 4" xfId="54758"/>
    <cellStyle name="Обычный 5 49 5" xfId="24884"/>
    <cellStyle name="Обычный 5 49 5 2" xfId="24885"/>
    <cellStyle name="Обычный 5 49 5 2 2" xfId="54759"/>
    <cellStyle name="Обычный 5 49 5 3" xfId="54760"/>
    <cellStyle name="Обычный 5 49 6" xfId="24886"/>
    <cellStyle name="Обычный 5 49 6 2" xfId="54761"/>
    <cellStyle name="Обычный 5 49 7" xfId="24887"/>
    <cellStyle name="Обычный 5 49 7 2" xfId="54762"/>
    <cellStyle name="Обычный 5 49 8" xfId="54763"/>
    <cellStyle name="Обычный 5 5" xfId="24888"/>
    <cellStyle name="Обычный 5 5 10" xfId="24889"/>
    <cellStyle name="Обычный 5 5 10 2" xfId="24890"/>
    <cellStyle name="Обычный 5 5 10 2 2" xfId="24891"/>
    <cellStyle name="Обычный 5 5 10 2 2 2" xfId="24892"/>
    <cellStyle name="Обычный 5 5 10 2 2 2 2" xfId="54764"/>
    <cellStyle name="Обычный 5 5 10 2 2 3" xfId="54765"/>
    <cellStyle name="Обычный 5 5 10 2 3" xfId="24893"/>
    <cellStyle name="Обычный 5 5 10 2 3 2" xfId="54766"/>
    <cellStyle name="Обычный 5 5 10 2 4" xfId="54767"/>
    <cellStyle name="Обычный 5 5 10 3" xfId="24894"/>
    <cellStyle name="Обычный 5 5 10 3 2" xfId="24895"/>
    <cellStyle name="Обычный 5 5 10 3 2 2" xfId="24896"/>
    <cellStyle name="Обычный 5 5 10 3 2 2 2" xfId="54768"/>
    <cellStyle name="Обычный 5 5 10 3 2 3" xfId="54769"/>
    <cellStyle name="Обычный 5 5 10 3 3" xfId="24897"/>
    <cellStyle name="Обычный 5 5 10 3 3 2" xfId="54770"/>
    <cellStyle name="Обычный 5 5 10 3 4" xfId="54771"/>
    <cellStyle name="Обычный 5 5 10 4" xfId="24898"/>
    <cellStyle name="Обычный 5 5 10 4 2" xfId="24899"/>
    <cellStyle name="Обычный 5 5 10 4 2 2" xfId="24900"/>
    <cellStyle name="Обычный 5 5 10 4 2 2 2" xfId="54772"/>
    <cellStyle name="Обычный 5 5 10 4 2 3" xfId="54773"/>
    <cellStyle name="Обычный 5 5 10 4 3" xfId="24901"/>
    <cellStyle name="Обычный 5 5 10 4 3 2" xfId="54774"/>
    <cellStyle name="Обычный 5 5 10 4 4" xfId="54775"/>
    <cellStyle name="Обычный 5 5 10 5" xfId="24902"/>
    <cellStyle name="Обычный 5 5 10 5 2" xfId="24903"/>
    <cellStyle name="Обычный 5 5 10 5 2 2" xfId="54776"/>
    <cellStyle name="Обычный 5 5 10 5 3" xfId="54777"/>
    <cellStyle name="Обычный 5 5 10 6" xfId="24904"/>
    <cellStyle name="Обычный 5 5 10 6 2" xfId="54778"/>
    <cellStyle name="Обычный 5 5 10 7" xfId="24905"/>
    <cellStyle name="Обычный 5 5 10 7 2" xfId="54779"/>
    <cellStyle name="Обычный 5 5 10 8" xfId="54780"/>
    <cellStyle name="Обычный 5 5 11" xfId="24906"/>
    <cellStyle name="Обычный 5 5 11 2" xfId="24907"/>
    <cellStyle name="Обычный 5 5 11 2 2" xfId="24908"/>
    <cellStyle name="Обычный 5 5 11 2 2 2" xfId="24909"/>
    <cellStyle name="Обычный 5 5 11 2 2 2 2" xfId="54781"/>
    <cellStyle name="Обычный 5 5 11 2 2 3" xfId="54782"/>
    <cellStyle name="Обычный 5 5 11 2 3" xfId="24910"/>
    <cellStyle name="Обычный 5 5 11 2 3 2" xfId="54783"/>
    <cellStyle name="Обычный 5 5 11 2 4" xfId="54784"/>
    <cellStyle name="Обычный 5 5 11 3" xfId="24911"/>
    <cellStyle name="Обычный 5 5 11 3 2" xfId="24912"/>
    <cellStyle name="Обычный 5 5 11 3 2 2" xfId="24913"/>
    <cellStyle name="Обычный 5 5 11 3 2 2 2" xfId="54785"/>
    <cellStyle name="Обычный 5 5 11 3 2 3" xfId="54786"/>
    <cellStyle name="Обычный 5 5 11 3 3" xfId="24914"/>
    <cellStyle name="Обычный 5 5 11 3 3 2" xfId="54787"/>
    <cellStyle name="Обычный 5 5 11 3 4" xfId="54788"/>
    <cellStyle name="Обычный 5 5 11 4" xfId="24915"/>
    <cellStyle name="Обычный 5 5 11 4 2" xfId="24916"/>
    <cellStyle name="Обычный 5 5 11 4 2 2" xfId="24917"/>
    <cellStyle name="Обычный 5 5 11 4 2 2 2" xfId="54789"/>
    <cellStyle name="Обычный 5 5 11 4 2 3" xfId="54790"/>
    <cellStyle name="Обычный 5 5 11 4 3" xfId="24918"/>
    <cellStyle name="Обычный 5 5 11 4 3 2" xfId="54791"/>
    <cellStyle name="Обычный 5 5 11 4 4" xfId="54792"/>
    <cellStyle name="Обычный 5 5 11 5" xfId="24919"/>
    <cellStyle name="Обычный 5 5 11 5 2" xfId="24920"/>
    <cellStyle name="Обычный 5 5 11 5 2 2" xfId="54793"/>
    <cellStyle name="Обычный 5 5 11 5 3" xfId="54794"/>
    <cellStyle name="Обычный 5 5 11 6" xfId="24921"/>
    <cellStyle name="Обычный 5 5 11 6 2" xfId="54795"/>
    <cellStyle name="Обычный 5 5 11 7" xfId="24922"/>
    <cellStyle name="Обычный 5 5 11 7 2" xfId="54796"/>
    <cellStyle name="Обычный 5 5 11 8" xfId="54797"/>
    <cellStyle name="Обычный 5 5 12" xfId="24923"/>
    <cellStyle name="Обычный 5 5 12 2" xfId="24924"/>
    <cellStyle name="Обычный 5 5 12 2 2" xfId="24925"/>
    <cellStyle name="Обычный 5 5 12 2 2 2" xfId="24926"/>
    <cellStyle name="Обычный 5 5 12 2 2 2 2" xfId="54798"/>
    <cellStyle name="Обычный 5 5 12 2 2 3" xfId="54799"/>
    <cellStyle name="Обычный 5 5 12 2 3" xfId="24927"/>
    <cellStyle name="Обычный 5 5 12 2 3 2" xfId="54800"/>
    <cellStyle name="Обычный 5 5 12 2 4" xfId="54801"/>
    <cellStyle name="Обычный 5 5 12 3" xfId="24928"/>
    <cellStyle name="Обычный 5 5 12 3 2" xfId="24929"/>
    <cellStyle name="Обычный 5 5 12 3 2 2" xfId="24930"/>
    <cellStyle name="Обычный 5 5 12 3 2 2 2" xfId="54802"/>
    <cellStyle name="Обычный 5 5 12 3 2 3" xfId="54803"/>
    <cellStyle name="Обычный 5 5 12 3 3" xfId="24931"/>
    <cellStyle name="Обычный 5 5 12 3 3 2" xfId="54804"/>
    <cellStyle name="Обычный 5 5 12 3 4" xfId="54805"/>
    <cellStyle name="Обычный 5 5 12 4" xfId="24932"/>
    <cellStyle name="Обычный 5 5 12 4 2" xfId="24933"/>
    <cellStyle name="Обычный 5 5 12 4 2 2" xfId="24934"/>
    <cellStyle name="Обычный 5 5 12 4 2 2 2" xfId="54806"/>
    <cellStyle name="Обычный 5 5 12 4 2 3" xfId="54807"/>
    <cellStyle name="Обычный 5 5 12 4 3" xfId="24935"/>
    <cellStyle name="Обычный 5 5 12 4 3 2" xfId="54808"/>
    <cellStyle name="Обычный 5 5 12 4 4" xfId="54809"/>
    <cellStyle name="Обычный 5 5 12 5" xfId="24936"/>
    <cellStyle name="Обычный 5 5 12 5 2" xfId="24937"/>
    <cellStyle name="Обычный 5 5 12 5 2 2" xfId="54810"/>
    <cellStyle name="Обычный 5 5 12 5 3" xfId="54811"/>
    <cellStyle name="Обычный 5 5 12 6" xfId="24938"/>
    <cellStyle name="Обычный 5 5 12 6 2" xfId="54812"/>
    <cellStyle name="Обычный 5 5 12 7" xfId="24939"/>
    <cellStyle name="Обычный 5 5 12 7 2" xfId="54813"/>
    <cellStyle name="Обычный 5 5 12 8" xfId="54814"/>
    <cellStyle name="Обычный 5 5 13" xfId="24940"/>
    <cellStyle name="Обычный 5 5 13 2" xfId="24941"/>
    <cellStyle name="Обычный 5 5 13 2 2" xfId="24942"/>
    <cellStyle name="Обычный 5 5 13 2 2 2" xfId="24943"/>
    <cellStyle name="Обычный 5 5 13 2 2 2 2" xfId="54815"/>
    <cellStyle name="Обычный 5 5 13 2 2 3" xfId="54816"/>
    <cellStyle name="Обычный 5 5 13 2 3" xfId="24944"/>
    <cellStyle name="Обычный 5 5 13 2 3 2" xfId="54817"/>
    <cellStyle name="Обычный 5 5 13 2 4" xfId="54818"/>
    <cellStyle name="Обычный 5 5 13 3" xfId="24945"/>
    <cellStyle name="Обычный 5 5 13 3 2" xfId="24946"/>
    <cellStyle name="Обычный 5 5 13 3 2 2" xfId="24947"/>
    <cellStyle name="Обычный 5 5 13 3 2 2 2" xfId="54819"/>
    <cellStyle name="Обычный 5 5 13 3 2 3" xfId="54820"/>
    <cellStyle name="Обычный 5 5 13 3 3" xfId="24948"/>
    <cellStyle name="Обычный 5 5 13 3 3 2" xfId="54821"/>
    <cellStyle name="Обычный 5 5 13 3 4" xfId="54822"/>
    <cellStyle name="Обычный 5 5 13 4" xfId="24949"/>
    <cellStyle name="Обычный 5 5 13 4 2" xfId="24950"/>
    <cellStyle name="Обычный 5 5 13 4 2 2" xfId="24951"/>
    <cellStyle name="Обычный 5 5 13 4 2 2 2" xfId="54823"/>
    <cellStyle name="Обычный 5 5 13 4 2 3" xfId="54824"/>
    <cellStyle name="Обычный 5 5 13 4 3" xfId="24952"/>
    <cellStyle name="Обычный 5 5 13 4 3 2" xfId="54825"/>
    <cellStyle name="Обычный 5 5 13 4 4" xfId="54826"/>
    <cellStyle name="Обычный 5 5 13 5" xfId="24953"/>
    <cellStyle name="Обычный 5 5 13 5 2" xfId="24954"/>
    <cellStyle name="Обычный 5 5 13 5 2 2" xfId="54827"/>
    <cellStyle name="Обычный 5 5 13 5 3" xfId="54828"/>
    <cellStyle name="Обычный 5 5 13 6" xfId="24955"/>
    <cellStyle name="Обычный 5 5 13 6 2" xfId="54829"/>
    <cellStyle name="Обычный 5 5 13 7" xfId="24956"/>
    <cellStyle name="Обычный 5 5 13 7 2" xfId="54830"/>
    <cellStyle name="Обычный 5 5 13 8" xfId="54831"/>
    <cellStyle name="Обычный 5 5 14" xfId="24957"/>
    <cellStyle name="Обычный 5 5 14 2" xfId="24958"/>
    <cellStyle name="Обычный 5 5 14 2 2" xfId="24959"/>
    <cellStyle name="Обычный 5 5 14 2 2 2" xfId="24960"/>
    <cellStyle name="Обычный 5 5 14 2 2 2 2" xfId="54832"/>
    <cellStyle name="Обычный 5 5 14 2 2 3" xfId="54833"/>
    <cellStyle name="Обычный 5 5 14 2 3" xfId="24961"/>
    <cellStyle name="Обычный 5 5 14 2 3 2" xfId="54834"/>
    <cellStyle name="Обычный 5 5 14 2 4" xfId="54835"/>
    <cellStyle name="Обычный 5 5 14 3" xfId="24962"/>
    <cellStyle name="Обычный 5 5 14 3 2" xfId="24963"/>
    <cellStyle name="Обычный 5 5 14 3 2 2" xfId="24964"/>
    <cellStyle name="Обычный 5 5 14 3 2 2 2" xfId="54836"/>
    <cellStyle name="Обычный 5 5 14 3 2 3" xfId="54837"/>
    <cellStyle name="Обычный 5 5 14 3 3" xfId="24965"/>
    <cellStyle name="Обычный 5 5 14 3 3 2" xfId="54838"/>
    <cellStyle name="Обычный 5 5 14 3 4" xfId="54839"/>
    <cellStyle name="Обычный 5 5 14 4" xfId="24966"/>
    <cellStyle name="Обычный 5 5 14 4 2" xfId="24967"/>
    <cellStyle name="Обычный 5 5 14 4 2 2" xfId="24968"/>
    <cellStyle name="Обычный 5 5 14 4 2 2 2" xfId="54840"/>
    <cellStyle name="Обычный 5 5 14 4 2 3" xfId="54841"/>
    <cellStyle name="Обычный 5 5 14 4 3" xfId="24969"/>
    <cellStyle name="Обычный 5 5 14 4 3 2" xfId="54842"/>
    <cellStyle name="Обычный 5 5 14 4 4" xfId="54843"/>
    <cellStyle name="Обычный 5 5 14 5" xfId="24970"/>
    <cellStyle name="Обычный 5 5 14 5 2" xfId="24971"/>
    <cellStyle name="Обычный 5 5 14 5 2 2" xfId="54844"/>
    <cellStyle name="Обычный 5 5 14 5 3" xfId="54845"/>
    <cellStyle name="Обычный 5 5 14 6" xfId="24972"/>
    <cellStyle name="Обычный 5 5 14 6 2" xfId="54846"/>
    <cellStyle name="Обычный 5 5 14 7" xfId="24973"/>
    <cellStyle name="Обычный 5 5 14 7 2" xfId="54847"/>
    <cellStyle name="Обычный 5 5 14 8" xfId="54848"/>
    <cellStyle name="Обычный 5 5 15" xfId="24974"/>
    <cellStyle name="Обычный 5 5 15 2" xfId="24975"/>
    <cellStyle name="Обычный 5 5 15 2 2" xfId="24976"/>
    <cellStyle name="Обычный 5 5 15 2 2 2" xfId="24977"/>
    <cellStyle name="Обычный 5 5 15 2 2 2 2" xfId="54849"/>
    <cellStyle name="Обычный 5 5 15 2 2 3" xfId="54850"/>
    <cellStyle name="Обычный 5 5 15 2 3" xfId="24978"/>
    <cellStyle name="Обычный 5 5 15 2 3 2" xfId="54851"/>
    <cellStyle name="Обычный 5 5 15 2 4" xfId="54852"/>
    <cellStyle name="Обычный 5 5 15 3" xfId="24979"/>
    <cellStyle name="Обычный 5 5 15 3 2" xfId="24980"/>
    <cellStyle name="Обычный 5 5 15 3 2 2" xfId="24981"/>
    <cellStyle name="Обычный 5 5 15 3 2 2 2" xfId="54853"/>
    <cellStyle name="Обычный 5 5 15 3 2 3" xfId="54854"/>
    <cellStyle name="Обычный 5 5 15 3 3" xfId="24982"/>
    <cellStyle name="Обычный 5 5 15 3 3 2" xfId="54855"/>
    <cellStyle name="Обычный 5 5 15 3 4" xfId="54856"/>
    <cellStyle name="Обычный 5 5 15 4" xfId="24983"/>
    <cellStyle name="Обычный 5 5 15 4 2" xfId="24984"/>
    <cellStyle name="Обычный 5 5 15 4 2 2" xfId="24985"/>
    <cellStyle name="Обычный 5 5 15 4 2 2 2" xfId="54857"/>
    <cellStyle name="Обычный 5 5 15 4 2 3" xfId="54858"/>
    <cellStyle name="Обычный 5 5 15 4 3" xfId="24986"/>
    <cellStyle name="Обычный 5 5 15 4 3 2" xfId="54859"/>
    <cellStyle name="Обычный 5 5 15 4 4" xfId="54860"/>
    <cellStyle name="Обычный 5 5 15 5" xfId="24987"/>
    <cellStyle name="Обычный 5 5 15 5 2" xfId="24988"/>
    <cellStyle name="Обычный 5 5 15 5 2 2" xfId="54861"/>
    <cellStyle name="Обычный 5 5 15 5 3" xfId="54862"/>
    <cellStyle name="Обычный 5 5 15 6" xfId="24989"/>
    <cellStyle name="Обычный 5 5 15 6 2" xfId="54863"/>
    <cellStyle name="Обычный 5 5 15 7" xfId="24990"/>
    <cellStyle name="Обычный 5 5 15 7 2" xfId="54864"/>
    <cellStyle name="Обычный 5 5 15 8" xfId="54865"/>
    <cellStyle name="Обычный 5 5 16" xfId="24991"/>
    <cellStyle name="Обычный 5 5 16 2" xfId="24992"/>
    <cellStyle name="Обычный 5 5 16 2 2" xfId="24993"/>
    <cellStyle name="Обычный 5 5 16 2 2 2" xfId="24994"/>
    <cellStyle name="Обычный 5 5 16 2 2 2 2" xfId="54866"/>
    <cellStyle name="Обычный 5 5 16 2 2 3" xfId="54867"/>
    <cellStyle name="Обычный 5 5 16 2 3" xfId="24995"/>
    <cellStyle name="Обычный 5 5 16 2 3 2" xfId="54868"/>
    <cellStyle name="Обычный 5 5 16 2 4" xfId="54869"/>
    <cellStyle name="Обычный 5 5 16 3" xfId="24996"/>
    <cellStyle name="Обычный 5 5 16 3 2" xfId="24997"/>
    <cellStyle name="Обычный 5 5 16 3 2 2" xfId="24998"/>
    <cellStyle name="Обычный 5 5 16 3 2 2 2" xfId="54870"/>
    <cellStyle name="Обычный 5 5 16 3 2 3" xfId="54871"/>
    <cellStyle name="Обычный 5 5 16 3 3" xfId="24999"/>
    <cellStyle name="Обычный 5 5 16 3 3 2" xfId="54872"/>
    <cellStyle name="Обычный 5 5 16 3 4" xfId="54873"/>
    <cellStyle name="Обычный 5 5 16 4" xfId="25000"/>
    <cellStyle name="Обычный 5 5 16 4 2" xfId="25001"/>
    <cellStyle name="Обычный 5 5 16 4 2 2" xfId="25002"/>
    <cellStyle name="Обычный 5 5 16 4 2 2 2" xfId="54874"/>
    <cellStyle name="Обычный 5 5 16 4 2 3" xfId="54875"/>
    <cellStyle name="Обычный 5 5 16 4 3" xfId="25003"/>
    <cellStyle name="Обычный 5 5 16 4 3 2" xfId="54876"/>
    <cellStyle name="Обычный 5 5 16 4 4" xfId="54877"/>
    <cellStyle name="Обычный 5 5 16 5" xfId="25004"/>
    <cellStyle name="Обычный 5 5 16 5 2" xfId="25005"/>
    <cellStyle name="Обычный 5 5 16 5 2 2" xfId="54878"/>
    <cellStyle name="Обычный 5 5 16 5 3" xfId="54879"/>
    <cellStyle name="Обычный 5 5 16 6" xfId="25006"/>
    <cellStyle name="Обычный 5 5 16 6 2" xfId="54880"/>
    <cellStyle name="Обычный 5 5 16 7" xfId="25007"/>
    <cellStyle name="Обычный 5 5 16 7 2" xfId="54881"/>
    <cellStyle name="Обычный 5 5 16 8" xfId="54882"/>
    <cellStyle name="Обычный 5 5 17" xfId="25008"/>
    <cellStyle name="Обычный 5 5 17 2" xfId="25009"/>
    <cellStyle name="Обычный 5 5 17 2 2" xfId="25010"/>
    <cellStyle name="Обычный 5 5 17 2 2 2" xfId="25011"/>
    <cellStyle name="Обычный 5 5 17 2 2 2 2" xfId="54883"/>
    <cellStyle name="Обычный 5 5 17 2 2 3" xfId="54884"/>
    <cellStyle name="Обычный 5 5 17 2 3" xfId="25012"/>
    <cellStyle name="Обычный 5 5 17 2 3 2" xfId="54885"/>
    <cellStyle name="Обычный 5 5 17 2 4" xfId="54886"/>
    <cellStyle name="Обычный 5 5 17 3" xfId="25013"/>
    <cellStyle name="Обычный 5 5 17 3 2" xfId="25014"/>
    <cellStyle name="Обычный 5 5 17 3 2 2" xfId="25015"/>
    <cellStyle name="Обычный 5 5 17 3 2 2 2" xfId="54887"/>
    <cellStyle name="Обычный 5 5 17 3 2 3" xfId="54888"/>
    <cellStyle name="Обычный 5 5 17 3 3" xfId="25016"/>
    <cellStyle name="Обычный 5 5 17 3 3 2" xfId="54889"/>
    <cellStyle name="Обычный 5 5 17 3 4" xfId="54890"/>
    <cellStyle name="Обычный 5 5 17 4" xfId="25017"/>
    <cellStyle name="Обычный 5 5 17 4 2" xfId="25018"/>
    <cellStyle name="Обычный 5 5 17 4 2 2" xfId="25019"/>
    <cellStyle name="Обычный 5 5 17 4 2 2 2" xfId="54891"/>
    <cellStyle name="Обычный 5 5 17 4 2 3" xfId="54892"/>
    <cellStyle name="Обычный 5 5 17 4 3" xfId="25020"/>
    <cellStyle name="Обычный 5 5 17 4 3 2" xfId="54893"/>
    <cellStyle name="Обычный 5 5 17 4 4" xfId="54894"/>
    <cellStyle name="Обычный 5 5 17 5" xfId="25021"/>
    <cellStyle name="Обычный 5 5 17 5 2" xfId="25022"/>
    <cellStyle name="Обычный 5 5 17 5 2 2" xfId="54895"/>
    <cellStyle name="Обычный 5 5 17 5 3" xfId="54896"/>
    <cellStyle name="Обычный 5 5 17 6" xfId="25023"/>
    <cellStyle name="Обычный 5 5 17 6 2" xfId="54897"/>
    <cellStyle name="Обычный 5 5 17 7" xfId="25024"/>
    <cellStyle name="Обычный 5 5 17 7 2" xfId="54898"/>
    <cellStyle name="Обычный 5 5 17 8" xfId="54899"/>
    <cellStyle name="Обычный 5 5 18" xfId="25025"/>
    <cellStyle name="Обычный 5 5 18 2" xfId="25026"/>
    <cellStyle name="Обычный 5 5 18 2 2" xfId="25027"/>
    <cellStyle name="Обычный 5 5 18 2 2 2" xfId="25028"/>
    <cellStyle name="Обычный 5 5 18 2 2 2 2" xfId="54900"/>
    <cellStyle name="Обычный 5 5 18 2 2 3" xfId="54901"/>
    <cellStyle name="Обычный 5 5 18 2 3" xfId="25029"/>
    <cellStyle name="Обычный 5 5 18 2 3 2" xfId="54902"/>
    <cellStyle name="Обычный 5 5 18 2 4" xfId="54903"/>
    <cellStyle name="Обычный 5 5 18 3" xfId="25030"/>
    <cellStyle name="Обычный 5 5 18 3 2" xfId="25031"/>
    <cellStyle name="Обычный 5 5 18 3 2 2" xfId="25032"/>
    <cellStyle name="Обычный 5 5 18 3 2 2 2" xfId="54904"/>
    <cellStyle name="Обычный 5 5 18 3 2 3" xfId="54905"/>
    <cellStyle name="Обычный 5 5 18 3 3" xfId="25033"/>
    <cellStyle name="Обычный 5 5 18 3 3 2" xfId="54906"/>
    <cellStyle name="Обычный 5 5 18 3 4" xfId="54907"/>
    <cellStyle name="Обычный 5 5 18 4" xfId="25034"/>
    <cellStyle name="Обычный 5 5 18 4 2" xfId="25035"/>
    <cellStyle name="Обычный 5 5 18 4 2 2" xfId="25036"/>
    <cellStyle name="Обычный 5 5 18 4 2 2 2" xfId="54908"/>
    <cellStyle name="Обычный 5 5 18 4 2 3" xfId="54909"/>
    <cellStyle name="Обычный 5 5 18 4 3" xfId="25037"/>
    <cellStyle name="Обычный 5 5 18 4 3 2" xfId="54910"/>
    <cellStyle name="Обычный 5 5 18 4 4" xfId="54911"/>
    <cellStyle name="Обычный 5 5 18 5" xfId="25038"/>
    <cellStyle name="Обычный 5 5 18 5 2" xfId="25039"/>
    <cellStyle name="Обычный 5 5 18 5 2 2" xfId="54912"/>
    <cellStyle name="Обычный 5 5 18 5 3" xfId="54913"/>
    <cellStyle name="Обычный 5 5 18 6" xfId="25040"/>
    <cellStyle name="Обычный 5 5 18 6 2" xfId="54914"/>
    <cellStyle name="Обычный 5 5 18 7" xfId="25041"/>
    <cellStyle name="Обычный 5 5 18 7 2" xfId="54915"/>
    <cellStyle name="Обычный 5 5 18 8" xfId="54916"/>
    <cellStyle name="Обычный 5 5 19" xfId="25042"/>
    <cellStyle name="Обычный 5 5 19 2" xfId="25043"/>
    <cellStyle name="Обычный 5 5 19 2 2" xfId="25044"/>
    <cellStyle name="Обычный 5 5 19 2 2 2" xfId="25045"/>
    <cellStyle name="Обычный 5 5 19 2 2 2 2" xfId="54917"/>
    <cellStyle name="Обычный 5 5 19 2 2 3" xfId="54918"/>
    <cellStyle name="Обычный 5 5 19 2 3" xfId="25046"/>
    <cellStyle name="Обычный 5 5 19 2 3 2" xfId="54919"/>
    <cellStyle name="Обычный 5 5 19 2 4" xfId="54920"/>
    <cellStyle name="Обычный 5 5 19 3" xfId="25047"/>
    <cellStyle name="Обычный 5 5 19 3 2" xfId="25048"/>
    <cellStyle name="Обычный 5 5 19 3 2 2" xfId="25049"/>
    <cellStyle name="Обычный 5 5 19 3 2 2 2" xfId="54921"/>
    <cellStyle name="Обычный 5 5 19 3 2 3" xfId="54922"/>
    <cellStyle name="Обычный 5 5 19 3 3" xfId="25050"/>
    <cellStyle name="Обычный 5 5 19 3 3 2" xfId="54923"/>
    <cellStyle name="Обычный 5 5 19 3 4" xfId="54924"/>
    <cellStyle name="Обычный 5 5 19 4" xfId="25051"/>
    <cellStyle name="Обычный 5 5 19 4 2" xfId="25052"/>
    <cellStyle name="Обычный 5 5 19 4 2 2" xfId="25053"/>
    <cellStyle name="Обычный 5 5 19 4 2 2 2" xfId="54925"/>
    <cellStyle name="Обычный 5 5 19 4 2 3" xfId="54926"/>
    <cellStyle name="Обычный 5 5 19 4 3" xfId="25054"/>
    <cellStyle name="Обычный 5 5 19 4 3 2" xfId="54927"/>
    <cellStyle name="Обычный 5 5 19 4 4" xfId="54928"/>
    <cellStyle name="Обычный 5 5 19 5" xfId="25055"/>
    <cellStyle name="Обычный 5 5 19 5 2" xfId="25056"/>
    <cellStyle name="Обычный 5 5 19 5 2 2" xfId="54929"/>
    <cellStyle name="Обычный 5 5 19 5 3" xfId="54930"/>
    <cellStyle name="Обычный 5 5 19 6" xfId="25057"/>
    <cellStyle name="Обычный 5 5 19 6 2" xfId="54931"/>
    <cellStyle name="Обычный 5 5 19 7" xfId="25058"/>
    <cellStyle name="Обычный 5 5 19 7 2" xfId="54932"/>
    <cellStyle name="Обычный 5 5 19 8" xfId="54933"/>
    <cellStyle name="Обычный 5 5 2" xfId="25059"/>
    <cellStyle name="Обычный 5 5 2 2" xfId="25060"/>
    <cellStyle name="Обычный 5 5 2 2 2" xfId="25061"/>
    <cellStyle name="Обычный 5 5 2 2 2 2" xfId="25062"/>
    <cellStyle name="Обычный 5 5 2 2 2 2 2" xfId="54934"/>
    <cellStyle name="Обычный 5 5 2 2 2 3" xfId="54935"/>
    <cellStyle name="Обычный 5 5 2 2 3" xfId="25063"/>
    <cellStyle name="Обычный 5 5 2 2 3 2" xfId="54936"/>
    <cellStyle name="Обычный 5 5 2 2 4" xfId="54937"/>
    <cellStyle name="Обычный 5 5 2 3" xfId="25064"/>
    <cellStyle name="Обычный 5 5 2 3 2" xfId="25065"/>
    <cellStyle name="Обычный 5 5 2 3 2 2" xfId="25066"/>
    <cellStyle name="Обычный 5 5 2 3 2 2 2" xfId="54938"/>
    <cellStyle name="Обычный 5 5 2 3 2 3" xfId="54939"/>
    <cellStyle name="Обычный 5 5 2 3 3" xfId="25067"/>
    <cellStyle name="Обычный 5 5 2 3 3 2" xfId="54940"/>
    <cellStyle name="Обычный 5 5 2 3 4" xfId="54941"/>
    <cellStyle name="Обычный 5 5 2 4" xfId="25068"/>
    <cellStyle name="Обычный 5 5 2 4 2" xfId="25069"/>
    <cellStyle name="Обычный 5 5 2 4 2 2" xfId="25070"/>
    <cellStyle name="Обычный 5 5 2 4 2 2 2" xfId="54942"/>
    <cellStyle name="Обычный 5 5 2 4 2 3" xfId="54943"/>
    <cellStyle name="Обычный 5 5 2 4 3" xfId="25071"/>
    <cellStyle name="Обычный 5 5 2 4 3 2" xfId="54944"/>
    <cellStyle name="Обычный 5 5 2 4 4" xfId="54945"/>
    <cellStyle name="Обычный 5 5 2 5" xfId="25072"/>
    <cellStyle name="Обычный 5 5 2 5 2" xfId="25073"/>
    <cellStyle name="Обычный 5 5 2 5 2 2" xfId="25074"/>
    <cellStyle name="Обычный 5 5 2 5 2 2 2" xfId="54946"/>
    <cellStyle name="Обычный 5 5 2 5 2 3" xfId="54947"/>
    <cellStyle name="Обычный 5 5 2 5 3" xfId="25075"/>
    <cellStyle name="Обычный 5 5 2 5 3 2" xfId="54948"/>
    <cellStyle name="Обычный 5 5 2 5 4" xfId="54949"/>
    <cellStyle name="Обычный 5 5 2 6" xfId="25076"/>
    <cellStyle name="Обычный 5 5 2 6 2" xfId="25077"/>
    <cellStyle name="Обычный 5 5 2 6 2 2" xfId="54950"/>
    <cellStyle name="Обычный 5 5 2 6 3" xfId="54951"/>
    <cellStyle name="Обычный 5 5 2 7" xfId="25078"/>
    <cellStyle name="Обычный 5 5 2 7 2" xfId="54952"/>
    <cellStyle name="Обычный 5 5 2 8" xfId="25079"/>
    <cellStyle name="Обычный 5 5 2 8 2" xfId="54953"/>
    <cellStyle name="Обычный 5 5 2 9" xfId="54954"/>
    <cellStyle name="Обычный 5 5 20" xfId="25080"/>
    <cellStyle name="Обычный 5 5 20 2" xfId="25081"/>
    <cellStyle name="Обычный 5 5 20 2 2" xfId="25082"/>
    <cellStyle name="Обычный 5 5 20 2 2 2" xfId="25083"/>
    <cellStyle name="Обычный 5 5 20 2 2 2 2" xfId="54955"/>
    <cellStyle name="Обычный 5 5 20 2 2 3" xfId="54956"/>
    <cellStyle name="Обычный 5 5 20 2 3" xfId="25084"/>
    <cellStyle name="Обычный 5 5 20 2 3 2" xfId="54957"/>
    <cellStyle name="Обычный 5 5 20 2 4" xfId="54958"/>
    <cellStyle name="Обычный 5 5 20 3" xfId="25085"/>
    <cellStyle name="Обычный 5 5 20 3 2" xfId="25086"/>
    <cellStyle name="Обычный 5 5 20 3 2 2" xfId="25087"/>
    <cellStyle name="Обычный 5 5 20 3 2 2 2" xfId="54959"/>
    <cellStyle name="Обычный 5 5 20 3 2 3" xfId="54960"/>
    <cellStyle name="Обычный 5 5 20 3 3" xfId="25088"/>
    <cellStyle name="Обычный 5 5 20 3 3 2" xfId="54961"/>
    <cellStyle name="Обычный 5 5 20 3 4" xfId="54962"/>
    <cellStyle name="Обычный 5 5 20 4" xfId="25089"/>
    <cellStyle name="Обычный 5 5 20 4 2" xfId="25090"/>
    <cellStyle name="Обычный 5 5 20 4 2 2" xfId="25091"/>
    <cellStyle name="Обычный 5 5 20 4 2 2 2" xfId="54963"/>
    <cellStyle name="Обычный 5 5 20 4 2 3" xfId="54964"/>
    <cellStyle name="Обычный 5 5 20 4 3" xfId="25092"/>
    <cellStyle name="Обычный 5 5 20 4 3 2" xfId="54965"/>
    <cellStyle name="Обычный 5 5 20 4 4" xfId="54966"/>
    <cellStyle name="Обычный 5 5 20 5" xfId="25093"/>
    <cellStyle name="Обычный 5 5 20 5 2" xfId="25094"/>
    <cellStyle name="Обычный 5 5 20 5 2 2" xfId="54967"/>
    <cellStyle name="Обычный 5 5 20 5 3" xfId="54968"/>
    <cellStyle name="Обычный 5 5 20 6" xfId="25095"/>
    <cellStyle name="Обычный 5 5 20 6 2" xfId="54969"/>
    <cellStyle name="Обычный 5 5 20 7" xfId="25096"/>
    <cellStyle name="Обычный 5 5 20 7 2" xfId="54970"/>
    <cellStyle name="Обычный 5 5 20 8" xfId="54971"/>
    <cellStyle name="Обычный 5 5 21" xfId="25097"/>
    <cellStyle name="Обычный 5 5 21 2" xfId="25098"/>
    <cellStyle name="Обычный 5 5 21 2 2" xfId="25099"/>
    <cellStyle name="Обычный 5 5 21 2 2 2" xfId="25100"/>
    <cellStyle name="Обычный 5 5 21 2 2 2 2" xfId="54972"/>
    <cellStyle name="Обычный 5 5 21 2 2 3" xfId="54973"/>
    <cellStyle name="Обычный 5 5 21 2 3" xfId="25101"/>
    <cellStyle name="Обычный 5 5 21 2 3 2" xfId="54974"/>
    <cellStyle name="Обычный 5 5 21 2 4" xfId="54975"/>
    <cellStyle name="Обычный 5 5 21 3" xfId="25102"/>
    <cellStyle name="Обычный 5 5 21 3 2" xfId="25103"/>
    <cellStyle name="Обычный 5 5 21 3 2 2" xfId="25104"/>
    <cellStyle name="Обычный 5 5 21 3 2 2 2" xfId="54976"/>
    <cellStyle name="Обычный 5 5 21 3 2 3" xfId="54977"/>
    <cellStyle name="Обычный 5 5 21 3 3" xfId="25105"/>
    <cellStyle name="Обычный 5 5 21 3 3 2" xfId="54978"/>
    <cellStyle name="Обычный 5 5 21 3 4" xfId="54979"/>
    <cellStyle name="Обычный 5 5 21 4" xfId="25106"/>
    <cellStyle name="Обычный 5 5 21 4 2" xfId="25107"/>
    <cellStyle name="Обычный 5 5 21 4 2 2" xfId="25108"/>
    <cellStyle name="Обычный 5 5 21 4 2 2 2" xfId="54980"/>
    <cellStyle name="Обычный 5 5 21 4 2 3" xfId="54981"/>
    <cellStyle name="Обычный 5 5 21 4 3" xfId="25109"/>
    <cellStyle name="Обычный 5 5 21 4 3 2" xfId="54982"/>
    <cellStyle name="Обычный 5 5 21 4 4" xfId="54983"/>
    <cellStyle name="Обычный 5 5 21 5" xfId="25110"/>
    <cellStyle name="Обычный 5 5 21 5 2" xfId="25111"/>
    <cellStyle name="Обычный 5 5 21 5 2 2" xfId="54984"/>
    <cellStyle name="Обычный 5 5 21 5 3" xfId="54985"/>
    <cellStyle name="Обычный 5 5 21 6" xfId="25112"/>
    <cellStyle name="Обычный 5 5 21 6 2" xfId="54986"/>
    <cellStyle name="Обычный 5 5 21 7" xfId="25113"/>
    <cellStyle name="Обычный 5 5 21 7 2" xfId="54987"/>
    <cellStyle name="Обычный 5 5 21 8" xfId="54988"/>
    <cellStyle name="Обычный 5 5 22" xfId="25114"/>
    <cellStyle name="Обычный 5 5 22 2" xfId="25115"/>
    <cellStyle name="Обычный 5 5 22 2 2" xfId="25116"/>
    <cellStyle name="Обычный 5 5 22 2 2 2" xfId="25117"/>
    <cellStyle name="Обычный 5 5 22 2 2 2 2" xfId="54989"/>
    <cellStyle name="Обычный 5 5 22 2 2 3" xfId="54990"/>
    <cellStyle name="Обычный 5 5 22 2 3" xfId="25118"/>
    <cellStyle name="Обычный 5 5 22 2 3 2" xfId="54991"/>
    <cellStyle name="Обычный 5 5 22 2 4" xfId="54992"/>
    <cellStyle name="Обычный 5 5 22 3" xfId="25119"/>
    <cellStyle name="Обычный 5 5 22 3 2" xfId="25120"/>
    <cellStyle name="Обычный 5 5 22 3 2 2" xfId="25121"/>
    <cellStyle name="Обычный 5 5 22 3 2 2 2" xfId="54993"/>
    <cellStyle name="Обычный 5 5 22 3 2 3" xfId="54994"/>
    <cellStyle name="Обычный 5 5 22 3 3" xfId="25122"/>
    <cellStyle name="Обычный 5 5 22 3 3 2" xfId="54995"/>
    <cellStyle name="Обычный 5 5 22 3 4" xfId="54996"/>
    <cellStyle name="Обычный 5 5 22 4" xfId="25123"/>
    <cellStyle name="Обычный 5 5 22 4 2" xfId="25124"/>
    <cellStyle name="Обычный 5 5 22 4 2 2" xfId="25125"/>
    <cellStyle name="Обычный 5 5 22 4 2 2 2" xfId="54997"/>
    <cellStyle name="Обычный 5 5 22 4 2 3" xfId="54998"/>
    <cellStyle name="Обычный 5 5 22 4 3" xfId="25126"/>
    <cellStyle name="Обычный 5 5 22 4 3 2" xfId="54999"/>
    <cellStyle name="Обычный 5 5 22 4 4" xfId="55000"/>
    <cellStyle name="Обычный 5 5 22 5" xfId="25127"/>
    <cellStyle name="Обычный 5 5 22 5 2" xfId="25128"/>
    <cellStyle name="Обычный 5 5 22 5 2 2" xfId="55001"/>
    <cellStyle name="Обычный 5 5 22 5 3" xfId="55002"/>
    <cellStyle name="Обычный 5 5 22 6" xfId="25129"/>
    <cellStyle name="Обычный 5 5 22 6 2" xfId="55003"/>
    <cellStyle name="Обычный 5 5 22 7" xfId="25130"/>
    <cellStyle name="Обычный 5 5 22 7 2" xfId="55004"/>
    <cellStyle name="Обычный 5 5 22 8" xfId="55005"/>
    <cellStyle name="Обычный 5 5 23" xfId="25131"/>
    <cellStyle name="Обычный 5 5 23 2" xfId="25132"/>
    <cellStyle name="Обычный 5 5 23 2 2" xfId="25133"/>
    <cellStyle name="Обычный 5 5 23 2 2 2" xfId="25134"/>
    <cellStyle name="Обычный 5 5 23 2 2 2 2" xfId="55006"/>
    <cellStyle name="Обычный 5 5 23 2 2 3" xfId="55007"/>
    <cellStyle name="Обычный 5 5 23 2 3" xfId="25135"/>
    <cellStyle name="Обычный 5 5 23 2 3 2" xfId="55008"/>
    <cellStyle name="Обычный 5 5 23 2 4" xfId="55009"/>
    <cellStyle name="Обычный 5 5 23 3" xfId="25136"/>
    <cellStyle name="Обычный 5 5 23 3 2" xfId="25137"/>
    <cellStyle name="Обычный 5 5 23 3 2 2" xfId="25138"/>
    <cellStyle name="Обычный 5 5 23 3 2 2 2" xfId="55010"/>
    <cellStyle name="Обычный 5 5 23 3 2 3" xfId="55011"/>
    <cellStyle name="Обычный 5 5 23 3 3" xfId="25139"/>
    <cellStyle name="Обычный 5 5 23 3 3 2" xfId="55012"/>
    <cellStyle name="Обычный 5 5 23 3 4" xfId="55013"/>
    <cellStyle name="Обычный 5 5 23 4" xfId="25140"/>
    <cellStyle name="Обычный 5 5 23 4 2" xfId="25141"/>
    <cellStyle name="Обычный 5 5 23 4 2 2" xfId="25142"/>
    <cellStyle name="Обычный 5 5 23 4 2 2 2" xfId="55014"/>
    <cellStyle name="Обычный 5 5 23 4 2 3" xfId="55015"/>
    <cellStyle name="Обычный 5 5 23 4 3" xfId="25143"/>
    <cellStyle name="Обычный 5 5 23 4 3 2" xfId="55016"/>
    <cellStyle name="Обычный 5 5 23 4 4" xfId="55017"/>
    <cellStyle name="Обычный 5 5 23 5" xfId="25144"/>
    <cellStyle name="Обычный 5 5 23 5 2" xfId="25145"/>
    <cellStyle name="Обычный 5 5 23 5 2 2" xfId="55018"/>
    <cellStyle name="Обычный 5 5 23 5 3" xfId="55019"/>
    <cellStyle name="Обычный 5 5 23 6" xfId="25146"/>
    <cellStyle name="Обычный 5 5 23 6 2" xfId="55020"/>
    <cellStyle name="Обычный 5 5 23 7" xfId="25147"/>
    <cellStyle name="Обычный 5 5 23 7 2" xfId="55021"/>
    <cellStyle name="Обычный 5 5 23 8" xfId="55022"/>
    <cellStyle name="Обычный 5 5 24" xfId="25148"/>
    <cellStyle name="Обычный 5 5 24 2" xfId="25149"/>
    <cellStyle name="Обычный 5 5 24 2 2" xfId="25150"/>
    <cellStyle name="Обычный 5 5 24 2 2 2" xfId="25151"/>
    <cellStyle name="Обычный 5 5 24 2 2 2 2" xfId="55023"/>
    <cellStyle name="Обычный 5 5 24 2 2 3" xfId="55024"/>
    <cellStyle name="Обычный 5 5 24 2 3" xfId="25152"/>
    <cellStyle name="Обычный 5 5 24 2 3 2" xfId="55025"/>
    <cellStyle name="Обычный 5 5 24 2 4" xfId="55026"/>
    <cellStyle name="Обычный 5 5 24 3" xfId="25153"/>
    <cellStyle name="Обычный 5 5 24 3 2" xfId="25154"/>
    <cellStyle name="Обычный 5 5 24 3 2 2" xfId="25155"/>
    <cellStyle name="Обычный 5 5 24 3 2 2 2" xfId="55027"/>
    <cellStyle name="Обычный 5 5 24 3 2 3" xfId="55028"/>
    <cellStyle name="Обычный 5 5 24 3 3" xfId="25156"/>
    <cellStyle name="Обычный 5 5 24 3 3 2" xfId="55029"/>
    <cellStyle name="Обычный 5 5 24 3 4" xfId="55030"/>
    <cellStyle name="Обычный 5 5 24 4" xfId="25157"/>
    <cellStyle name="Обычный 5 5 24 4 2" xfId="25158"/>
    <cellStyle name="Обычный 5 5 24 4 2 2" xfId="25159"/>
    <cellStyle name="Обычный 5 5 24 4 2 2 2" xfId="55031"/>
    <cellStyle name="Обычный 5 5 24 4 2 3" xfId="55032"/>
    <cellStyle name="Обычный 5 5 24 4 3" xfId="25160"/>
    <cellStyle name="Обычный 5 5 24 4 3 2" xfId="55033"/>
    <cellStyle name="Обычный 5 5 24 4 4" xfId="55034"/>
    <cellStyle name="Обычный 5 5 24 5" xfId="25161"/>
    <cellStyle name="Обычный 5 5 24 5 2" xfId="25162"/>
    <cellStyle name="Обычный 5 5 24 5 2 2" xfId="55035"/>
    <cellStyle name="Обычный 5 5 24 5 3" xfId="55036"/>
    <cellStyle name="Обычный 5 5 24 6" xfId="25163"/>
    <cellStyle name="Обычный 5 5 24 6 2" xfId="55037"/>
    <cellStyle name="Обычный 5 5 24 7" xfId="25164"/>
    <cellStyle name="Обычный 5 5 24 7 2" xfId="55038"/>
    <cellStyle name="Обычный 5 5 24 8" xfId="55039"/>
    <cellStyle name="Обычный 5 5 25" xfId="25165"/>
    <cellStyle name="Обычный 5 5 25 2" xfId="25166"/>
    <cellStyle name="Обычный 5 5 25 2 2" xfId="25167"/>
    <cellStyle name="Обычный 5 5 25 2 2 2" xfId="25168"/>
    <cellStyle name="Обычный 5 5 25 2 2 2 2" xfId="55040"/>
    <cellStyle name="Обычный 5 5 25 2 2 3" xfId="55041"/>
    <cellStyle name="Обычный 5 5 25 2 3" xfId="25169"/>
    <cellStyle name="Обычный 5 5 25 2 3 2" xfId="55042"/>
    <cellStyle name="Обычный 5 5 25 2 4" xfId="55043"/>
    <cellStyle name="Обычный 5 5 25 3" xfId="25170"/>
    <cellStyle name="Обычный 5 5 25 3 2" xfId="25171"/>
    <cellStyle name="Обычный 5 5 25 3 2 2" xfId="25172"/>
    <cellStyle name="Обычный 5 5 25 3 2 2 2" xfId="55044"/>
    <cellStyle name="Обычный 5 5 25 3 2 3" xfId="55045"/>
    <cellStyle name="Обычный 5 5 25 3 3" xfId="25173"/>
    <cellStyle name="Обычный 5 5 25 3 3 2" xfId="55046"/>
    <cellStyle name="Обычный 5 5 25 3 4" xfId="55047"/>
    <cellStyle name="Обычный 5 5 25 4" xfId="25174"/>
    <cellStyle name="Обычный 5 5 25 4 2" xfId="25175"/>
    <cellStyle name="Обычный 5 5 25 4 2 2" xfId="25176"/>
    <cellStyle name="Обычный 5 5 25 4 2 2 2" xfId="55048"/>
    <cellStyle name="Обычный 5 5 25 4 2 3" xfId="55049"/>
    <cellStyle name="Обычный 5 5 25 4 3" xfId="25177"/>
    <cellStyle name="Обычный 5 5 25 4 3 2" xfId="55050"/>
    <cellStyle name="Обычный 5 5 25 4 4" xfId="55051"/>
    <cellStyle name="Обычный 5 5 25 5" xfId="25178"/>
    <cellStyle name="Обычный 5 5 25 5 2" xfId="25179"/>
    <cellStyle name="Обычный 5 5 25 5 2 2" xfId="55052"/>
    <cellStyle name="Обычный 5 5 25 5 3" xfId="55053"/>
    <cellStyle name="Обычный 5 5 25 6" xfId="25180"/>
    <cellStyle name="Обычный 5 5 25 6 2" xfId="55054"/>
    <cellStyle name="Обычный 5 5 25 7" xfId="25181"/>
    <cellStyle name="Обычный 5 5 25 7 2" xfId="55055"/>
    <cellStyle name="Обычный 5 5 25 8" xfId="55056"/>
    <cellStyle name="Обычный 5 5 26" xfId="25182"/>
    <cellStyle name="Обычный 5 5 26 2" xfId="25183"/>
    <cellStyle name="Обычный 5 5 26 2 2" xfId="25184"/>
    <cellStyle name="Обычный 5 5 26 2 2 2" xfId="25185"/>
    <cellStyle name="Обычный 5 5 26 2 2 2 2" xfId="55057"/>
    <cellStyle name="Обычный 5 5 26 2 2 3" xfId="55058"/>
    <cellStyle name="Обычный 5 5 26 2 3" xfId="25186"/>
    <cellStyle name="Обычный 5 5 26 2 3 2" xfId="55059"/>
    <cellStyle name="Обычный 5 5 26 2 4" xfId="55060"/>
    <cellStyle name="Обычный 5 5 26 3" xfId="25187"/>
    <cellStyle name="Обычный 5 5 26 3 2" xfId="25188"/>
    <cellStyle name="Обычный 5 5 26 3 2 2" xfId="25189"/>
    <cellStyle name="Обычный 5 5 26 3 2 2 2" xfId="55061"/>
    <cellStyle name="Обычный 5 5 26 3 2 3" xfId="55062"/>
    <cellStyle name="Обычный 5 5 26 3 3" xfId="25190"/>
    <cellStyle name="Обычный 5 5 26 3 3 2" xfId="55063"/>
    <cellStyle name="Обычный 5 5 26 3 4" xfId="55064"/>
    <cellStyle name="Обычный 5 5 26 4" xfId="25191"/>
    <cellStyle name="Обычный 5 5 26 4 2" xfId="25192"/>
    <cellStyle name="Обычный 5 5 26 4 2 2" xfId="25193"/>
    <cellStyle name="Обычный 5 5 26 4 2 2 2" xfId="55065"/>
    <cellStyle name="Обычный 5 5 26 4 2 3" xfId="55066"/>
    <cellStyle name="Обычный 5 5 26 4 3" xfId="25194"/>
    <cellStyle name="Обычный 5 5 26 4 3 2" xfId="55067"/>
    <cellStyle name="Обычный 5 5 26 4 4" xfId="55068"/>
    <cellStyle name="Обычный 5 5 26 5" xfId="25195"/>
    <cellStyle name="Обычный 5 5 26 5 2" xfId="25196"/>
    <cellStyle name="Обычный 5 5 26 5 2 2" xfId="55069"/>
    <cellStyle name="Обычный 5 5 26 5 3" xfId="55070"/>
    <cellStyle name="Обычный 5 5 26 6" xfId="25197"/>
    <cellStyle name="Обычный 5 5 26 6 2" xfId="55071"/>
    <cellStyle name="Обычный 5 5 26 7" xfId="25198"/>
    <cellStyle name="Обычный 5 5 26 7 2" xfId="55072"/>
    <cellStyle name="Обычный 5 5 26 8" xfId="55073"/>
    <cellStyle name="Обычный 5 5 27" xfId="25199"/>
    <cellStyle name="Обычный 5 5 27 2" xfId="25200"/>
    <cellStyle name="Обычный 5 5 27 2 2" xfId="25201"/>
    <cellStyle name="Обычный 5 5 27 2 2 2" xfId="25202"/>
    <cellStyle name="Обычный 5 5 27 2 2 2 2" xfId="55074"/>
    <cellStyle name="Обычный 5 5 27 2 2 3" xfId="55075"/>
    <cellStyle name="Обычный 5 5 27 2 3" xfId="25203"/>
    <cellStyle name="Обычный 5 5 27 2 3 2" xfId="55076"/>
    <cellStyle name="Обычный 5 5 27 2 4" xfId="55077"/>
    <cellStyle name="Обычный 5 5 27 3" xfId="25204"/>
    <cellStyle name="Обычный 5 5 27 3 2" xfId="25205"/>
    <cellStyle name="Обычный 5 5 27 3 2 2" xfId="25206"/>
    <cellStyle name="Обычный 5 5 27 3 2 2 2" xfId="55078"/>
    <cellStyle name="Обычный 5 5 27 3 2 3" xfId="55079"/>
    <cellStyle name="Обычный 5 5 27 3 3" xfId="25207"/>
    <cellStyle name="Обычный 5 5 27 3 3 2" xfId="55080"/>
    <cellStyle name="Обычный 5 5 27 3 4" xfId="55081"/>
    <cellStyle name="Обычный 5 5 27 4" xfId="25208"/>
    <cellStyle name="Обычный 5 5 27 4 2" xfId="25209"/>
    <cellStyle name="Обычный 5 5 27 4 2 2" xfId="25210"/>
    <cellStyle name="Обычный 5 5 27 4 2 2 2" xfId="55082"/>
    <cellStyle name="Обычный 5 5 27 4 2 3" xfId="55083"/>
    <cellStyle name="Обычный 5 5 27 4 3" xfId="25211"/>
    <cellStyle name="Обычный 5 5 27 4 3 2" xfId="55084"/>
    <cellStyle name="Обычный 5 5 27 4 4" xfId="55085"/>
    <cellStyle name="Обычный 5 5 27 5" xfId="25212"/>
    <cellStyle name="Обычный 5 5 27 5 2" xfId="25213"/>
    <cellStyle name="Обычный 5 5 27 5 2 2" xfId="55086"/>
    <cellStyle name="Обычный 5 5 27 5 3" xfId="55087"/>
    <cellStyle name="Обычный 5 5 27 6" xfId="25214"/>
    <cellStyle name="Обычный 5 5 27 6 2" xfId="55088"/>
    <cellStyle name="Обычный 5 5 27 7" xfId="25215"/>
    <cellStyle name="Обычный 5 5 27 7 2" xfId="55089"/>
    <cellStyle name="Обычный 5 5 27 8" xfId="55090"/>
    <cellStyle name="Обычный 5 5 28" xfId="25216"/>
    <cellStyle name="Обычный 5 5 28 2" xfId="25217"/>
    <cellStyle name="Обычный 5 5 28 2 2" xfId="25218"/>
    <cellStyle name="Обычный 5 5 28 2 2 2" xfId="25219"/>
    <cellStyle name="Обычный 5 5 28 2 2 2 2" xfId="55091"/>
    <cellStyle name="Обычный 5 5 28 2 2 3" xfId="55092"/>
    <cellStyle name="Обычный 5 5 28 2 3" xfId="25220"/>
    <cellStyle name="Обычный 5 5 28 2 3 2" xfId="55093"/>
    <cellStyle name="Обычный 5 5 28 2 4" xfId="55094"/>
    <cellStyle name="Обычный 5 5 28 3" xfId="25221"/>
    <cellStyle name="Обычный 5 5 28 3 2" xfId="25222"/>
    <cellStyle name="Обычный 5 5 28 3 2 2" xfId="25223"/>
    <cellStyle name="Обычный 5 5 28 3 2 2 2" xfId="55095"/>
    <cellStyle name="Обычный 5 5 28 3 2 3" xfId="55096"/>
    <cellStyle name="Обычный 5 5 28 3 3" xfId="25224"/>
    <cellStyle name="Обычный 5 5 28 3 3 2" xfId="55097"/>
    <cellStyle name="Обычный 5 5 28 3 4" xfId="55098"/>
    <cellStyle name="Обычный 5 5 28 4" xfId="25225"/>
    <cellStyle name="Обычный 5 5 28 4 2" xfId="25226"/>
    <cellStyle name="Обычный 5 5 28 4 2 2" xfId="25227"/>
    <cellStyle name="Обычный 5 5 28 4 2 2 2" xfId="55099"/>
    <cellStyle name="Обычный 5 5 28 4 2 3" xfId="55100"/>
    <cellStyle name="Обычный 5 5 28 4 3" xfId="25228"/>
    <cellStyle name="Обычный 5 5 28 4 3 2" xfId="55101"/>
    <cellStyle name="Обычный 5 5 28 4 4" xfId="55102"/>
    <cellStyle name="Обычный 5 5 28 5" xfId="25229"/>
    <cellStyle name="Обычный 5 5 28 5 2" xfId="25230"/>
    <cellStyle name="Обычный 5 5 28 5 2 2" xfId="55103"/>
    <cellStyle name="Обычный 5 5 28 5 3" xfId="55104"/>
    <cellStyle name="Обычный 5 5 28 6" xfId="25231"/>
    <cellStyle name="Обычный 5 5 28 6 2" xfId="55105"/>
    <cellStyle name="Обычный 5 5 28 7" xfId="25232"/>
    <cellStyle name="Обычный 5 5 28 7 2" xfId="55106"/>
    <cellStyle name="Обычный 5 5 28 8" xfId="55107"/>
    <cellStyle name="Обычный 5 5 29" xfId="25233"/>
    <cellStyle name="Обычный 5 5 29 2" xfId="25234"/>
    <cellStyle name="Обычный 5 5 29 2 2" xfId="25235"/>
    <cellStyle name="Обычный 5 5 29 2 2 2" xfId="25236"/>
    <cellStyle name="Обычный 5 5 29 2 2 2 2" xfId="55108"/>
    <cellStyle name="Обычный 5 5 29 2 2 3" xfId="55109"/>
    <cellStyle name="Обычный 5 5 29 2 3" xfId="25237"/>
    <cellStyle name="Обычный 5 5 29 2 3 2" xfId="55110"/>
    <cellStyle name="Обычный 5 5 29 2 4" xfId="55111"/>
    <cellStyle name="Обычный 5 5 29 3" xfId="25238"/>
    <cellStyle name="Обычный 5 5 29 3 2" xfId="25239"/>
    <cellStyle name="Обычный 5 5 29 3 2 2" xfId="25240"/>
    <cellStyle name="Обычный 5 5 29 3 2 2 2" xfId="55112"/>
    <cellStyle name="Обычный 5 5 29 3 2 3" xfId="55113"/>
    <cellStyle name="Обычный 5 5 29 3 3" xfId="25241"/>
    <cellStyle name="Обычный 5 5 29 3 3 2" xfId="55114"/>
    <cellStyle name="Обычный 5 5 29 3 4" xfId="55115"/>
    <cellStyle name="Обычный 5 5 29 4" xfId="25242"/>
    <cellStyle name="Обычный 5 5 29 4 2" xfId="25243"/>
    <cellStyle name="Обычный 5 5 29 4 2 2" xfId="25244"/>
    <cellStyle name="Обычный 5 5 29 4 2 2 2" xfId="55116"/>
    <cellStyle name="Обычный 5 5 29 4 2 3" xfId="55117"/>
    <cellStyle name="Обычный 5 5 29 4 3" xfId="25245"/>
    <cellStyle name="Обычный 5 5 29 4 3 2" xfId="55118"/>
    <cellStyle name="Обычный 5 5 29 4 4" xfId="55119"/>
    <cellStyle name="Обычный 5 5 29 5" xfId="25246"/>
    <cellStyle name="Обычный 5 5 29 5 2" xfId="25247"/>
    <cellStyle name="Обычный 5 5 29 5 2 2" xfId="55120"/>
    <cellStyle name="Обычный 5 5 29 5 3" xfId="55121"/>
    <cellStyle name="Обычный 5 5 29 6" xfId="25248"/>
    <cellStyle name="Обычный 5 5 29 6 2" xfId="55122"/>
    <cellStyle name="Обычный 5 5 29 7" xfId="25249"/>
    <cellStyle name="Обычный 5 5 29 7 2" xfId="55123"/>
    <cellStyle name="Обычный 5 5 29 8" xfId="55124"/>
    <cellStyle name="Обычный 5 5 3" xfId="25250"/>
    <cellStyle name="Обычный 5 5 3 2" xfId="25251"/>
    <cellStyle name="Обычный 5 5 3 2 2" xfId="25252"/>
    <cellStyle name="Обычный 5 5 3 2 2 2" xfId="25253"/>
    <cellStyle name="Обычный 5 5 3 2 2 2 2" xfId="55125"/>
    <cellStyle name="Обычный 5 5 3 2 2 3" xfId="55126"/>
    <cellStyle name="Обычный 5 5 3 2 3" xfId="25254"/>
    <cellStyle name="Обычный 5 5 3 2 3 2" xfId="55127"/>
    <cellStyle name="Обычный 5 5 3 2 4" xfId="55128"/>
    <cellStyle name="Обычный 5 5 3 3" xfId="25255"/>
    <cellStyle name="Обычный 5 5 3 3 2" xfId="25256"/>
    <cellStyle name="Обычный 5 5 3 3 2 2" xfId="25257"/>
    <cellStyle name="Обычный 5 5 3 3 2 2 2" xfId="55129"/>
    <cellStyle name="Обычный 5 5 3 3 2 3" xfId="55130"/>
    <cellStyle name="Обычный 5 5 3 3 3" xfId="25258"/>
    <cellStyle name="Обычный 5 5 3 3 3 2" xfId="55131"/>
    <cellStyle name="Обычный 5 5 3 3 4" xfId="55132"/>
    <cellStyle name="Обычный 5 5 3 4" xfId="25259"/>
    <cellStyle name="Обычный 5 5 3 4 2" xfId="25260"/>
    <cellStyle name="Обычный 5 5 3 4 2 2" xfId="25261"/>
    <cellStyle name="Обычный 5 5 3 4 2 2 2" xfId="55133"/>
    <cellStyle name="Обычный 5 5 3 4 2 3" xfId="55134"/>
    <cellStyle name="Обычный 5 5 3 4 3" xfId="25262"/>
    <cellStyle name="Обычный 5 5 3 4 3 2" xfId="55135"/>
    <cellStyle name="Обычный 5 5 3 4 4" xfId="55136"/>
    <cellStyle name="Обычный 5 5 3 5" xfId="25263"/>
    <cellStyle name="Обычный 5 5 3 5 2" xfId="25264"/>
    <cellStyle name="Обычный 5 5 3 5 2 2" xfId="55137"/>
    <cellStyle name="Обычный 5 5 3 5 3" xfId="55138"/>
    <cellStyle name="Обычный 5 5 3 6" xfId="25265"/>
    <cellStyle name="Обычный 5 5 3 6 2" xfId="55139"/>
    <cellStyle name="Обычный 5 5 3 7" xfId="25266"/>
    <cellStyle name="Обычный 5 5 3 7 2" xfId="55140"/>
    <cellStyle name="Обычный 5 5 3 8" xfId="55141"/>
    <cellStyle name="Обычный 5 5 30" xfId="25267"/>
    <cellStyle name="Обычный 5 5 30 2" xfId="55142"/>
    <cellStyle name="Обычный 5 5 31" xfId="25268"/>
    <cellStyle name="Обычный 5 5 31 2" xfId="25269"/>
    <cellStyle name="Обычный 5 5 31 2 2" xfId="25270"/>
    <cellStyle name="Обычный 5 5 31 2 2 2" xfId="55143"/>
    <cellStyle name="Обычный 5 5 31 2 3" xfId="55144"/>
    <cellStyle name="Обычный 5 5 31 3" xfId="25271"/>
    <cellStyle name="Обычный 5 5 31 3 2" xfId="55145"/>
    <cellStyle name="Обычный 5 5 31 4" xfId="55146"/>
    <cellStyle name="Обычный 5 5 32" xfId="25272"/>
    <cellStyle name="Обычный 5 5 32 2" xfId="25273"/>
    <cellStyle name="Обычный 5 5 32 2 2" xfId="25274"/>
    <cellStyle name="Обычный 5 5 32 2 2 2" xfId="55147"/>
    <cellStyle name="Обычный 5 5 32 2 3" xfId="55148"/>
    <cellStyle name="Обычный 5 5 32 3" xfId="25275"/>
    <cellStyle name="Обычный 5 5 32 3 2" xfId="55149"/>
    <cellStyle name="Обычный 5 5 32 4" xfId="55150"/>
    <cellStyle name="Обычный 5 5 33" xfId="25276"/>
    <cellStyle name="Обычный 5 5 33 2" xfId="25277"/>
    <cellStyle name="Обычный 5 5 33 2 2" xfId="25278"/>
    <cellStyle name="Обычный 5 5 33 2 2 2" xfId="55151"/>
    <cellStyle name="Обычный 5 5 33 2 3" xfId="55152"/>
    <cellStyle name="Обычный 5 5 33 3" xfId="25279"/>
    <cellStyle name="Обычный 5 5 33 3 2" xfId="55153"/>
    <cellStyle name="Обычный 5 5 33 4" xfId="55154"/>
    <cellStyle name="Обычный 5 5 34" xfId="25280"/>
    <cellStyle name="Обычный 5 5 34 2" xfId="25281"/>
    <cellStyle name="Обычный 5 5 34 2 2" xfId="25282"/>
    <cellStyle name="Обычный 5 5 34 2 2 2" xfId="55155"/>
    <cellStyle name="Обычный 5 5 34 2 3" xfId="55156"/>
    <cellStyle name="Обычный 5 5 34 3" xfId="25283"/>
    <cellStyle name="Обычный 5 5 34 3 2" xfId="55157"/>
    <cellStyle name="Обычный 5 5 34 4" xfId="55158"/>
    <cellStyle name="Обычный 5 5 35" xfId="25284"/>
    <cellStyle name="Обычный 5 5 35 2" xfId="25285"/>
    <cellStyle name="Обычный 5 5 35 2 2" xfId="55159"/>
    <cellStyle name="Обычный 5 5 35 3" xfId="55160"/>
    <cellStyle name="Обычный 5 5 36" xfId="25286"/>
    <cellStyle name="Обычный 5 5 36 2" xfId="55161"/>
    <cellStyle name="Обычный 5 5 37" xfId="25287"/>
    <cellStyle name="Обычный 5 5 37 2" xfId="55162"/>
    <cellStyle name="Обычный 5 5 38" xfId="55163"/>
    <cellStyle name="Обычный 5 5 4" xfId="25288"/>
    <cellStyle name="Обычный 5 5 4 2" xfId="25289"/>
    <cellStyle name="Обычный 5 5 4 2 2" xfId="25290"/>
    <cellStyle name="Обычный 5 5 4 2 2 2" xfId="25291"/>
    <cellStyle name="Обычный 5 5 4 2 2 2 2" xfId="55164"/>
    <cellStyle name="Обычный 5 5 4 2 2 3" xfId="55165"/>
    <cellStyle name="Обычный 5 5 4 2 3" xfId="25292"/>
    <cellStyle name="Обычный 5 5 4 2 3 2" xfId="55166"/>
    <cellStyle name="Обычный 5 5 4 2 4" xfId="55167"/>
    <cellStyle name="Обычный 5 5 4 3" xfId="25293"/>
    <cellStyle name="Обычный 5 5 4 3 2" xfId="25294"/>
    <cellStyle name="Обычный 5 5 4 3 2 2" xfId="25295"/>
    <cellStyle name="Обычный 5 5 4 3 2 2 2" xfId="55168"/>
    <cellStyle name="Обычный 5 5 4 3 2 3" xfId="55169"/>
    <cellStyle name="Обычный 5 5 4 3 3" xfId="25296"/>
    <cellStyle name="Обычный 5 5 4 3 3 2" xfId="55170"/>
    <cellStyle name="Обычный 5 5 4 3 4" xfId="55171"/>
    <cellStyle name="Обычный 5 5 4 4" xfId="25297"/>
    <cellStyle name="Обычный 5 5 4 4 2" xfId="25298"/>
    <cellStyle name="Обычный 5 5 4 4 2 2" xfId="25299"/>
    <cellStyle name="Обычный 5 5 4 4 2 2 2" xfId="55172"/>
    <cellStyle name="Обычный 5 5 4 4 2 3" xfId="55173"/>
    <cellStyle name="Обычный 5 5 4 4 3" xfId="25300"/>
    <cellStyle name="Обычный 5 5 4 4 3 2" xfId="55174"/>
    <cellStyle name="Обычный 5 5 4 4 4" xfId="55175"/>
    <cellStyle name="Обычный 5 5 4 5" xfId="25301"/>
    <cellStyle name="Обычный 5 5 4 5 2" xfId="25302"/>
    <cellStyle name="Обычный 5 5 4 5 2 2" xfId="55176"/>
    <cellStyle name="Обычный 5 5 4 5 3" xfId="55177"/>
    <cellStyle name="Обычный 5 5 4 6" xfId="25303"/>
    <cellStyle name="Обычный 5 5 4 6 2" xfId="55178"/>
    <cellStyle name="Обычный 5 5 4 7" xfId="25304"/>
    <cellStyle name="Обычный 5 5 4 7 2" xfId="55179"/>
    <cellStyle name="Обычный 5 5 4 8" xfId="55180"/>
    <cellStyle name="Обычный 5 5 5" xfId="25305"/>
    <cellStyle name="Обычный 5 5 5 2" xfId="25306"/>
    <cellStyle name="Обычный 5 5 5 2 2" xfId="25307"/>
    <cellStyle name="Обычный 5 5 5 2 2 2" xfId="25308"/>
    <cellStyle name="Обычный 5 5 5 2 2 2 2" xfId="55181"/>
    <cellStyle name="Обычный 5 5 5 2 2 3" xfId="55182"/>
    <cellStyle name="Обычный 5 5 5 2 3" xfId="25309"/>
    <cellStyle name="Обычный 5 5 5 2 3 2" xfId="55183"/>
    <cellStyle name="Обычный 5 5 5 2 4" xfId="55184"/>
    <cellStyle name="Обычный 5 5 5 3" xfId="25310"/>
    <cellStyle name="Обычный 5 5 5 3 2" xfId="25311"/>
    <cellStyle name="Обычный 5 5 5 3 2 2" xfId="25312"/>
    <cellStyle name="Обычный 5 5 5 3 2 2 2" xfId="55185"/>
    <cellStyle name="Обычный 5 5 5 3 2 3" xfId="55186"/>
    <cellStyle name="Обычный 5 5 5 3 3" xfId="25313"/>
    <cellStyle name="Обычный 5 5 5 3 3 2" xfId="55187"/>
    <cellStyle name="Обычный 5 5 5 3 4" xfId="55188"/>
    <cellStyle name="Обычный 5 5 5 4" xfId="25314"/>
    <cellStyle name="Обычный 5 5 5 4 2" xfId="25315"/>
    <cellStyle name="Обычный 5 5 5 4 2 2" xfId="25316"/>
    <cellStyle name="Обычный 5 5 5 4 2 2 2" xfId="55189"/>
    <cellStyle name="Обычный 5 5 5 4 2 3" xfId="55190"/>
    <cellStyle name="Обычный 5 5 5 4 3" xfId="25317"/>
    <cellStyle name="Обычный 5 5 5 4 3 2" xfId="55191"/>
    <cellStyle name="Обычный 5 5 5 4 4" xfId="55192"/>
    <cellStyle name="Обычный 5 5 5 5" xfId="25318"/>
    <cellStyle name="Обычный 5 5 5 5 2" xfId="25319"/>
    <cellStyle name="Обычный 5 5 5 5 2 2" xfId="55193"/>
    <cellStyle name="Обычный 5 5 5 5 3" xfId="55194"/>
    <cellStyle name="Обычный 5 5 5 6" xfId="25320"/>
    <cellStyle name="Обычный 5 5 5 6 2" xfId="55195"/>
    <cellStyle name="Обычный 5 5 5 7" xfId="25321"/>
    <cellStyle name="Обычный 5 5 5 7 2" xfId="55196"/>
    <cellStyle name="Обычный 5 5 5 8" xfId="55197"/>
    <cellStyle name="Обычный 5 5 6" xfId="25322"/>
    <cellStyle name="Обычный 5 5 6 2" xfId="25323"/>
    <cellStyle name="Обычный 5 5 6 2 2" xfId="25324"/>
    <cellStyle name="Обычный 5 5 6 2 2 2" xfId="25325"/>
    <cellStyle name="Обычный 5 5 6 2 2 2 2" xfId="55198"/>
    <cellStyle name="Обычный 5 5 6 2 2 3" xfId="55199"/>
    <cellStyle name="Обычный 5 5 6 2 3" xfId="25326"/>
    <cellStyle name="Обычный 5 5 6 2 3 2" xfId="55200"/>
    <cellStyle name="Обычный 5 5 6 2 4" xfId="55201"/>
    <cellStyle name="Обычный 5 5 6 3" xfId="25327"/>
    <cellStyle name="Обычный 5 5 6 3 2" xfId="25328"/>
    <cellStyle name="Обычный 5 5 6 3 2 2" xfId="25329"/>
    <cellStyle name="Обычный 5 5 6 3 2 2 2" xfId="55202"/>
    <cellStyle name="Обычный 5 5 6 3 2 3" xfId="55203"/>
    <cellStyle name="Обычный 5 5 6 3 3" xfId="25330"/>
    <cellStyle name="Обычный 5 5 6 3 3 2" xfId="55204"/>
    <cellStyle name="Обычный 5 5 6 3 4" xfId="55205"/>
    <cellStyle name="Обычный 5 5 6 4" xfId="25331"/>
    <cellStyle name="Обычный 5 5 6 4 2" xfId="25332"/>
    <cellStyle name="Обычный 5 5 6 4 2 2" xfId="25333"/>
    <cellStyle name="Обычный 5 5 6 4 2 2 2" xfId="55206"/>
    <cellStyle name="Обычный 5 5 6 4 2 3" xfId="55207"/>
    <cellStyle name="Обычный 5 5 6 4 3" xfId="25334"/>
    <cellStyle name="Обычный 5 5 6 4 3 2" xfId="55208"/>
    <cellStyle name="Обычный 5 5 6 4 4" xfId="55209"/>
    <cellStyle name="Обычный 5 5 6 5" xfId="25335"/>
    <cellStyle name="Обычный 5 5 6 5 2" xfId="25336"/>
    <cellStyle name="Обычный 5 5 6 5 2 2" xfId="55210"/>
    <cellStyle name="Обычный 5 5 6 5 3" xfId="55211"/>
    <cellStyle name="Обычный 5 5 6 6" xfId="25337"/>
    <cellStyle name="Обычный 5 5 6 6 2" xfId="55212"/>
    <cellStyle name="Обычный 5 5 6 7" xfId="25338"/>
    <cellStyle name="Обычный 5 5 6 7 2" xfId="55213"/>
    <cellStyle name="Обычный 5 5 6 8" xfId="55214"/>
    <cellStyle name="Обычный 5 5 7" xfId="25339"/>
    <cellStyle name="Обычный 5 5 7 2" xfId="25340"/>
    <cellStyle name="Обычный 5 5 7 2 2" xfId="25341"/>
    <cellStyle name="Обычный 5 5 7 2 2 2" xfId="25342"/>
    <cellStyle name="Обычный 5 5 7 2 2 2 2" xfId="55215"/>
    <cellStyle name="Обычный 5 5 7 2 2 3" xfId="55216"/>
    <cellStyle name="Обычный 5 5 7 2 3" xfId="25343"/>
    <cellStyle name="Обычный 5 5 7 2 3 2" xfId="55217"/>
    <cellStyle name="Обычный 5 5 7 2 4" xfId="55218"/>
    <cellStyle name="Обычный 5 5 7 3" xfId="25344"/>
    <cellStyle name="Обычный 5 5 7 3 2" xfId="25345"/>
    <cellStyle name="Обычный 5 5 7 3 2 2" xfId="25346"/>
    <cellStyle name="Обычный 5 5 7 3 2 2 2" xfId="55219"/>
    <cellStyle name="Обычный 5 5 7 3 2 3" xfId="55220"/>
    <cellStyle name="Обычный 5 5 7 3 3" xfId="25347"/>
    <cellStyle name="Обычный 5 5 7 3 3 2" xfId="55221"/>
    <cellStyle name="Обычный 5 5 7 3 4" xfId="55222"/>
    <cellStyle name="Обычный 5 5 7 4" xfId="25348"/>
    <cellStyle name="Обычный 5 5 7 4 2" xfId="25349"/>
    <cellStyle name="Обычный 5 5 7 4 2 2" xfId="25350"/>
    <cellStyle name="Обычный 5 5 7 4 2 2 2" xfId="55223"/>
    <cellStyle name="Обычный 5 5 7 4 2 3" xfId="55224"/>
    <cellStyle name="Обычный 5 5 7 4 3" xfId="25351"/>
    <cellStyle name="Обычный 5 5 7 4 3 2" xfId="55225"/>
    <cellStyle name="Обычный 5 5 7 4 4" xfId="55226"/>
    <cellStyle name="Обычный 5 5 7 5" xfId="25352"/>
    <cellStyle name="Обычный 5 5 7 5 2" xfId="25353"/>
    <cellStyle name="Обычный 5 5 7 5 2 2" xfId="55227"/>
    <cellStyle name="Обычный 5 5 7 5 3" xfId="55228"/>
    <cellStyle name="Обычный 5 5 7 6" xfId="25354"/>
    <cellStyle name="Обычный 5 5 7 6 2" xfId="55229"/>
    <cellStyle name="Обычный 5 5 7 7" xfId="25355"/>
    <cellStyle name="Обычный 5 5 7 7 2" xfId="55230"/>
    <cellStyle name="Обычный 5 5 7 8" xfId="55231"/>
    <cellStyle name="Обычный 5 5 8" xfId="25356"/>
    <cellStyle name="Обычный 5 5 8 2" xfId="25357"/>
    <cellStyle name="Обычный 5 5 8 2 2" xfId="25358"/>
    <cellStyle name="Обычный 5 5 8 2 2 2" xfId="25359"/>
    <cellStyle name="Обычный 5 5 8 2 2 2 2" xfId="55232"/>
    <cellStyle name="Обычный 5 5 8 2 2 3" xfId="55233"/>
    <cellStyle name="Обычный 5 5 8 2 3" xfId="25360"/>
    <cellStyle name="Обычный 5 5 8 2 3 2" xfId="55234"/>
    <cellStyle name="Обычный 5 5 8 2 4" xfId="55235"/>
    <cellStyle name="Обычный 5 5 8 3" xfId="25361"/>
    <cellStyle name="Обычный 5 5 8 3 2" xfId="25362"/>
    <cellStyle name="Обычный 5 5 8 3 2 2" xfId="25363"/>
    <cellStyle name="Обычный 5 5 8 3 2 2 2" xfId="55236"/>
    <cellStyle name="Обычный 5 5 8 3 2 3" xfId="55237"/>
    <cellStyle name="Обычный 5 5 8 3 3" xfId="25364"/>
    <cellStyle name="Обычный 5 5 8 3 3 2" xfId="55238"/>
    <cellStyle name="Обычный 5 5 8 3 4" xfId="55239"/>
    <cellStyle name="Обычный 5 5 8 4" xfId="25365"/>
    <cellStyle name="Обычный 5 5 8 4 2" xfId="25366"/>
    <cellStyle name="Обычный 5 5 8 4 2 2" xfId="25367"/>
    <cellStyle name="Обычный 5 5 8 4 2 2 2" xfId="55240"/>
    <cellStyle name="Обычный 5 5 8 4 2 3" xfId="55241"/>
    <cellStyle name="Обычный 5 5 8 4 3" xfId="25368"/>
    <cellStyle name="Обычный 5 5 8 4 3 2" xfId="55242"/>
    <cellStyle name="Обычный 5 5 8 4 4" xfId="55243"/>
    <cellStyle name="Обычный 5 5 8 5" xfId="25369"/>
    <cellStyle name="Обычный 5 5 8 5 2" xfId="25370"/>
    <cellStyle name="Обычный 5 5 8 5 2 2" xfId="55244"/>
    <cellStyle name="Обычный 5 5 8 5 3" xfId="55245"/>
    <cellStyle name="Обычный 5 5 8 6" xfId="25371"/>
    <cellStyle name="Обычный 5 5 8 6 2" xfId="55246"/>
    <cellStyle name="Обычный 5 5 8 7" xfId="25372"/>
    <cellStyle name="Обычный 5 5 8 7 2" xfId="55247"/>
    <cellStyle name="Обычный 5 5 8 8" xfId="55248"/>
    <cellStyle name="Обычный 5 5 9" xfId="25373"/>
    <cellStyle name="Обычный 5 5 9 2" xfId="25374"/>
    <cellStyle name="Обычный 5 5 9 2 2" xfId="25375"/>
    <cellStyle name="Обычный 5 5 9 2 2 2" xfId="25376"/>
    <cellStyle name="Обычный 5 5 9 2 2 2 2" xfId="55249"/>
    <cellStyle name="Обычный 5 5 9 2 2 3" xfId="55250"/>
    <cellStyle name="Обычный 5 5 9 2 3" xfId="25377"/>
    <cellStyle name="Обычный 5 5 9 2 3 2" xfId="55251"/>
    <cellStyle name="Обычный 5 5 9 2 4" xfId="55252"/>
    <cellStyle name="Обычный 5 5 9 3" xfId="25378"/>
    <cellStyle name="Обычный 5 5 9 3 2" xfId="25379"/>
    <cellStyle name="Обычный 5 5 9 3 2 2" xfId="25380"/>
    <cellStyle name="Обычный 5 5 9 3 2 2 2" xfId="55253"/>
    <cellStyle name="Обычный 5 5 9 3 2 3" xfId="55254"/>
    <cellStyle name="Обычный 5 5 9 3 3" xfId="25381"/>
    <cellStyle name="Обычный 5 5 9 3 3 2" xfId="55255"/>
    <cellStyle name="Обычный 5 5 9 3 4" xfId="55256"/>
    <cellStyle name="Обычный 5 5 9 4" xfId="25382"/>
    <cellStyle name="Обычный 5 5 9 4 2" xfId="25383"/>
    <cellStyle name="Обычный 5 5 9 4 2 2" xfId="25384"/>
    <cellStyle name="Обычный 5 5 9 4 2 2 2" xfId="55257"/>
    <cellStyle name="Обычный 5 5 9 4 2 3" xfId="55258"/>
    <cellStyle name="Обычный 5 5 9 4 3" xfId="25385"/>
    <cellStyle name="Обычный 5 5 9 4 3 2" xfId="55259"/>
    <cellStyle name="Обычный 5 5 9 4 4" xfId="55260"/>
    <cellStyle name="Обычный 5 5 9 5" xfId="25386"/>
    <cellStyle name="Обычный 5 5 9 5 2" xfId="25387"/>
    <cellStyle name="Обычный 5 5 9 5 2 2" xfId="55261"/>
    <cellStyle name="Обычный 5 5 9 5 3" xfId="55262"/>
    <cellStyle name="Обычный 5 5 9 6" xfId="25388"/>
    <cellStyle name="Обычный 5 5 9 6 2" xfId="55263"/>
    <cellStyle name="Обычный 5 5 9 7" xfId="25389"/>
    <cellStyle name="Обычный 5 5 9 7 2" xfId="55264"/>
    <cellStyle name="Обычный 5 5 9 8" xfId="55265"/>
    <cellStyle name="Обычный 5 50" xfId="25390"/>
    <cellStyle name="Обычный 5 50 2" xfId="25391"/>
    <cellStyle name="Обычный 5 50 2 2" xfId="25392"/>
    <cellStyle name="Обычный 5 50 2 2 2" xfId="25393"/>
    <cellStyle name="Обычный 5 50 2 2 2 2" xfId="55266"/>
    <cellStyle name="Обычный 5 50 2 2 3" xfId="55267"/>
    <cellStyle name="Обычный 5 50 2 3" xfId="25394"/>
    <cellStyle name="Обычный 5 50 2 3 2" xfId="55268"/>
    <cellStyle name="Обычный 5 50 2 4" xfId="55269"/>
    <cellStyle name="Обычный 5 50 3" xfId="25395"/>
    <cellStyle name="Обычный 5 50 3 2" xfId="25396"/>
    <cellStyle name="Обычный 5 50 3 2 2" xfId="25397"/>
    <cellStyle name="Обычный 5 50 3 2 2 2" xfId="55270"/>
    <cellStyle name="Обычный 5 50 3 2 3" xfId="55271"/>
    <cellStyle name="Обычный 5 50 3 3" xfId="25398"/>
    <cellStyle name="Обычный 5 50 3 3 2" xfId="55272"/>
    <cellStyle name="Обычный 5 50 3 4" xfId="55273"/>
    <cellStyle name="Обычный 5 50 4" xfId="25399"/>
    <cellStyle name="Обычный 5 50 4 2" xfId="25400"/>
    <cellStyle name="Обычный 5 50 4 2 2" xfId="25401"/>
    <cellStyle name="Обычный 5 50 4 2 2 2" xfId="55274"/>
    <cellStyle name="Обычный 5 50 4 2 3" xfId="55275"/>
    <cellStyle name="Обычный 5 50 4 3" xfId="25402"/>
    <cellStyle name="Обычный 5 50 4 3 2" xfId="55276"/>
    <cellStyle name="Обычный 5 50 4 4" xfId="55277"/>
    <cellStyle name="Обычный 5 50 5" xfId="25403"/>
    <cellStyle name="Обычный 5 50 5 2" xfId="25404"/>
    <cellStyle name="Обычный 5 50 5 2 2" xfId="55278"/>
    <cellStyle name="Обычный 5 50 5 3" xfId="55279"/>
    <cellStyle name="Обычный 5 50 6" xfId="25405"/>
    <cellStyle name="Обычный 5 50 6 2" xfId="55280"/>
    <cellStyle name="Обычный 5 50 7" xfId="25406"/>
    <cellStyle name="Обычный 5 50 7 2" xfId="55281"/>
    <cellStyle name="Обычный 5 50 8" xfId="55282"/>
    <cellStyle name="Обычный 5 51" xfId="25407"/>
    <cellStyle name="Обычный 5 51 2" xfId="25408"/>
    <cellStyle name="Обычный 5 51 2 2" xfId="25409"/>
    <cellStyle name="Обычный 5 51 2 2 2" xfId="25410"/>
    <cellStyle name="Обычный 5 51 2 2 2 2" xfId="55283"/>
    <cellStyle name="Обычный 5 51 2 2 3" xfId="55284"/>
    <cellStyle name="Обычный 5 51 2 3" xfId="25411"/>
    <cellStyle name="Обычный 5 51 2 3 2" xfId="55285"/>
    <cellStyle name="Обычный 5 51 2 4" xfId="55286"/>
    <cellStyle name="Обычный 5 51 3" xfId="25412"/>
    <cellStyle name="Обычный 5 51 3 2" xfId="25413"/>
    <cellStyle name="Обычный 5 51 3 2 2" xfId="25414"/>
    <cellStyle name="Обычный 5 51 3 2 2 2" xfId="55287"/>
    <cellStyle name="Обычный 5 51 3 2 3" xfId="55288"/>
    <cellStyle name="Обычный 5 51 3 3" xfId="25415"/>
    <cellStyle name="Обычный 5 51 3 3 2" xfId="55289"/>
    <cellStyle name="Обычный 5 51 3 4" xfId="55290"/>
    <cellStyle name="Обычный 5 51 4" xfId="25416"/>
    <cellStyle name="Обычный 5 51 4 2" xfId="25417"/>
    <cellStyle name="Обычный 5 51 4 2 2" xfId="25418"/>
    <cellStyle name="Обычный 5 51 4 2 2 2" xfId="55291"/>
    <cellStyle name="Обычный 5 51 4 2 3" xfId="55292"/>
    <cellStyle name="Обычный 5 51 4 3" xfId="25419"/>
    <cellStyle name="Обычный 5 51 4 3 2" xfId="55293"/>
    <cellStyle name="Обычный 5 51 4 4" xfId="55294"/>
    <cellStyle name="Обычный 5 51 5" xfId="25420"/>
    <cellStyle name="Обычный 5 51 5 2" xfId="25421"/>
    <cellStyle name="Обычный 5 51 5 2 2" xfId="55295"/>
    <cellStyle name="Обычный 5 51 5 3" xfId="55296"/>
    <cellStyle name="Обычный 5 51 6" xfId="25422"/>
    <cellStyle name="Обычный 5 51 6 2" xfId="55297"/>
    <cellStyle name="Обычный 5 51 7" xfId="25423"/>
    <cellStyle name="Обычный 5 51 7 2" xfId="55298"/>
    <cellStyle name="Обычный 5 51 8" xfId="55299"/>
    <cellStyle name="Обычный 5 52" xfId="25424"/>
    <cellStyle name="Обычный 5 52 2" xfId="25425"/>
    <cellStyle name="Обычный 5 52 2 2" xfId="25426"/>
    <cellStyle name="Обычный 5 52 2 2 2" xfId="25427"/>
    <cellStyle name="Обычный 5 52 2 2 2 2" xfId="55300"/>
    <cellStyle name="Обычный 5 52 2 2 3" xfId="55301"/>
    <cellStyle name="Обычный 5 52 2 3" xfId="25428"/>
    <cellStyle name="Обычный 5 52 2 3 2" xfId="55302"/>
    <cellStyle name="Обычный 5 52 2 4" xfId="55303"/>
    <cellStyle name="Обычный 5 52 3" xfId="25429"/>
    <cellStyle name="Обычный 5 52 3 2" xfId="25430"/>
    <cellStyle name="Обычный 5 52 3 2 2" xfId="25431"/>
    <cellStyle name="Обычный 5 52 3 2 2 2" xfId="55304"/>
    <cellStyle name="Обычный 5 52 3 2 3" xfId="55305"/>
    <cellStyle name="Обычный 5 52 3 3" xfId="25432"/>
    <cellStyle name="Обычный 5 52 3 3 2" xfId="55306"/>
    <cellStyle name="Обычный 5 52 3 4" xfId="55307"/>
    <cellStyle name="Обычный 5 52 4" xfId="25433"/>
    <cellStyle name="Обычный 5 52 4 2" xfId="25434"/>
    <cellStyle name="Обычный 5 52 4 2 2" xfId="25435"/>
    <cellStyle name="Обычный 5 52 4 2 2 2" xfId="55308"/>
    <cellStyle name="Обычный 5 52 4 2 3" xfId="55309"/>
    <cellStyle name="Обычный 5 52 4 3" xfId="25436"/>
    <cellStyle name="Обычный 5 52 4 3 2" xfId="55310"/>
    <cellStyle name="Обычный 5 52 4 4" xfId="55311"/>
    <cellStyle name="Обычный 5 52 5" xfId="25437"/>
    <cellStyle name="Обычный 5 52 5 2" xfId="25438"/>
    <cellStyle name="Обычный 5 52 5 2 2" xfId="55312"/>
    <cellStyle name="Обычный 5 52 5 3" xfId="55313"/>
    <cellStyle name="Обычный 5 52 6" xfId="25439"/>
    <cellStyle name="Обычный 5 52 6 2" xfId="55314"/>
    <cellStyle name="Обычный 5 52 7" xfId="25440"/>
    <cellStyle name="Обычный 5 52 7 2" xfId="55315"/>
    <cellStyle name="Обычный 5 52 8" xfId="55316"/>
    <cellStyle name="Обычный 5 53" xfId="25441"/>
    <cellStyle name="Обычный 5 53 2" xfId="25442"/>
    <cellStyle name="Обычный 5 53 2 2" xfId="25443"/>
    <cellStyle name="Обычный 5 53 2 2 2" xfId="25444"/>
    <cellStyle name="Обычный 5 53 2 2 2 2" xfId="55317"/>
    <cellStyle name="Обычный 5 53 2 2 3" xfId="55318"/>
    <cellStyle name="Обычный 5 53 2 3" xfId="25445"/>
    <cellStyle name="Обычный 5 53 2 3 2" xfId="55319"/>
    <cellStyle name="Обычный 5 53 2 4" xfId="55320"/>
    <cellStyle name="Обычный 5 53 3" xfId="25446"/>
    <cellStyle name="Обычный 5 53 3 2" xfId="25447"/>
    <cellStyle name="Обычный 5 53 3 2 2" xfId="25448"/>
    <cellStyle name="Обычный 5 53 3 2 2 2" xfId="55321"/>
    <cellStyle name="Обычный 5 53 3 2 3" xfId="55322"/>
    <cellStyle name="Обычный 5 53 3 3" xfId="25449"/>
    <cellStyle name="Обычный 5 53 3 3 2" xfId="55323"/>
    <cellStyle name="Обычный 5 53 3 4" xfId="55324"/>
    <cellStyle name="Обычный 5 53 4" xfId="25450"/>
    <cellStyle name="Обычный 5 53 4 2" xfId="25451"/>
    <cellStyle name="Обычный 5 53 4 2 2" xfId="25452"/>
    <cellStyle name="Обычный 5 53 4 2 2 2" xfId="55325"/>
    <cellStyle name="Обычный 5 53 4 2 3" xfId="55326"/>
    <cellStyle name="Обычный 5 53 4 3" xfId="25453"/>
    <cellStyle name="Обычный 5 53 4 3 2" xfId="55327"/>
    <cellStyle name="Обычный 5 53 4 4" xfId="55328"/>
    <cellStyle name="Обычный 5 53 5" xfId="25454"/>
    <cellStyle name="Обычный 5 53 5 2" xfId="25455"/>
    <cellStyle name="Обычный 5 53 5 2 2" xfId="55329"/>
    <cellStyle name="Обычный 5 53 5 3" xfId="55330"/>
    <cellStyle name="Обычный 5 53 6" xfId="25456"/>
    <cellStyle name="Обычный 5 53 6 2" xfId="55331"/>
    <cellStyle name="Обычный 5 53 7" xfId="25457"/>
    <cellStyle name="Обычный 5 53 7 2" xfId="55332"/>
    <cellStyle name="Обычный 5 53 8" xfId="55333"/>
    <cellStyle name="Обычный 5 54" xfId="25458"/>
    <cellStyle name="Обычный 5 54 2" xfId="25459"/>
    <cellStyle name="Обычный 5 54 2 2" xfId="25460"/>
    <cellStyle name="Обычный 5 54 2 2 2" xfId="25461"/>
    <cellStyle name="Обычный 5 54 2 2 2 2" xfId="55334"/>
    <cellStyle name="Обычный 5 54 2 2 3" xfId="55335"/>
    <cellStyle name="Обычный 5 54 2 3" xfId="25462"/>
    <cellStyle name="Обычный 5 54 2 3 2" xfId="55336"/>
    <cellStyle name="Обычный 5 54 2 4" xfId="55337"/>
    <cellStyle name="Обычный 5 54 3" xfId="25463"/>
    <cellStyle name="Обычный 5 54 3 2" xfId="25464"/>
    <cellStyle name="Обычный 5 54 3 2 2" xfId="25465"/>
    <cellStyle name="Обычный 5 54 3 2 2 2" xfId="55338"/>
    <cellStyle name="Обычный 5 54 3 2 3" xfId="55339"/>
    <cellStyle name="Обычный 5 54 3 3" xfId="25466"/>
    <cellStyle name="Обычный 5 54 3 3 2" xfId="55340"/>
    <cellStyle name="Обычный 5 54 3 4" xfId="55341"/>
    <cellStyle name="Обычный 5 54 4" xfId="25467"/>
    <cellStyle name="Обычный 5 54 4 2" xfId="25468"/>
    <cellStyle name="Обычный 5 54 4 2 2" xfId="25469"/>
    <cellStyle name="Обычный 5 54 4 2 2 2" xfId="55342"/>
    <cellStyle name="Обычный 5 54 4 2 3" xfId="55343"/>
    <cellStyle name="Обычный 5 54 4 3" xfId="25470"/>
    <cellStyle name="Обычный 5 54 4 3 2" xfId="55344"/>
    <cellStyle name="Обычный 5 54 4 4" xfId="55345"/>
    <cellStyle name="Обычный 5 54 5" xfId="25471"/>
    <cellStyle name="Обычный 5 54 5 2" xfId="25472"/>
    <cellStyle name="Обычный 5 54 5 2 2" xfId="55346"/>
    <cellStyle name="Обычный 5 54 5 3" xfId="55347"/>
    <cellStyle name="Обычный 5 54 6" xfId="25473"/>
    <cellStyle name="Обычный 5 54 6 2" xfId="55348"/>
    <cellStyle name="Обычный 5 54 7" xfId="25474"/>
    <cellStyle name="Обычный 5 54 7 2" xfId="55349"/>
    <cellStyle name="Обычный 5 54 8" xfId="55350"/>
    <cellStyle name="Обычный 5 55" xfId="25475"/>
    <cellStyle name="Обычный 5 55 2" xfId="25476"/>
    <cellStyle name="Обычный 5 55 2 2" xfId="25477"/>
    <cellStyle name="Обычный 5 55 2 2 2" xfId="25478"/>
    <cellStyle name="Обычный 5 55 2 2 2 2" xfId="55351"/>
    <cellStyle name="Обычный 5 55 2 2 3" xfId="55352"/>
    <cellStyle name="Обычный 5 55 2 3" xfId="25479"/>
    <cellStyle name="Обычный 5 55 2 3 2" xfId="55353"/>
    <cellStyle name="Обычный 5 55 2 4" xfId="55354"/>
    <cellStyle name="Обычный 5 55 3" xfId="25480"/>
    <cellStyle name="Обычный 5 55 3 2" xfId="25481"/>
    <cellStyle name="Обычный 5 55 3 2 2" xfId="25482"/>
    <cellStyle name="Обычный 5 55 3 2 2 2" xfId="55355"/>
    <cellStyle name="Обычный 5 55 3 2 3" xfId="55356"/>
    <cellStyle name="Обычный 5 55 3 3" xfId="25483"/>
    <cellStyle name="Обычный 5 55 3 3 2" xfId="55357"/>
    <cellStyle name="Обычный 5 55 3 4" xfId="55358"/>
    <cellStyle name="Обычный 5 55 4" xfId="25484"/>
    <cellStyle name="Обычный 5 55 4 2" xfId="25485"/>
    <cellStyle name="Обычный 5 55 4 2 2" xfId="25486"/>
    <cellStyle name="Обычный 5 55 4 2 2 2" xfId="55359"/>
    <cellStyle name="Обычный 5 55 4 2 3" xfId="55360"/>
    <cellStyle name="Обычный 5 55 4 3" xfId="25487"/>
    <cellStyle name="Обычный 5 55 4 3 2" xfId="55361"/>
    <cellStyle name="Обычный 5 55 4 4" xfId="55362"/>
    <cellStyle name="Обычный 5 55 5" xfId="25488"/>
    <cellStyle name="Обычный 5 55 5 2" xfId="25489"/>
    <cellStyle name="Обычный 5 55 5 2 2" xfId="55363"/>
    <cellStyle name="Обычный 5 55 5 3" xfId="55364"/>
    <cellStyle name="Обычный 5 55 6" xfId="25490"/>
    <cellStyle name="Обычный 5 55 6 2" xfId="55365"/>
    <cellStyle name="Обычный 5 55 7" xfId="25491"/>
    <cellStyle name="Обычный 5 55 7 2" xfId="55366"/>
    <cellStyle name="Обычный 5 55 8" xfId="55367"/>
    <cellStyle name="Обычный 5 56" xfId="25492"/>
    <cellStyle name="Обычный 5 56 2" xfId="25493"/>
    <cellStyle name="Обычный 5 56 2 2" xfId="25494"/>
    <cellStyle name="Обычный 5 56 2 2 2" xfId="25495"/>
    <cellStyle name="Обычный 5 56 2 2 2 2" xfId="55368"/>
    <cellStyle name="Обычный 5 56 2 2 3" xfId="55369"/>
    <cellStyle name="Обычный 5 56 2 3" xfId="25496"/>
    <cellStyle name="Обычный 5 56 2 3 2" xfId="55370"/>
    <cellStyle name="Обычный 5 56 2 4" xfId="55371"/>
    <cellStyle name="Обычный 5 56 3" xfId="25497"/>
    <cellStyle name="Обычный 5 56 3 2" xfId="25498"/>
    <cellStyle name="Обычный 5 56 3 2 2" xfId="25499"/>
    <cellStyle name="Обычный 5 56 3 2 2 2" xfId="55372"/>
    <cellStyle name="Обычный 5 56 3 2 3" xfId="55373"/>
    <cellStyle name="Обычный 5 56 3 3" xfId="25500"/>
    <cellStyle name="Обычный 5 56 3 3 2" xfId="55374"/>
    <cellStyle name="Обычный 5 56 3 4" xfId="55375"/>
    <cellStyle name="Обычный 5 56 4" xfId="25501"/>
    <cellStyle name="Обычный 5 56 4 2" xfId="25502"/>
    <cellStyle name="Обычный 5 56 4 2 2" xfId="25503"/>
    <cellStyle name="Обычный 5 56 4 2 2 2" xfId="55376"/>
    <cellStyle name="Обычный 5 56 4 2 3" xfId="55377"/>
    <cellStyle name="Обычный 5 56 4 3" xfId="25504"/>
    <cellStyle name="Обычный 5 56 4 3 2" xfId="55378"/>
    <cellStyle name="Обычный 5 56 4 4" xfId="55379"/>
    <cellStyle name="Обычный 5 56 5" xfId="25505"/>
    <cellStyle name="Обычный 5 56 5 2" xfId="25506"/>
    <cellStyle name="Обычный 5 56 5 2 2" xfId="55380"/>
    <cellStyle name="Обычный 5 56 5 3" xfId="55381"/>
    <cellStyle name="Обычный 5 56 6" xfId="25507"/>
    <cellStyle name="Обычный 5 56 6 2" xfId="55382"/>
    <cellStyle name="Обычный 5 56 7" xfId="25508"/>
    <cellStyle name="Обычный 5 56 7 2" xfId="55383"/>
    <cellStyle name="Обычный 5 56 8" xfId="55384"/>
    <cellStyle name="Обычный 5 57" xfId="25509"/>
    <cellStyle name="Обычный 5 57 2" xfId="25510"/>
    <cellStyle name="Обычный 5 57 2 2" xfId="25511"/>
    <cellStyle name="Обычный 5 57 2 2 2" xfId="25512"/>
    <cellStyle name="Обычный 5 57 2 2 2 2" xfId="55385"/>
    <cellStyle name="Обычный 5 57 2 2 3" xfId="55386"/>
    <cellStyle name="Обычный 5 57 2 3" xfId="25513"/>
    <cellStyle name="Обычный 5 57 2 3 2" xfId="55387"/>
    <cellStyle name="Обычный 5 57 2 4" xfId="55388"/>
    <cellStyle name="Обычный 5 57 3" xfId="25514"/>
    <cellStyle name="Обычный 5 57 3 2" xfId="25515"/>
    <cellStyle name="Обычный 5 57 3 2 2" xfId="25516"/>
    <cellStyle name="Обычный 5 57 3 2 2 2" xfId="55389"/>
    <cellStyle name="Обычный 5 57 3 2 3" xfId="55390"/>
    <cellStyle name="Обычный 5 57 3 3" xfId="25517"/>
    <cellStyle name="Обычный 5 57 3 3 2" xfId="55391"/>
    <cellStyle name="Обычный 5 57 3 4" xfId="55392"/>
    <cellStyle name="Обычный 5 57 4" xfId="25518"/>
    <cellStyle name="Обычный 5 57 4 2" xfId="25519"/>
    <cellStyle name="Обычный 5 57 4 2 2" xfId="25520"/>
    <cellStyle name="Обычный 5 57 4 2 2 2" xfId="55393"/>
    <cellStyle name="Обычный 5 57 4 2 3" xfId="55394"/>
    <cellStyle name="Обычный 5 57 4 3" xfId="25521"/>
    <cellStyle name="Обычный 5 57 4 3 2" xfId="55395"/>
    <cellStyle name="Обычный 5 57 4 4" xfId="55396"/>
    <cellStyle name="Обычный 5 57 5" xfId="25522"/>
    <cellStyle name="Обычный 5 57 5 2" xfId="25523"/>
    <cellStyle name="Обычный 5 57 5 2 2" xfId="55397"/>
    <cellStyle name="Обычный 5 57 5 3" xfId="55398"/>
    <cellStyle name="Обычный 5 57 6" xfId="25524"/>
    <cellStyle name="Обычный 5 57 6 2" xfId="55399"/>
    <cellStyle name="Обычный 5 57 7" xfId="25525"/>
    <cellStyle name="Обычный 5 57 7 2" xfId="55400"/>
    <cellStyle name="Обычный 5 57 8" xfId="55401"/>
    <cellStyle name="Обычный 5 58" xfId="25526"/>
    <cellStyle name="Обычный 5 58 2" xfId="25527"/>
    <cellStyle name="Обычный 5 58 2 2" xfId="25528"/>
    <cellStyle name="Обычный 5 58 2 2 2" xfId="25529"/>
    <cellStyle name="Обычный 5 58 2 2 2 2" xfId="55402"/>
    <cellStyle name="Обычный 5 58 2 2 3" xfId="55403"/>
    <cellStyle name="Обычный 5 58 2 3" xfId="25530"/>
    <cellStyle name="Обычный 5 58 2 3 2" xfId="55404"/>
    <cellStyle name="Обычный 5 58 2 4" xfId="55405"/>
    <cellStyle name="Обычный 5 58 3" xfId="25531"/>
    <cellStyle name="Обычный 5 58 3 2" xfId="25532"/>
    <cellStyle name="Обычный 5 58 3 2 2" xfId="25533"/>
    <cellStyle name="Обычный 5 58 3 2 2 2" xfId="55406"/>
    <cellStyle name="Обычный 5 58 3 2 3" xfId="55407"/>
    <cellStyle name="Обычный 5 58 3 3" xfId="25534"/>
    <cellStyle name="Обычный 5 58 3 3 2" xfId="55408"/>
    <cellStyle name="Обычный 5 58 3 4" xfId="55409"/>
    <cellStyle name="Обычный 5 58 4" xfId="25535"/>
    <cellStyle name="Обычный 5 58 4 2" xfId="25536"/>
    <cellStyle name="Обычный 5 58 4 2 2" xfId="25537"/>
    <cellStyle name="Обычный 5 58 4 2 2 2" xfId="55410"/>
    <cellStyle name="Обычный 5 58 4 2 3" xfId="55411"/>
    <cellStyle name="Обычный 5 58 4 3" xfId="25538"/>
    <cellStyle name="Обычный 5 58 4 3 2" xfId="55412"/>
    <cellStyle name="Обычный 5 58 4 4" xfId="55413"/>
    <cellStyle name="Обычный 5 58 5" xfId="25539"/>
    <cellStyle name="Обычный 5 58 5 2" xfId="25540"/>
    <cellStyle name="Обычный 5 58 5 2 2" xfId="55414"/>
    <cellStyle name="Обычный 5 58 5 3" xfId="55415"/>
    <cellStyle name="Обычный 5 58 6" xfId="25541"/>
    <cellStyle name="Обычный 5 58 6 2" xfId="55416"/>
    <cellStyle name="Обычный 5 58 7" xfId="25542"/>
    <cellStyle name="Обычный 5 58 7 2" xfId="55417"/>
    <cellStyle name="Обычный 5 58 8" xfId="55418"/>
    <cellStyle name="Обычный 5 59" xfId="25543"/>
    <cellStyle name="Обычный 5 59 2" xfId="25544"/>
    <cellStyle name="Обычный 5 59 2 2" xfId="25545"/>
    <cellStyle name="Обычный 5 59 2 2 2" xfId="25546"/>
    <cellStyle name="Обычный 5 59 2 2 2 2" xfId="55419"/>
    <cellStyle name="Обычный 5 59 2 2 3" xfId="55420"/>
    <cellStyle name="Обычный 5 59 2 3" xfId="25547"/>
    <cellStyle name="Обычный 5 59 2 3 2" xfId="55421"/>
    <cellStyle name="Обычный 5 59 2 4" xfId="55422"/>
    <cellStyle name="Обычный 5 59 3" xfId="25548"/>
    <cellStyle name="Обычный 5 59 3 2" xfId="25549"/>
    <cellStyle name="Обычный 5 59 3 2 2" xfId="25550"/>
    <cellStyle name="Обычный 5 59 3 2 2 2" xfId="55423"/>
    <cellStyle name="Обычный 5 59 3 2 3" xfId="55424"/>
    <cellStyle name="Обычный 5 59 3 3" xfId="25551"/>
    <cellStyle name="Обычный 5 59 3 3 2" xfId="55425"/>
    <cellStyle name="Обычный 5 59 3 4" xfId="55426"/>
    <cellStyle name="Обычный 5 59 4" xfId="25552"/>
    <cellStyle name="Обычный 5 59 4 2" xfId="25553"/>
    <cellStyle name="Обычный 5 59 4 2 2" xfId="25554"/>
    <cellStyle name="Обычный 5 59 4 2 2 2" xfId="55427"/>
    <cellStyle name="Обычный 5 59 4 2 3" xfId="55428"/>
    <cellStyle name="Обычный 5 59 4 3" xfId="25555"/>
    <cellStyle name="Обычный 5 59 4 3 2" xfId="55429"/>
    <cellStyle name="Обычный 5 59 4 4" xfId="55430"/>
    <cellStyle name="Обычный 5 59 5" xfId="25556"/>
    <cellStyle name="Обычный 5 59 5 2" xfId="25557"/>
    <cellStyle name="Обычный 5 59 5 2 2" xfId="55431"/>
    <cellStyle name="Обычный 5 59 5 3" xfId="55432"/>
    <cellStyle name="Обычный 5 59 6" xfId="25558"/>
    <cellStyle name="Обычный 5 59 6 2" xfId="55433"/>
    <cellStyle name="Обычный 5 59 7" xfId="25559"/>
    <cellStyle name="Обычный 5 59 7 2" xfId="55434"/>
    <cellStyle name="Обычный 5 59 8" xfId="55435"/>
    <cellStyle name="Обычный 5 6" xfId="25560"/>
    <cellStyle name="Обычный 5 6 10" xfId="25561"/>
    <cellStyle name="Обычный 5 6 10 2" xfId="25562"/>
    <cellStyle name="Обычный 5 6 10 2 2" xfId="25563"/>
    <cellStyle name="Обычный 5 6 10 2 2 2" xfId="25564"/>
    <cellStyle name="Обычный 5 6 10 2 2 2 2" xfId="55436"/>
    <cellStyle name="Обычный 5 6 10 2 2 3" xfId="55437"/>
    <cellStyle name="Обычный 5 6 10 2 3" xfId="25565"/>
    <cellStyle name="Обычный 5 6 10 2 3 2" xfId="55438"/>
    <cellStyle name="Обычный 5 6 10 2 4" xfId="55439"/>
    <cellStyle name="Обычный 5 6 10 3" xfId="25566"/>
    <cellStyle name="Обычный 5 6 10 3 2" xfId="25567"/>
    <cellStyle name="Обычный 5 6 10 3 2 2" xfId="25568"/>
    <cellStyle name="Обычный 5 6 10 3 2 2 2" xfId="55440"/>
    <cellStyle name="Обычный 5 6 10 3 2 3" xfId="55441"/>
    <cellStyle name="Обычный 5 6 10 3 3" xfId="25569"/>
    <cellStyle name="Обычный 5 6 10 3 3 2" xfId="55442"/>
    <cellStyle name="Обычный 5 6 10 3 4" xfId="55443"/>
    <cellStyle name="Обычный 5 6 10 4" xfId="25570"/>
    <cellStyle name="Обычный 5 6 10 4 2" xfId="25571"/>
    <cellStyle name="Обычный 5 6 10 4 2 2" xfId="25572"/>
    <cellStyle name="Обычный 5 6 10 4 2 2 2" xfId="55444"/>
    <cellStyle name="Обычный 5 6 10 4 2 3" xfId="55445"/>
    <cellStyle name="Обычный 5 6 10 4 3" xfId="25573"/>
    <cellStyle name="Обычный 5 6 10 4 3 2" xfId="55446"/>
    <cellStyle name="Обычный 5 6 10 4 4" xfId="55447"/>
    <cellStyle name="Обычный 5 6 10 5" xfId="25574"/>
    <cellStyle name="Обычный 5 6 10 5 2" xfId="25575"/>
    <cellStyle name="Обычный 5 6 10 5 2 2" xfId="55448"/>
    <cellStyle name="Обычный 5 6 10 5 3" xfId="55449"/>
    <cellStyle name="Обычный 5 6 10 6" xfId="25576"/>
    <cellStyle name="Обычный 5 6 10 6 2" xfId="55450"/>
    <cellStyle name="Обычный 5 6 10 7" xfId="25577"/>
    <cellStyle name="Обычный 5 6 10 7 2" xfId="55451"/>
    <cellStyle name="Обычный 5 6 10 8" xfId="55452"/>
    <cellStyle name="Обычный 5 6 11" xfId="25578"/>
    <cellStyle name="Обычный 5 6 11 2" xfId="25579"/>
    <cellStyle name="Обычный 5 6 11 2 2" xfId="25580"/>
    <cellStyle name="Обычный 5 6 11 2 2 2" xfId="25581"/>
    <cellStyle name="Обычный 5 6 11 2 2 2 2" xfId="55453"/>
    <cellStyle name="Обычный 5 6 11 2 2 3" xfId="55454"/>
    <cellStyle name="Обычный 5 6 11 2 3" xfId="25582"/>
    <cellStyle name="Обычный 5 6 11 2 3 2" xfId="55455"/>
    <cellStyle name="Обычный 5 6 11 2 4" xfId="55456"/>
    <cellStyle name="Обычный 5 6 11 3" xfId="25583"/>
    <cellStyle name="Обычный 5 6 11 3 2" xfId="25584"/>
    <cellStyle name="Обычный 5 6 11 3 2 2" xfId="25585"/>
    <cellStyle name="Обычный 5 6 11 3 2 2 2" xfId="55457"/>
    <cellStyle name="Обычный 5 6 11 3 2 3" xfId="55458"/>
    <cellStyle name="Обычный 5 6 11 3 3" xfId="25586"/>
    <cellStyle name="Обычный 5 6 11 3 3 2" xfId="55459"/>
    <cellStyle name="Обычный 5 6 11 3 4" xfId="55460"/>
    <cellStyle name="Обычный 5 6 11 4" xfId="25587"/>
    <cellStyle name="Обычный 5 6 11 4 2" xfId="25588"/>
    <cellStyle name="Обычный 5 6 11 4 2 2" xfId="25589"/>
    <cellStyle name="Обычный 5 6 11 4 2 2 2" xfId="55461"/>
    <cellStyle name="Обычный 5 6 11 4 2 3" xfId="55462"/>
    <cellStyle name="Обычный 5 6 11 4 3" xfId="25590"/>
    <cellStyle name="Обычный 5 6 11 4 3 2" xfId="55463"/>
    <cellStyle name="Обычный 5 6 11 4 4" xfId="55464"/>
    <cellStyle name="Обычный 5 6 11 5" xfId="25591"/>
    <cellStyle name="Обычный 5 6 11 5 2" xfId="25592"/>
    <cellStyle name="Обычный 5 6 11 5 2 2" xfId="55465"/>
    <cellStyle name="Обычный 5 6 11 5 3" xfId="55466"/>
    <cellStyle name="Обычный 5 6 11 6" xfId="25593"/>
    <cellStyle name="Обычный 5 6 11 6 2" xfId="55467"/>
    <cellStyle name="Обычный 5 6 11 7" xfId="25594"/>
    <cellStyle name="Обычный 5 6 11 7 2" xfId="55468"/>
    <cellStyle name="Обычный 5 6 11 8" xfId="55469"/>
    <cellStyle name="Обычный 5 6 12" xfId="25595"/>
    <cellStyle name="Обычный 5 6 12 2" xfId="25596"/>
    <cellStyle name="Обычный 5 6 12 2 2" xfId="25597"/>
    <cellStyle name="Обычный 5 6 12 2 2 2" xfId="25598"/>
    <cellStyle name="Обычный 5 6 12 2 2 2 2" xfId="55470"/>
    <cellStyle name="Обычный 5 6 12 2 2 3" xfId="55471"/>
    <cellStyle name="Обычный 5 6 12 2 3" xfId="25599"/>
    <cellStyle name="Обычный 5 6 12 2 3 2" xfId="55472"/>
    <cellStyle name="Обычный 5 6 12 2 4" xfId="55473"/>
    <cellStyle name="Обычный 5 6 12 3" xfId="25600"/>
    <cellStyle name="Обычный 5 6 12 3 2" xfId="25601"/>
    <cellStyle name="Обычный 5 6 12 3 2 2" xfId="25602"/>
    <cellStyle name="Обычный 5 6 12 3 2 2 2" xfId="55474"/>
    <cellStyle name="Обычный 5 6 12 3 2 3" xfId="55475"/>
    <cellStyle name="Обычный 5 6 12 3 3" xfId="25603"/>
    <cellStyle name="Обычный 5 6 12 3 3 2" xfId="55476"/>
    <cellStyle name="Обычный 5 6 12 3 4" xfId="55477"/>
    <cellStyle name="Обычный 5 6 12 4" xfId="25604"/>
    <cellStyle name="Обычный 5 6 12 4 2" xfId="25605"/>
    <cellStyle name="Обычный 5 6 12 4 2 2" xfId="25606"/>
    <cellStyle name="Обычный 5 6 12 4 2 2 2" xfId="55478"/>
    <cellStyle name="Обычный 5 6 12 4 2 3" xfId="55479"/>
    <cellStyle name="Обычный 5 6 12 4 3" xfId="25607"/>
    <cellStyle name="Обычный 5 6 12 4 3 2" xfId="55480"/>
    <cellStyle name="Обычный 5 6 12 4 4" xfId="55481"/>
    <cellStyle name="Обычный 5 6 12 5" xfId="25608"/>
    <cellStyle name="Обычный 5 6 12 5 2" xfId="25609"/>
    <cellStyle name="Обычный 5 6 12 5 2 2" xfId="55482"/>
    <cellStyle name="Обычный 5 6 12 5 3" xfId="55483"/>
    <cellStyle name="Обычный 5 6 12 6" xfId="25610"/>
    <cellStyle name="Обычный 5 6 12 6 2" xfId="55484"/>
    <cellStyle name="Обычный 5 6 12 7" xfId="25611"/>
    <cellStyle name="Обычный 5 6 12 7 2" xfId="55485"/>
    <cellStyle name="Обычный 5 6 12 8" xfId="55486"/>
    <cellStyle name="Обычный 5 6 13" xfId="25612"/>
    <cellStyle name="Обычный 5 6 13 2" xfId="25613"/>
    <cellStyle name="Обычный 5 6 13 2 2" xfId="25614"/>
    <cellStyle name="Обычный 5 6 13 2 2 2" xfId="25615"/>
    <cellStyle name="Обычный 5 6 13 2 2 2 2" xfId="55487"/>
    <cellStyle name="Обычный 5 6 13 2 2 3" xfId="55488"/>
    <cellStyle name="Обычный 5 6 13 2 3" xfId="25616"/>
    <cellStyle name="Обычный 5 6 13 2 3 2" xfId="55489"/>
    <cellStyle name="Обычный 5 6 13 2 4" xfId="55490"/>
    <cellStyle name="Обычный 5 6 13 3" xfId="25617"/>
    <cellStyle name="Обычный 5 6 13 3 2" xfId="25618"/>
    <cellStyle name="Обычный 5 6 13 3 2 2" xfId="25619"/>
    <cellStyle name="Обычный 5 6 13 3 2 2 2" xfId="55491"/>
    <cellStyle name="Обычный 5 6 13 3 2 3" xfId="55492"/>
    <cellStyle name="Обычный 5 6 13 3 3" xfId="25620"/>
    <cellStyle name="Обычный 5 6 13 3 3 2" xfId="55493"/>
    <cellStyle name="Обычный 5 6 13 3 4" xfId="55494"/>
    <cellStyle name="Обычный 5 6 13 4" xfId="25621"/>
    <cellStyle name="Обычный 5 6 13 4 2" xfId="25622"/>
    <cellStyle name="Обычный 5 6 13 4 2 2" xfId="25623"/>
    <cellStyle name="Обычный 5 6 13 4 2 2 2" xfId="55495"/>
    <cellStyle name="Обычный 5 6 13 4 2 3" xfId="55496"/>
    <cellStyle name="Обычный 5 6 13 4 3" xfId="25624"/>
    <cellStyle name="Обычный 5 6 13 4 3 2" xfId="55497"/>
    <cellStyle name="Обычный 5 6 13 4 4" xfId="55498"/>
    <cellStyle name="Обычный 5 6 13 5" xfId="25625"/>
    <cellStyle name="Обычный 5 6 13 5 2" xfId="25626"/>
    <cellStyle name="Обычный 5 6 13 5 2 2" xfId="55499"/>
    <cellStyle name="Обычный 5 6 13 5 3" xfId="55500"/>
    <cellStyle name="Обычный 5 6 13 6" xfId="25627"/>
    <cellStyle name="Обычный 5 6 13 6 2" xfId="55501"/>
    <cellStyle name="Обычный 5 6 13 7" xfId="25628"/>
    <cellStyle name="Обычный 5 6 13 7 2" xfId="55502"/>
    <cellStyle name="Обычный 5 6 13 8" xfId="55503"/>
    <cellStyle name="Обычный 5 6 14" xfId="25629"/>
    <cellStyle name="Обычный 5 6 14 2" xfId="25630"/>
    <cellStyle name="Обычный 5 6 14 2 2" xfId="25631"/>
    <cellStyle name="Обычный 5 6 14 2 2 2" xfId="25632"/>
    <cellStyle name="Обычный 5 6 14 2 2 2 2" xfId="55504"/>
    <cellStyle name="Обычный 5 6 14 2 2 3" xfId="55505"/>
    <cellStyle name="Обычный 5 6 14 2 3" xfId="25633"/>
    <cellStyle name="Обычный 5 6 14 2 3 2" xfId="55506"/>
    <cellStyle name="Обычный 5 6 14 2 4" xfId="55507"/>
    <cellStyle name="Обычный 5 6 14 3" xfId="25634"/>
    <cellStyle name="Обычный 5 6 14 3 2" xfId="25635"/>
    <cellStyle name="Обычный 5 6 14 3 2 2" xfId="25636"/>
    <cellStyle name="Обычный 5 6 14 3 2 2 2" xfId="55508"/>
    <cellStyle name="Обычный 5 6 14 3 2 3" xfId="55509"/>
    <cellStyle name="Обычный 5 6 14 3 3" xfId="25637"/>
    <cellStyle name="Обычный 5 6 14 3 3 2" xfId="55510"/>
    <cellStyle name="Обычный 5 6 14 3 4" xfId="55511"/>
    <cellStyle name="Обычный 5 6 14 4" xfId="25638"/>
    <cellStyle name="Обычный 5 6 14 4 2" xfId="25639"/>
    <cellStyle name="Обычный 5 6 14 4 2 2" xfId="25640"/>
    <cellStyle name="Обычный 5 6 14 4 2 2 2" xfId="55512"/>
    <cellStyle name="Обычный 5 6 14 4 2 3" xfId="55513"/>
    <cellStyle name="Обычный 5 6 14 4 3" xfId="25641"/>
    <cellStyle name="Обычный 5 6 14 4 3 2" xfId="55514"/>
    <cellStyle name="Обычный 5 6 14 4 4" xfId="55515"/>
    <cellStyle name="Обычный 5 6 14 5" xfId="25642"/>
    <cellStyle name="Обычный 5 6 14 5 2" xfId="25643"/>
    <cellStyle name="Обычный 5 6 14 5 2 2" xfId="55516"/>
    <cellStyle name="Обычный 5 6 14 5 3" xfId="55517"/>
    <cellStyle name="Обычный 5 6 14 6" xfId="25644"/>
    <cellStyle name="Обычный 5 6 14 6 2" xfId="55518"/>
    <cellStyle name="Обычный 5 6 14 7" xfId="25645"/>
    <cellStyle name="Обычный 5 6 14 7 2" xfId="55519"/>
    <cellStyle name="Обычный 5 6 14 8" xfId="55520"/>
    <cellStyle name="Обычный 5 6 15" xfId="25646"/>
    <cellStyle name="Обычный 5 6 15 2" xfId="25647"/>
    <cellStyle name="Обычный 5 6 15 2 2" xfId="25648"/>
    <cellStyle name="Обычный 5 6 15 2 2 2" xfId="25649"/>
    <cellStyle name="Обычный 5 6 15 2 2 2 2" xfId="55521"/>
    <cellStyle name="Обычный 5 6 15 2 2 3" xfId="55522"/>
    <cellStyle name="Обычный 5 6 15 2 3" xfId="25650"/>
    <cellStyle name="Обычный 5 6 15 2 3 2" xfId="55523"/>
    <cellStyle name="Обычный 5 6 15 2 4" xfId="55524"/>
    <cellStyle name="Обычный 5 6 15 3" xfId="25651"/>
    <cellStyle name="Обычный 5 6 15 3 2" xfId="25652"/>
    <cellStyle name="Обычный 5 6 15 3 2 2" xfId="25653"/>
    <cellStyle name="Обычный 5 6 15 3 2 2 2" xfId="55525"/>
    <cellStyle name="Обычный 5 6 15 3 2 3" xfId="55526"/>
    <cellStyle name="Обычный 5 6 15 3 3" xfId="25654"/>
    <cellStyle name="Обычный 5 6 15 3 3 2" xfId="55527"/>
    <cellStyle name="Обычный 5 6 15 3 4" xfId="55528"/>
    <cellStyle name="Обычный 5 6 15 4" xfId="25655"/>
    <cellStyle name="Обычный 5 6 15 4 2" xfId="25656"/>
    <cellStyle name="Обычный 5 6 15 4 2 2" xfId="25657"/>
    <cellStyle name="Обычный 5 6 15 4 2 2 2" xfId="55529"/>
    <cellStyle name="Обычный 5 6 15 4 2 3" xfId="55530"/>
    <cellStyle name="Обычный 5 6 15 4 3" xfId="25658"/>
    <cellStyle name="Обычный 5 6 15 4 3 2" xfId="55531"/>
    <cellStyle name="Обычный 5 6 15 4 4" xfId="55532"/>
    <cellStyle name="Обычный 5 6 15 5" xfId="25659"/>
    <cellStyle name="Обычный 5 6 15 5 2" xfId="25660"/>
    <cellStyle name="Обычный 5 6 15 5 2 2" xfId="55533"/>
    <cellStyle name="Обычный 5 6 15 5 3" xfId="55534"/>
    <cellStyle name="Обычный 5 6 15 6" xfId="25661"/>
    <cellStyle name="Обычный 5 6 15 6 2" xfId="55535"/>
    <cellStyle name="Обычный 5 6 15 7" xfId="25662"/>
    <cellStyle name="Обычный 5 6 15 7 2" xfId="55536"/>
    <cellStyle name="Обычный 5 6 15 8" xfId="55537"/>
    <cellStyle name="Обычный 5 6 16" xfId="25663"/>
    <cellStyle name="Обычный 5 6 16 2" xfId="25664"/>
    <cellStyle name="Обычный 5 6 16 2 2" xfId="25665"/>
    <cellStyle name="Обычный 5 6 16 2 2 2" xfId="25666"/>
    <cellStyle name="Обычный 5 6 16 2 2 2 2" xfId="55538"/>
    <cellStyle name="Обычный 5 6 16 2 2 3" xfId="55539"/>
    <cellStyle name="Обычный 5 6 16 2 3" xfId="25667"/>
    <cellStyle name="Обычный 5 6 16 2 3 2" xfId="55540"/>
    <cellStyle name="Обычный 5 6 16 2 4" xfId="55541"/>
    <cellStyle name="Обычный 5 6 16 3" xfId="25668"/>
    <cellStyle name="Обычный 5 6 16 3 2" xfId="25669"/>
    <cellStyle name="Обычный 5 6 16 3 2 2" xfId="25670"/>
    <cellStyle name="Обычный 5 6 16 3 2 2 2" xfId="55542"/>
    <cellStyle name="Обычный 5 6 16 3 2 3" xfId="55543"/>
    <cellStyle name="Обычный 5 6 16 3 3" xfId="25671"/>
    <cellStyle name="Обычный 5 6 16 3 3 2" xfId="55544"/>
    <cellStyle name="Обычный 5 6 16 3 4" xfId="55545"/>
    <cellStyle name="Обычный 5 6 16 4" xfId="25672"/>
    <cellStyle name="Обычный 5 6 16 4 2" xfId="25673"/>
    <cellStyle name="Обычный 5 6 16 4 2 2" xfId="25674"/>
    <cellStyle name="Обычный 5 6 16 4 2 2 2" xfId="55546"/>
    <cellStyle name="Обычный 5 6 16 4 2 3" xfId="55547"/>
    <cellStyle name="Обычный 5 6 16 4 3" xfId="25675"/>
    <cellStyle name="Обычный 5 6 16 4 3 2" xfId="55548"/>
    <cellStyle name="Обычный 5 6 16 4 4" xfId="55549"/>
    <cellStyle name="Обычный 5 6 16 5" xfId="25676"/>
    <cellStyle name="Обычный 5 6 16 5 2" xfId="25677"/>
    <cellStyle name="Обычный 5 6 16 5 2 2" xfId="55550"/>
    <cellStyle name="Обычный 5 6 16 5 3" xfId="55551"/>
    <cellStyle name="Обычный 5 6 16 6" xfId="25678"/>
    <cellStyle name="Обычный 5 6 16 6 2" xfId="55552"/>
    <cellStyle name="Обычный 5 6 16 7" xfId="25679"/>
    <cellStyle name="Обычный 5 6 16 7 2" xfId="55553"/>
    <cellStyle name="Обычный 5 6 16 8" xfId="55554"/>
    <cellStyle name="Обычный 5 6 17" xfId="25680"/>
    <cellStyle name="Обычный 5 6 17 2" xfId="25681"/>
    <cellStyle name="Обычный 5 6 17 2 2" xfId="25682"/>
    <cellStyle name="Обычный 5 6 17 2 2 2" xfId="25683"/>
    <cellStyle name="Обычный 5 6 17 2 2 2 2" xfId="55555"/>
    <cellStyle name="Обычный 5 6 17 2 2 3" xfId="55556"/>
    <cellStyle name="Обычный 5 6 17 2 3" xfId="25684"/>
    <cellStyle name="Обычный 5 6 17 2 3 2" xfId="55557"/>
    <cellStyle name="Обычный 5 6 17 2 4" xfId="55558"/>
    <cellStyle name="Обычный 5 6 17 3" xfId="25685"/>
    <cellStyle name="Обычный 5 6 17 3 2" xfId="25686"/>
    <cellStyle name="Обычный 5 6 17 3 2 2" xfId="25687"/>
    <cellStyle name="Обычный 5 6 17 3 2 2 2" xfId="55559"/>
    <cellStyle name="Обычный 5 6 17 3 2 3" xfId="55560"/>
    <cellStyle name="Обычный 5 6 17 3 3" xfId="25688"/>
    <cellStyle name="Обычный 5 6 17 3 3 2" xfId="55561"/>
    <cellStyle name="Обычный 5 6 17 3 4" xfId="55562"/>
    <cellStyle name="Обычный 5 6 17 4" xfId="25689"/>
    <cellStyle name="Обычный 5 6 17 4 2" xfId="25690"/>
    <cellStyle name="Обычный 5 6 17 4 2 2" xfId="25691"/>
    <cellStyle name="Обычный 5 6 17 4 2 2 2" xfId="55563"/>
    <cellStyle name="Обычный 5 6 17 4 2 3" xfId="55564"/>
    <cellStyle name="Обычный 5 6 17 4 3" xfId="25692"/>
    <cellStyle name="Обычный 5 6 17 4 3 2" xfId="55565"/>
    <cellStyle name="Обычный 5 6 17 4 4" xfId="55566"/>
    <cellStyle name="Обычный 5 6 17 5" xfId="25693"/>
    <cellStyle name="Обычный 5 6 17 5 2" xfId="25694"/>
    <cellStyle name="Обычный 5 6 17 5 2 2" xfId="55567"/>
    <cellStyle name="Обычный 5 6 17 5 3" xfId="55568"/>
    <cellStyle name="Обычный 5 6 17 6" xfId="25695"/>
    <cellStyle name="Обычный 5 6 17 6 2" xfId="55569"/>
    <cellStyle name="Обычный 5 6 17 7" xfId="25696"/>
    <cellStyle name="Обычный 5 6 17 7 2" xfId="55570"/>
    <cellStyle name="Обычный 5 6 17 8" xfId="55571"/>
    <cellStyle name="Обычный 5 6 18" xfId="25697"/>
    <cellStyle name="Обычный 5 6 18 2" xfId="25698"/>
    <cellStyle name="Обычный 5 6 18 2 2" xfId="25699"/>
    <cellStyle name="Обычный 5 6 18 2 2 2" xfId="25700"/>
    <cellStyle name="Обычный 5 6 18 2 2 2 2" xfId="55572"/>
    <cellStyle name="Обычный 5 6 18 2 2 3" xfId="55573"/>
    <cellStyle name="Обычный 5 6 18 2 3" xfId="25701"/>
    <cellStyle name="Обычный 5 6 18 2 3 2" xfId="55574"/>
    <cellStyle name="Обычный 5 6 18 2 4" xfId="55575"/>
    <cellStyle name="Обычный 5 6 18 3" xfId="25702"/>
    <cellStyle name="Обычный 5 6 18 3 2" xfId="25703"/>
    <cellStyle name="Обычный 5 6 18 3 2 2" xfId="25704"/>
    <cellStyle name="Обычный 5 6 18 3 2 2 2" xfId="55576"/>
    <cellStyle name="Обычный 5 6 18 3 2 3" xfId="55577"/>
    <cellStyle name="Обычный 5 6 18 3 3" xfId="25705"/>
    <cellStyle name="Обычный 5 6 18 3 3 2" xfId="55578"/>
    <cellStyle name="Обычный 5 6 18 3 4" xfId="55579"/>
    <cellStyle name="Обычный 5 6 18 4" xfId="25706"/>
    <cellStyle name="Обычный 5 6 18 4 2" xfId="25707"/>
    <cellStyle name="Обычный 5 6 18 4 2 2" xfId="25708"/>
    <cellStyle name="Обычный 5 6 18 4 2 2 2" xfId="55580"/>
    <cellStyle name="Обычный 5 6 18 4 2 3" xfId="55581"/>
    <cellStyle name="Обычный 5 6 18 4 3" xfId="25709"/>
    <cellStyle name="Обычный 5 6 18 4 3 2" xfId="55582"/>
    <cellStyle name="Обычный 5 6 18 4 4" xfId="55583"/>
    <cellStyle name="Обычный 5 6 18 5" xfId="25710"/>
    <cellStyle name="Обычный 5 6 18 5 2" xfId="25711"/>
    <cellStyle name="Обычный 5 6 18 5 2 2" xfId="55584"/>
    <cellStyle name="Обычный 5 6 18 5 3" xfId="55585"/>
    <cellStyle name="Обычный 5 6 18 6" xfId="25712"/>
    <cellStyle name="Обычный 5 6 18 6 2" xfId="55586"/>
    <cellStyle name="Обычный 5 6 18 7" xfId="25713"/>
    <cellStyle name="Обычный 5 6 18 7 2" xfId="55587"/>
    <cellStyle name="Обычный 5 6 18 8" xfId="55588"/>
    <cellStyle name="Обычный 5 6 19" xfId="25714"/>
    <cellStyle name="Обычный 5 6 19 2" xfId="25715"/>
    <cellStyle name="Обычный 5 6 19 2 2" xfId="25716"/>
    <cellStyle name="Обычный 5 6 19 2 2 2" xfId="25717"/>
    <cellStyle name="Обычный 5 6 19 2 2 2 2" xfId="55589"/>
    <cellStyle name="Обычный 5 6 19 2 2 3" xfId="55590"/>
    <cellStyle name="Обычный 5 6 19 2 3" xfId="25718"/>
    <cellStyle name="Обычный 5 6 19 2 3 2" xfId="55591"/>
    <cellStyle name="Обычный 5 6 19 2 4" xfId="55592"/>
    <cellStyle name="Обычный 5 6 19 3" xfId="25719"/>
    <cellStyle name="Обычный 5 6 19 3 2" xfId="25720"/>
    <cellStyle name="Обычный 5 6 19 3 2 2" xfId="25721"/>
    <cellStyle name="Обычный 5 6 19 3 2 2 2" xfId="55593"/>
    <cellStyle name="Обычный 5 6 19 3 2 3" xfId="55594"/>
    <cellStyle name="Обычный 5 6 19 3 3" xfId="25722"/>
    <cellStyle name="Обычный 5 6 19 3 3 2" xfId="55595"/>
    <cellStyle name="Обычный 5 6 19 3 4" xfId="55596"/>
    <cellStyle name="Обычный 5 6 19 4" xfId="25723"/>
    <cellStyle name="Обычный 5 6 19 4 2" xfId="25724"/>
    <cellStyle name="Обычный 5 6 19 4 2 2" xfId="25725"/>
    <cellStyle name="Обычный 5 6 19 4 2 2 2" xfId="55597"/>
    <cellStyle name="Обычный 5 6 19 4 2 3" xfId="55598"/>
    <cellStyle name="Обычный 5 6 19 4 3" xfId="25726"/>
    <cellStyle name="Обычный 5 6 19 4 3 2" xfId="55599"/>
    <cellStyle name="Обычный 5 6 19 4 4" xfId="55600"/>
    <cellStyle name="Обычный 5 6 19 5" xfId="25727"/>
    <cellStyle name="Обычный 5 6 19 5 2" xfId="25728"/>
    <cellStyle name="Обычный 5 6 19 5 2 2" xfId="55601"/>
    <cellStyle name="Обычный 5 6 19 5 3" xfId="55602"/>
    <cellStyle name="Обычный 5 6 19 6" xfId="25729"/>
    <cellStyle name="Обычный 5 6 19 6 2" xfId="55603"/>
    <cellStyle name="Обычный 5 6 19 7" xfId="25730"/>
    <cellStyle name="Обычный 5 6 19 7 2" xfId="55604"/>
    <cellStyle name="Обычный 5 6 19 8" xfId="55605"/>
    <cellStyle name="Обычный 5 6 2" xfId="25731"/>
    <cellStyle name="Обычный 5 6 2 2" xfId="25732"/>
    <cellStyle name="Обычный 5 6 2 2 2" xfId="25733"/>
    <cellStyle name="Обычный 5 6 2 2 2 2" xfId="25734"/>
    <cellStyle name="Обычный 5 6 2 2 2 2 2" xfId="55606"/>
    <cellStyle name="Обычный 5 6 2 2 2 3" xfId="55607"/>
    <cellStyle name="Обычный 5 6 2 2 3" xfId="25735"/>
    <cellStyle name="Обычный 5 6 2 2 3 2" xfId="55608"/>
    <cellStyle name="Обычный 5 6 2 2 4" xfId="55609"/>
    <cellStyle name="Обычный 5 6 2 3" xfId="25736"/>
    <cellStyle name="Обычный 5 6 2 3 2" xfId="25737"/>
    <cellStyle name="Обычный 5 6 2 3 2 2" xfId="25738"/>
    <cellStyle name="Обычный 5 6 2 3 2 2 2" xfId="55610"/>
    <cellStyle name="Обычный 5 6 2 3 2 3" xfId="55611"/>
    <cellStyle name="Обычный 5 6 2 3 3" xfId="25739"/>
    <cellStyle name="Обычный 5 6 2 3 3 2" xfId="55612"/>
    <cellStyle name="Обычный 5 6 2 3 4" xfId="55613"/>
    <cellStyle name="Обычный 5 6 2 4" xfId="25740"/>
    <cellStyle name="Обычный 5 6 2 4 2" xfId="25741"/>
    <cellStyle name="Обычный 5 6 2 4 2 2" xfId="25742"/>
    <cellStyle name="Обычный 5 6 2 4 2 2 2" xfId="55614"/>
    <cellStyle name="Обычный 5 6 2 4 2 3" xfId="55615"/>
    <cellStyle name="Обычный 5 6 2 4 3" xfId="25743"/>
    <cellStyle name="Обычный 5 6 2 4 3 2" xfId="55616"/>
    <cellStyle name="Обычный 5 6 2 4 4" xfId="55617"/>
    <cellStyle name="Обычный 5 6 2 5" xfId="25744"/>
    <cellStyle name="Обычный 5 6 2 5 2" xfId="25745"/>
    <cellStyle name="Обычный 5 6 2 5 2 2" xfId="55618"/>
    <cellStyle name="Обычный 5 6 2 5 3" xfId="55619"/>
    <cellStyle name="Обычный 5 6 2 6" xfId="25746"/>
    <cellStyle name="Обычный 5 6 2 6 2" xfId="55620"/>
    <cellStyle name="Обычный 5 6 2 7" xfId="25747"/>
    <cellStyle name="Обычный 5 6 2 7 2" xfId="55621"/>
    <cellStyle name="Обычный 5 6 2 8" xfId="55622"/>
    <cellStyle name="Обычный 5 6 20" xfId="25748"/>
    <cellStyle name="Обычный 5 6 20 2" xfId="25749"/>
    <cellStyle name="Обычный 5 6 20 2 2" xfId="25750"/>
    <cellStyle name="Обычный 5 6 20 2 2 2" xfId="25751"/>
    <cellStyle name="Обычный 5 6 20 2 2 2 2" xfId="55623"/>
    <cellStyle name="Обычный 5 6 20 2 2 3" xfId="55624"/>
    <cellStyle name="Обычный 5 6 20 2 3" xfId="25752"/>
    <cellStyle name="Обычный 5 6 20 2 3 2" xfId="55625"/>
    <cellStyle name="Обычный 5 6 20 2 4" xfId="55626"/>
    <cellStyle name="Обычный 5 6 20 3" xfId="25753"/>
    <cellStyle name="Обычный 5 6 20 3 2" xfId="25754"/>
    <cellStyle name="Обычный 5 6 20 3 2 2" xfId="25755"/>
    <cellStyle name="Обычный 5 6 20 3 2 2 2" xfId="55627"/>
    <cellStyle name="Обычный 5 6 20 3 2 3" xfId="55628"/>
    <cellStyle name="Обычный 5 6 20 3 3" xfId="25756"/>
    <cellStyle name="Обычный 5 6 20 3 3 2" xfId="55629"/>
    <cellStyle name="Обычный 5 6 20 3 4" xfId="55630"/>
    <cellStyle name="Обычный 5 6 20 4" xfId="25757"/>
    <cellStyle name="Обычный 5 6 20 4 2" xfId="25758"/>
    <cellStyle name="Обычный 5 6 20 4 2 2" xfId="25759"/>
    <cellStyle name="Обычный 5 6 20 4 2 2 2" xfId="55631"/>
    <cellStyle name="Обычный 5 6 20 4 2 3" xfId="55632"/>
    <cellStyle name="Обычный 5 6 20 4 3" xfId="25760"/>
    <cellStyle name="Обычный 5 6 20 4 3 2" xfId="55633"/>
    <cellStyle name="Обычный 5 6 20 4 4" xfId="55634"/>
    <cellStyle name="Обычный 5 6 20 5" xfId="25761"/>
    <cellStyle name="Обычный 5 6 20 5 2" xfId="25762"/>
    <cellStyle name="Обычный 5 6 20 5 2 2" xfId="55635"/>
    <cellStyle name="Обычный 5 6 20 5 3" xfId="55636"/>
    <cellStyle name="Обычный 5 6 20 6" xfId="25763"/>
    <cellStyle name="Обычный 5 6 20 6 2" xfId="55637"/>
    <cellStyle name="Обычный 5 6 20 7" xfId="25764"/>
    <cellStyle name="Обычный 5 6 20 7 2" xfId="55638"/>
    <cellStyle name="Обычный 5 6 20 8" xfId="55639"/>
    <cellStyle name="Обычный 5 6 21" xfId="25765"/>
    <cellStyle name="Обычный 5 6 21 2" xfId="25766"/>
    <cellStyle name="Обычный 5 6 21 2 2" xfId="25767"/>
    <cellStyle name="Обычный 5 6 21 2 2 2" xfId="25768"/>
    <cellStyle name="Обычный 5 6 21 2 2 2 2" xfId="55640"/>
    <cellStyle name="Обычный 5 6 21 2 2 3" xfId="55641"/>
    <cellStyle name="Обычный 5 6 21 2 3" xfId="25769"/>
    <cellStyle name="Обычный 5 6 21 2 3 2" xfId="55642"/>
    <cellStyle name="Обычный 5 6 21 2 4" xfId="55643"/>
    <cellStyle name="Обычный 5 6 21 3" xfId="25770"/>
    <cellStyle name="Обычный 5 6 21 3 2" xfId="25771"/>
    <cellStyle name="Обычный 5 6 21 3 2 2" xfId="25772"/>
    <cellStyle name="Обычный 5 6 21 3 2 2 2" xfId="55644"/>
    <cellStyle name="Обычный 5 6 21 3 2 3" xfId="55645"/>
    <cellStyle name="Обычный 5 6 21 3 3" xfId="25773"/>
    <cellStyle name="Обычный 5 6 21 3 3 2" xfId="55646"/>
    <cellStyle name="Обычный 5 6 21 3 4" xfId="55647"/>
    <cellStyle name="Обычный 5 6 21 4" xfId="25774"/>
    <cellStyle name="Обычный 5 6 21 4 2" xfId="25775"/>
    <cellStyle name="Обычный 5 6 21 4 2 2" xfId="25776"/>
    <cellStyle name="Обычный 5 6 21 4 2 2 2" xfId="55648"/>
    <cellStyle name="Обычный 5 6 21 4 2 3" xfId="55649"/>
    <cellStyle name="Обычный 5 6 21 4 3" xfId="25777"/>
    <cellStyle name="Обычный 5 6 21 4 3 2" xfId="55650"/>
    <cellStyle name="Обычный 5 6 21 4 4" xfId="55651"/>
    <cellStyle name="Обычный 5 6 21 5" xfId="25778"/>
    <cellStyle name="Обычный 5 6 21 5 2" xfId="25779"/>
    <cellStyle name="Обычный 5 6 21 5 2 2" xfId="55652"/>
    <cellStyle name="Обычный 5 6 21 5 3" xfId="55653"/>
    <cellStyle name="Обычный 5 6 21 6" xfId="25780"/>
    <cellStyle name="Обычный 5 6 21 6 2" xfId="55654"/>
    <cellStyle name="Обычный 5 6 21 7" xfId="25781"/>
    <cellStyle name="Обычный 5 6 21 7 2" xfId="55655"/>
    <cellStyle name="Обычный 5 6 21 8" xfId="55656"/>
    <cellStyle name="Обычный 5 6 22" xfId="25782"/>
    <cellStyle name="Обычный 5 6 22 2" xfId="25783"/>
    <cellStyle name="Обычный 5 6 22 2 2" xfId="25784"/>
    <cellStyle name="Обычный 5 6 22 2 2 2" xfId="25785"/>
    <cellStyle name="Обычный 5 6 22 2 2 2 2" xfId="55657"/>
    <cellStyle name="Обычный 5 6 22 2 2 3" xfId="55658"/>
    <cellStyle name="Обычный 5 6 22 2 3" xfId="25786"/>
    <cellStyle name="Обычный 5 6 22 2 3 2" xfId="55659"/>
    <cellStyle name="Обычный 5 6 22 2 4" xfId="55660"/>
    <cellStyle name="Обычный 5 6 22 3" xfId="25787"/>
    <cellStyle name="Обычный 5 6 22 3 2" xfId="25788"/>
    <cellStyle name="Обычный 5 6 22 3 2 2" xfId="25789"/>
    <cellStyle name="Обычный 5 6 22 3 2 2 2" xfId="55661"/>
    <cellStyle name="Обычный 5 6 22 3 2 3" xfId="55662"/>
    <cellStyle name="Обычный 5 6 22 3 3" xfId="25790"/>
    <cellStyle name="Обычный 5 6 22 3 3 2" xfId="55663"/>
    <cellStyle name="Обычный 5 6 22 3 4" xfId="55664"/>
    <cellStyle name="Обычный 5 6 22 4" xfId="25791"/>
    <cellStyle name="Обычный 5 6 22 4 2" xfId="25792"/>
    <cellStyle name="Обычный 5 6 22 4 2 2" xfId="25793"/>
    <cellStyle name="Обычный 5 6 22 4 2 2 2" xfId="55665"/>
    <cellStyle name="Обычный 5 6 22 4 2 3" xfId="55666"/>
    <cellStyle name="Обычный 5 6 22 4 3" xfId="25794"/>
    <cellStyle name="Обычный 5 6 22 4 3 2" xfId="55667"/>
    <cellStyle name="Обычный 5 6 22 4 4" xfId="55668"/>
    <cellStyle name="Обычный 5 6 22 5" xfId="25795"/>
    <cellStyle name="Обычный 5 6 22 5 2" xfId="25796"/>
    <cellStyle name="Обычный 5 6 22 5 2 2" xfId="55669"/>
    <cellStyle name="Обычный 5 6 22 5 3" xfId="55670"/>
    <cellStyle name="Обычный 5 6 22 6" xfId="25797"/>
    <cellStyle name="Обычный 5 6 22 6 2" xfId="55671"/>
    <cellStyle name="Обычный 5 6 22 7" xfId="25798"/>
    <cellStyle name="Обычный 5 6 22 7 2" xfId="55672"/>
    <cellStyle name="Обычный 5 6 22 8" xfId="55673"/>
    <cellStyle name="Обычный 5 6 23" xfId="25799"/>
    <cellStyle name="Обычный 5 6 23 2" xfId="25800"/>
    <cellStyle name="Обычный 5 6 23 2 2" xfId="25801"/>
    <cellStyle name="Обычный 5 6 23 2 2 2" xfId="25802"/>
    <cellStyle name="Обычный 5 6 23 2 2 2 2" xfId="55674"/>
    <cellStyle name="Обычный 5 6 23 2 2 3" xfId="55675"/>
    <cellStyle name="Обычный 5 6 23 2 3" xfId="25803"/>
    <cellStyle name="Обычный 5 6 23 2 3 2" xfId="55676"/>
    <cellStyle name="Обычный 5 6 23 2 4" xfId="55677"/>
    <cellStyle name="Обычный 5 6 23 3" xfId="25804"/>
    <cellStyle name="Обычный 5 6 23 3 2" xfId="25805"/>
    <cellStyle name="Обычный 5 6 23 3 2 2" xfId="25806"/>
    <cellStyle name="Обычный 5 6 23 3 2 2 2" xfId="55678"/>
    <cellStyle name="Обычный 5 6 23 3 2 3" xfId="55679"/>
    <cellStyle name="Обычный 5 6 23 3 3" xfId="25807"/>
    <cellStyle name="Обычный 5 6 23 3 3 2" xfId="55680"/>
    <cellStyle name="Обычный 5 6 23 3 4" xfId="55681"/>
    <cellStyle name="Обычный 5 6 23 4" xfId="25808"/>
    <cellStyle name="Обычный 5 6 23 4 2" xfId="25809"/>
    <cellStyle name="Обычный 5 6 23 4 2 2" xfId="25810"/>
    <cellStyle name="Обычный 5 6 23 4 2 2 2" xfId="55682"/>
    <cellStyle name="Обычный 5 6 23 4 2 3" xfId="55683"/>
    <cellStyle name="Обычный 5 6 23 4 3" xfId="25811"/>
    <cellStyle name="Обычный 5 6 23 4 3 2" xfId="55684"/>
    <cellStyle name="Обычный 5 6 23 4 4" xfId="55685"/>
    <cellStyle name="Обычный 5 6 23 5" xfId="25812"/>
    <cellStyle name="Обычный 5 6 23 5 2" xfId="25813"/>
    <cellStyle name="Обычный 5 6 23 5 2 2" xfId="55686"/>
    <cellStyle name="Обычный 5 6 23 5 3" xfId="55687"/>
    <cellStyle name="Обычный 5 6 23 6" xfId="25814"/>
    <cellStyle name="Обычный 5 6 23 6 2" xfId="55688"/>
    <cellStyle name="Обычный 5 6 23 7" xfId="25815"/>
    <cellStyle name="Обычный 5 6 23 7 2" xfId="55689"/>
    <cellStyle name="Обычный 5 6 23 8" xfId="55690"/>
    <cellStyle name="Обычный 5 6 24" xfId="25816"/>
    <cellStyle name="Обычный 5 6 24 2" xfId="25817"/>
    <cellStyle name="Обычный 5 6 24 2 2" xfId="25818"/>
    <cellStyle name="Обычный 5 6 24 2 2 2" xfId="25819"/>
    <cellStyle name="Обычный 5 6 24 2 2 2 2" xfId="55691"/>
    <cellStyle name="Обычный 5 6 24 2 2 3" xfId="55692"/>
    <cellStyle name="Обычный 5 6 24 2 3" xfId="25820"/>
    <cellStyle name="Обычный 5 6 24 2 3 2" xfId="55693"/>
    <cellStyle name="Обычный 5 6 24 2 4" xfId="55694"/>
    <cellStyle name="Обычный 5 6 24 3" xfId="25821"/>
    <cellStyle name="Обычный 5 6 24 3 2" xfId="25822"/>
    <cellStyle name="Обычный 5 6 24 3 2 2" xfId="25823"/>
    <cellStyle name="Обычный 5 6 24 3 2 2 2" xfId="55695"/>
    <cellStyle name="Обычный 5 6 24 3 2 3" xfId="55696"/>
    <cellStyle name="Обычный 5 6 24 3 3" xfId="25824"/>
    <cellStyle name="Обычный 5 6 24 3 3 2" xfId="55697"/>
    <cellStyle name="Обычный 5 6 24 3 4" xfId="55698"/>
    <cellStyle name="Обычный 5 6 24 4" xfId="25825"/>
    <cellStyle name="Обычный 5 6 24 4 2" xfId="25826"/>
    <cellStyle name="Обычный 5 6 24 4 2 2" xfId="25827"/>
    <cellStyle name="Обычный 5 6 24 4 2 2 2" xfId="55699"/>
    <cellStyle name="Обычный 5 6 24 4 2 3" xfId="55700"/>
    <cellStyle name="Обычный 5 6 24 4 3" xfId="25828"/>
    <cellStyle name="Обычный 5 6 24 4 3 2" xfId="55701"/>
    <cellStyle name="Обычный 5 6 24 4 4" xfId="55702"/>
    <cellStyle name="Обычный 5 6 24 5" xfId="25829"/>
    <cellStyle name="Обычный 5 6 24 5 2" xfId="25830"/>
    <cellStyle name="Обычный 5 6 24 5 2 2" xfId="55703"/>
    <cellStyle name="Обычный 5 6 24 5 3" xfId="55704"/>
    <cellStyle name="Обычный 5 6 24 6" xfId="25831"/>
    <cellStyle name="Обычный 5 6 24 6 2" xfId="55705"/>
    <cellStyle name="Обычный 5 6 24 7" xfId="25832"/>
    <cellStyle name="Обычный 5 6 24 7 2" xfId="55706"/>
    <cellStyle name="Обычный 5 6 24 8" xfId="55707"/>
    <cellStyle name="Обычный 5 6 25" xfId="25833"/>
    <cellStyle name="Обычный 5 6 25 2" xfId="25834"/>
    <cellStyle name="Обычный 5 6 25 2 2" xfId="25835"/>
    <cellStyle name="Обычный 5 6 25 2 2 2" xfId="25836"/>
    <cellStyle name="Обычный 5 6 25 2 2 2 2" xfId="55708"/>
    <cellStyle name="Обычный 5 6 25 2 2 3" xfId="55709"/>
    <cellStyle name="Обычный 5 6 25 2 3" xfId="25837"/>
    <cellStyle name="Обычный 5 6 25 2 3 2" xfId="55710"/>
    <cellStyle name="Обычный 5 6 25 2 4" xfId="55711"/>
    <cellStyle name="Обычный 5 6 25 3" xfId="25838"/>
    <cellStyle name="Обычный 5 6 25 3 2" xfId="25839"/>
    <cellStyle name="Обычный 5 6 25 3 2 2" xfId="25840"/>
    <cellStyle name="Обычный 5 6 25 3 2 2 2" xfId="55712"/>
    <cellStyle name="Обычный 5 6 25 3 2 3" xfId="55713"/>
    <cellStyle name="Обычный 5 6 25 3 3" xfId="25841"/>
    <cellStyle name="Обычный 5 6 25 3 3 2" xfId="55714"/>
    <cellStyle name="Обычный 5 6 25 3 4" xfId="55715"/>
    <cellStyle name="Обычный 5 6 25 4" xfId="25842"/>
    <cellStyle name="Обычный 5 6 25 4 2" xfId="25843"/>
    <cellStyle name="Обычный 5 6 25 4 2 2" xfId="25844"/>
    <cellStyle name="Обычный 5 6 25 4 2 2 2" xfId="55716"/>
    <cellStyle name="Обычный 5 6 25 4 2 3" xfId="55717"/>
    <cellStyle name="Обычный 5 6 25 4 3" xfId="25845"/>
    <cellStyle name="Обычный 5 6 25 4 3 2" xfId="55718"/>
    <cellStyle name="Обычный 5 6 25 4 4" xfId="55719"/>
    <cellStyle name="Обычный 5 6 25 5" xfId="25846"/>
    <cellStyle name="Обычный 5 6 25 5 2" xfId="25847"/>
    <cellStyle name="Обычный 5 6 25 5 2 2" xfId="55720"/>
    <cellStyle name="Обычный 5 6 25 5 3" xfId="55721"/>
    <cellStyle name="Обычный 5 6 25 6" xfId="25848"/>
    <cellStyle name="Обычный 5 6 25 6 2" xfId="55722"/>
    <cellStyle name="Обычный 5 6 25 7" xfId="25849"/>
    <cellStyle name="Обычный 5 6 25 7 2" xfId="55723"/>
    <cellStyle name="Обычный 5 6 25 8" xfId="55724"/>
    <cellStyle name="Обычный 5 6 26" xfId="25850"/>
    <cellStyle name="Обычный 5 6 26 2" xfId="25851"/>
    <cellStyle name="Обычный 5 6 26 2 2" xfId="25852"/>
    <cellStyle name="Обычный 5 6 26 2 2 2" xfId="25853"/>
    <cellStyle name="Обычный 5 6 26 2 2 2 2" xfId="55725"/>
    <cellStyle name="Обычный 5 6 26 2 2 3" xfId="55726"/>
    <cellStyle name="Обычный 5 6 26 2 3" xfId="25854"/>
    <cellStyle name="Обычный 5 6 26 2 3 2" xfId="55727"/>
    <cellStyle name="Обычный 5 6 26 2 4" xfId="55728"/>
    <cellStyle name="Обычный 5 6 26 3" xfId="25855"/>
    <cellStyle name="Обычный 5 6 26 3 2" xfId="25856"/>
    <cellStyle name="Обычный 5 6 26 3 2 2" xfId="25857"/>
    <cellStyle name="Обычный 5 6 26 3 2 2 2" xfId="55729"/>
    <cellStyle name="Обычный 5 6 26 3 2 3" xfId="55730"/>
    <cellStyle name="Обычный 5 6 26 3 3" xfId="25858"/>
    <cellStyle name="Обычный 5 6 26 3 3 2" xfId="55731"/>
    <cellStyle name="Обычный 5 6 26 3 4" xfId="55732"/>
    <cellStyle name="Обычный 5 6 26 4" xfId="25859"/>
    <cellStyle name="Обычный 5 6 26 4 2" xfId="25860"/>
    <cellStyle name="Обычный 5 6 26 4 2 2" xfId="25861"/>
    <cellStyle name="Обычный 5 6 26 4 2 2 2" xfId="55733"/>
    <cellStyle name="Обычный 5 6 26 4 2 3" xfId="55734"/>
    <cellStyle name="Обычный 5 6 26 4 3" xfId="25862"/>
    <cellStyle name="Обычный 5 6 26 4 3 2" xfId="55735"/>
    <cellStyle name="Обычный 5 6 26 4 4" xfId="55736"/>
    <cellStyle name="Обычный 5 6 26 5" xfId="25863"/>
    <cellStyle name="Обычный 5 6 26 5 2" xfId="25864"/>
    <cellStyle name="Обычный 5 6 26 5 2 2" xfId="55737"/>
    <cellStyle name="Обычный 5 6 26 5 3" xfId="55738"/>
    <cellStyle name="Обычный 5 6 26 6" xfId="25865"/>
    <cellStyle name="Обычный 5 6 26 6 2" xfId="55739"/>
    <cellStyle name="Обычный 5 6 26 7" xfId="25866"/>
    <cellStyle name="Обычный 5 6 26 7 2" xfId="55740"/>
    <cellStyle name="Обычный 5 6 26 8" xfId="55741"/>
    <cellStyle name="Обычный 5 6 27" xfId="25867"/>
    <cellStyle name="Обычный 5 6 27 2" xfId="25868"/>
    <cellStyle name="Обычный 5 6 27 2 2" xfId="25869"/>
    <cellStyle name="Обычный 5 6 27 2 2 2" xfId="25870"/>
    <cellStyle name="Обычный 5 6 27 2 2 2 2" xfId="55742"/>
    <cellStyle name="Обычный 5 6 27 2 2 3" xfId="55743"/>
    <cellStyle name="Обычный 5 6 27 2 3" xfId="25871"/>
    <cellStyle name="Обычный 5 6 27 2 3 2" xfId="55744"/>
    <cellStyle name="Обычный 5 6 27 2 4" xfId="55745"/>
    <cellStyle name="Обычный 5 6 27 3" xfId="25872"/>
    <cellStyle name="Обычный 5 6 27 3 2" xfId="25873"/>
    <cellStyle name="Обычный 5 6 27 3 2 2" xfId="25874"/>
    <cellStyle name="Обычный 5 6 27 3 2 2 2" xfId="55746"/>
    <cellStyle name="Обычный 5 6 27 3 2 3" xfId="55747"/>
    <cellStyle name="Обычный 5 6 27 3 3" xfId="25875"/>
    <cellStyle name="Обычный 5 6 27 3 3 2" xfId="55748"/>
    <cellStyle name="Обычный 5 6 27 3 4" xfId="55749"/>
    <cellStyle name="Обычный 5 6 27 4" xfId="25876"/>
    <cellStyle name="Обычный 5 6 27 4 2" xfId="25877"/>
    <cellStyle name="Обычный 5 6 27 4 2 2" xfId="25878"/>
    <cellStyle name="Обычный 5 6 27 4 2 2 2" xfId="55750"/>
    <cellStyle name="Обычный 5 6 27 4 2 3" xfId="55751"/>
    <cellStyle name="Обычный 5 6 27 4 3" xfId="25879"/>
    <cellStyle name="Обычный 5 6 27 4 3 2" xfId="55752"/>
    <cellStyle name="Обычный 5 6 27 4 4" xfId="55753"/>
    <cellStyle name="Обычный 5 6 27 5" xfId="25880"/>
    <cellStyle name="Обычный 5 6 27 5 2" xfId="25881"/>
    <cellStyle name="Обычный 5 6 27 5 2 2" xfId="55754"/>
    <cellStyle name="Обычный 5 6 27 5 3" xfId="55755"/>
    <cellStyle name="Обычный 5 6 27 6" xfId="25882"/>
    <cellStyle name="Обычный 5 6 27 6 2" xfId="55756"/>
    <cellStyle name="Обычный 5 6 27 7" xfId="25883"/>
    <cellStyle name="Обычный 5 6 27 7 2" xfId="55757"/>
    <cellStyle name="Обычный 5 6 27 8" xfId="55758"/>
    <cellStyle name="Обычный 5 6 28" xfId="25884"/>
    <cellStyle name="Обычный 5 6 28 2" xfId="25885"/>
    <cellStyle name="Обычный 5 6 28 2 2" xfId="25886"/>
    <cellStyle name="Обычный 5 6 28 2 2 2" xfId="25887"/>
    <cellStyle name="Обычный 5 6 28 2 2 2 2" xfId="55759"/>
    <cellStyle name="Обычный 5 6 28 2 2 3" xfId="55760"/>
    <cellStyle name="Обычный 5 6 28 2 3" xfId="25888"/>
    <cellStyle name="Обычный 5 6 28 2 3 2" xfId="55761"/>
    <cellStyle name="Обычный 5 6 28 2 4" xfId="55762"/>
    <cellStyle name="Обычный 5 6 28 3" xfId="25889"/>
    <cellStyle name="Обычный 5 6 28 3 2" xfId="25890"/>
    <cellStyle name="Обычный 5 6 28 3 2 2" xfId="25891"/>
    <cellStyle name="Обычный 5 6 28 3 2 2 2" xfId="55763"/>
    <cellStyle name="Обычный 5 6 28 3 2 3" xfId="55764"/>
    <cellStyle name="Обычный 5 6 28 3 3" xfId="25892"/>
    <cellStyle name="Обычный 5 6 28 3 3 2" xfId="55765"/>
    <cellStyle name="Обычный 5 6 28 3 4" xfId="55766"/>
    <cellStyle name="Обычный 5 6 28 4" xfId="25893"/>
    <cellStyle name="Обычный 5 6 28 4 2" xfId="25894"/>
    <cellStyle name="Обычный 5 6 28 4 2 2" xfId="25895"/>
    <cellStyle name="Обычный 5 6 28 4 2 2 2" xfId="55767"/>
    <cellStyle name="Обычный 5 6 28 4 2 3" xfId="55768"/>
    <cellStyle name="Обычный 5 6 28 4 3" xfId="25896"/>
    <cellStyle name="Обычный 5 6 28 4 3 2" xfId="55769"/>
    <cellStyle name="Обычный 5 6 28 4 4" xfId="55770"/>
    <cellStyle name="Обычный 5 6 28 5" xfId="25897"/>
    <cellStyle name="Обычный 5 6 28 5 2" xfId="25898"/>
    <cellStyle name="Обычный 5 6 28 5 2 2" xfId="55771"/>
    <cellStyle name="Обычный 5 6 28 5 3" xfId="55772"/>
    <cellStyle name="Обычный 5 6 28 6" xfId="25899"/>
    <cellStyle name="Обычный 5 6 28 6 2" xfId="55773"/>
    <cellStyle name="Обычный 5 6 28 7" xfId="25900"/>
    <cellStyle name="Обычный 5 6 28 7 2" xfId="55774"/>
    <cellStyle name="Обычный 5 6 28 8" xfId="55775"/>
    <cellStyle name="Обычный 5 6 29" xfId="25901"/>
    <cellStyle name="Обычный 5 6 29 2" xfId="25902"/>
    <cellStyle name="Обычный 5 6 29 2 2" xfId="25903"/>
    <cellStyle name="Обычный 5 6 29 2 2 2" xfId="25904"/>
    <cellStyle name="Обычный 5 6 29 2 2 2 2" xfId="55776"/>
    <cellStyle name="Обычный 5 6 29 2 2 3" xfId="55777"/>
    <cellStyle name="Обычный 5 6 29 2 3" xfId="25905"/>
    <cellStyle name="Обычный 5 6 29 2 3 2" xfId="55778"/>
    <cellStyle name="Обычный 5 6 29 2 4" xfId="55779"/>
    <cellStyle name="Обычный 5 6 29 3" xfId="25906"/>
    <cellStyle name="Обычный 5 6 29 3 2" xfId="25907"/>
    <cellStyle name="Обычный 5 6 29 3 2 2" xfId="25908"/>
    <cellStyle name="Обычный 5 6 29 3 2 2 2" xfId="55780"/>
    <cellStyle name="Обычный 5 6 29 3 2 3" xfId="55781"/>
    <cellStyle name="Обычный 5 6 29 3 3" xfId="25909"/>
    <cellStyle name="Обычный 5 6 29 3 3 2" xfId="55782"/>
    <cellStyle name="Обычный 5 6 29 3 4" xfId="55783"/>
    <cellStyle name="Обычный 5 6 29 4" xfId="25910"/>
    <cellStyle name="Обычный 5 6 29 4 2" xfId="25911"/>
    <cellStyle name="Обычный 5 6 29 4 2 2" xfId="25912"/>
    <cellStyle name="Обычный 5 6 29 4 2 2 2" xfId="55784"/>
    <cellStyle name="Обычный 5 6 29 4 2 3" xfId="55785"/>
    <cellStyle name="Обычный 5 6 29 4 3" xfId="25913"/>
    <cellStyle name="Обычный 5 6 29 4 3 2" xfId="55786"/>
    <cellStyle name="Обычный 5 6 29 4 4" xfId="55787"/>
    <cellStyle name="Обычный 5 6 29 5" xfId="25914"/>
    <cellStyle name="Обычный 5 6 29 5 2" xfId="25915"/>
    <cellStyle name="Обычный 5 6 29 5 2 2" xfId="55788"/>
    <cellStyle name="Обычный 5 6 29 5 3" xfId="55789"/>
    <cellStyle name="Обычный 5 6 29 6" xfId="25916"/>
    <cellStyle name="Обычный 5 6 29 6 2" xfId="55790"/>
    <cellStyle name="Обычный 5 6 29 7" xfId="25917"/>
    <cellStyle name="Обычный 5 6 29 7 2" xfId="55791"/>
    <cellStyle name="Обычный 5 6 29 8" xfId="55792"/>
    <cellStyle name="Обычный 5 6 3" xfId="25918"/>
    <cellStyle name="Обычный 5 6 3 2" xfId="25919"/>
    <cellStyle name="Обычный 5 6 3 2 2" xfId="25920"/>
    <cellStyle name="Обычный 5 6 3 2 2 2" xfId="25921"/>
    <cellStyle name="Обычный 5 6 3 2 2 2 2" xfId="55793"/>
    <cellStyle name="Обычный 5 6 3 2 2 3" xfId="55794"/>
    <cellStyle name="Обычный 5 6 3 2 3" xfId="25922"/>
    <cellStyle name="Обычный 5 6 3 2 3 2" xfId="55795"/>
    <cellStyle name="Обычный 5 6 3 2 4" xfId="55796"/>
    <cellStyle name="Обычный 5 6 3 3" xfId="25923"/>
    <cellStyle name="Обычный 5 6 3 3 2" xfId="25924"/>
    <cellStyle name="Обычный 5 6 3 3 2 2" xfId="25925"/>
    <cellStyle name="Обычный 5 6 3 3 2 2 2" xfId="55797"/>
    <cellStyle name="Обычный 5 6 3 3 2 3" xfId="55798"/>
    <cellStyle name="Обычный 5 6 3 3 3" xfId="25926"/>
    <cellStyle name="Обычный 5 6 3 3 3 2" xfId="55799"/>
    <cellStyle name="Обычный 5 6 3 3 4" xfId="55800"/>
    <cellStyle name="Обычный 5 6 3 4" xfId="25927"/>
    <cellStyle name="Обычный 5 6 3 4 2" xfId="25928"/>
    <cellStyle name="Обычный 5 6 3 4 2 2" xfId="25929"/>
    <cellStyle name="Обычный 5 6 3 4 2 2 2" xfId="55801"/>
    <cellStyle name="Обычный 5 6 3 4 2 3" xfId="55802"/>
    <cellStyle name="Обычный 5 6 3 4 3" xfId="25930"/>
    <cellStyle name="Обычный 5 6 3 4 3 2" xfId="55803"/>
    <cellStyle name="Обычный 5 6 3 4 4" xfId="55804"/>
    <cellStyle name="Обычный 5 6 3 5" xfId="25931"/>
    <cellStyle name="Обычный 5 6 3 5 2" xfId="25932"/>
    <cellStyle name="Обычный 5 6 3 5 2 2" xfId="55805"/>
    <cellStyle name="Обычный 5 6 3 5 3" xfId="55806"/>
    <cellStyle name="Обычный 5 6 3 6" xfId="25933"/>
    <cellStyle name="Обычный 5 6 3 6 2" xfId="55807"/>
    <cellStyle name="Обычный 5 6 3 7" xfId="25934"/>
    <cellStyle name="Обычный 5 6 3 7 2" xfId="55808"/>
    <cellStyle name="Обычный 5 6 3 8" xfId="55809"/>
    <cellStyle name="Обычный 5 6 30" xfId="25935"/>
    <cellStyle name="Обычный 5 6 30 2" xfId="25936"/>
    <cellStyle name="Обычный 5 6 30 2 2" xfId="25937"/>
    <cellStyle name="Обычный 5 6 30 2 2 2" xfId="55810"/>
    <cellStyle name="Обычный 5 6 30 2 3" xfId="55811"/>
    <cellStyle name="Обычный 5 6 30 3" xfId="25938"/>
    <cellStyle name="Обычный 5 6 30 3 2" xfId="55812"/>
    <cellStyle name="Обычный 5 6 30 4" xfId="55813"/>
    <cellStyle name="Обычный 5 6 31" xfId="25939"/>
    <cellStyle name="Обычный 5 6 31 2" xfId="25940"/>
    <cellStyle name="Обычный 5 6 31 2 2" xfId="25941"/>
    <cellStyle name="Обычный 5 6 31 2 2 2" xfId="55814"/>
    <cellStyle name="Обычный 5 6 31 2 3" xfId="55815"/>
    <cellStyle name="Обычный 5 6 31 3" xfId="25942"/>
    <cellStyle name="Обычный 5 6 31 3 2" xfId="55816"/>
    <cellStyle name="Обычный 5 6 31 4" xfId="55817"/>
    <cellStyle name="Обычный 5 6 32" xfId="25943"/>
    <cellStyle name="Обычный 5 6 32 2" xfId="25944"/>
    <cellStyle name="Обычный 5 6 32 2 2" xfId="25945"/>
    <cellStyle name="Обычный 5 6 32 2 2 2" xfId="55818"/>
    <cellStyle name="Обычный 5 6 32 2 3" xfId="55819"/>
    <cellStyle name="Обычный 5 6 32 3" xfId="25946"/>
    <cellStyle name="Обычный 5 6 32 3 2" xfId="55820"/>
    <cellStyle name="Обычный 5 6 32 4" xfId="55821"/>
    <cellStyle name="Обычный 5 6 33" xfId="25947"/>
    <cellStyle name="Обычный 5 6 33 2" xfId="25948"/>
    <cellStyle name="Обычный 5 6 33 2 2" xfId="25949"/>
    <cellStyle name="Обычный 5 6 33 2 2 2" xfId="55822"/>
    <cellStyle name="Обычный 5 6 33 2 3" xfId="55823"/>
    <cellStyle name="Обычный 5 6 33 3" xfId="25950"/>
    <cellStyle name="Обычный 5 6 33 3 2" xfId="55824"/>
    <cellStyle name="Обычный 5 6 33 4" xfId="55825"/>
    <cellStyle name="Обычный 5 6 34" xfId="25951"/>
    <cellStyle name="Обычный 5 6 34 2" xfId="25952"/>
    <cellStyle name="Обычный 5 6 34 2 2" xfId="55826"/>
    <cellStyle name="Обычный 5 6 34 3" xfId="55827"/>
    <cellStyle name="Обычный 5 6 35" xfId="25953"/>
    <cellStyle name="Обычный 5 6 35 2" xfId="55828"/>
    <cellStyle name="Обычный 5 6 36" xfId="25954"/>
    <cellStyle name="Обычный 5 6 36 2" xfId="55829"/>
    <cellStyle name="Обычный 5 6 37" xfId="55830"/>
    <cellStyle name="Обычный 5 6 4" xfId="25955"/>
    <cellStyle name="Обычный 5 6 4 2" xfId="25956"/>
    <cellStyle name="Обычный 5 6 4 2 2" xfId="25957"/>
    <cellStyle name="Обычный 5 6 4 2 2 2" xfId="25958"/>
    <cellStyle name="Обычный 5 6 4 2 2 2 2" xfId="55831"/>
    <cellStyle name="Обычный 5 6 4 2 2 3" xfId="55832"/>
    <cellStyle name="Обычный 5 6 4 2 3" xfId="25959"/>
    <cellStyle name="Обычный 5 6 4 2 3 2" xfId="55833"/>
    <cellStyle name="Обычный 5 6 4 2 4" xfId="55834"/>
    <cellStyle name="Обычный 5 6 4 3" xfId="25960"/>
    <cellStyle name="Обычный 5 6 4 3 2" xfId="25961"/>
    <cellStyle name="Обычный 5 6 4 3 2 2" xfId="25962"/>
    <cellStyle name="Обычный 5 6 4 3 2 2 2" xfId="55835"/>
    <cellStyle name="Обычный 5 6 4 3 2 3" xfId="55836"/>
    <cellStyle name="Обычный 5 6 4 3 3" xfId="25963"/>
    <cellStyle name="Обычный 5 6 4 3 3 2" xfId="55837"/>
    <cellStyle name="Обычный 5 6 4 3 4" xfId="55838"/>
    <cellStyle name="Обычный 5 6 4 4" xfId="25964"/>
    <cellStyle name="Обычный 5 6 4 4 2" xfId="25965"/>
    <cellStyle name="Обычный 5 6 4 4 2 2" xfId="25966"/>
    <cellStyle name="Обычный 5 6 4 4 2 2 2" xfId="55839"/>
    <cellStyle name="Обычный 5 6 4 4 2 3" xfId="55840"/>
    <cellStyle name="Обычный 5 6 4 4 3" xfId="25967"/>
    <cellStyle name="Обычный 5 6 4 4 3 2" xfId="55841"/>
    <cellStyle name="Обычный 5 6 4 4 4" xfId="55842"/>
    <cellStyle name="Обычный 5 6 4 5" xfId="25968"/>
    <cellStyle name="Обычный 5 6 4 5 2" xfId="25969"/>
    <cellStyle name="Обычный 5 6 4 5 2 2" xfId="55843"/>
    <cellStyle name="Обычный 5 6 4 5 3" xfId="55844"/>
    <cellStyle name="Обычный 5 6 4 6" xfId="25970"/>
    <cellStyle name="Обычный 5 6 4 6 2" xfId="55845"/>
    <cellStyle name="Обычный 5 6 4 7" xfId="25971"/>
    <cellStyle name="Обычный 5 6 4 7 2" xfId="55846"/>
    <cellStyle name="Обычный 5 6 4 8" xfId="55847"/>
    <cellStyle name="Обычный 5 6 5" xfId="25972"/>
    <cellStyle name="Обычный 5 6 5 2" xfId="25973"/>
    <cellStyle name="Обычный 5 6 5 2 2" xfId="25974"/>
    <cellStyle name="Обычный 5 6 5 2 2 2" xfId="25975"/>
    <cellStyle name="Обычный 5 6 5 2 2 2 2" xfId="55848"/>
    <cellStyle name="Обычный 5 6 5 2 2 3" xfId="55849"/>
    <cellStyle name="Обычный 5 6 5 2 3" xfId="25976"/>
    <cellStyle name="Обычный 5 6 5 2 3 2" xfId="55850"/>
    <cellStyle name="Обычный 5 6 5 2 4" xfId="55851"/>
    <cellStyle name="Обычный 5 6 5 3" xfId="25977"/>
    <cellStyle name="Обычный 5 6 5 3 2" xfId="25978"/>
    <cellStyle name="Обычный 5 6 5 3 2 2" xfId="25979"/>
    <cellStyle name="Обычный 5 6 5 3 2 2 2" xfId="55852"/>
    <cellStyle name="Обычный 5 6 5 3 2 3" xfId="55853"/>
    <cellStyle name="Обычный 5 6 5 3 3" xfId="25980"/>
    <cellStyle name="Обычный 5 6 5 3 3 2" xfId="55854"/>
    <cellStyle name="Обычный 5 6 5 3 4" xfId="55855"/>
    <cellStyle name="Обычный 5 6 5 4" xfId="25981"/>
    <cellStyle name="Обычный 5 6 5 4 2" xfId="25982"/>
    <cellStyle name="Обычный 5 6 5 4 2 2" xfId="25983"/>
    <cellStyle name="Обычный 5 6 5 4 2 2 2" xfId="55856"/>
    <cellStyle name="Обычный 5 6 5 4 2 3" xfId="55857"/>
    <cellStyle name="Обычный 5 6 5 4 3" xfId="25984"/>
    <cellStyle name="Обычный 5 6 5 4 3 2" xfId="55858"/>
    <cellStyle name="Обычный 5 6 5 4 4" xfId="55859"/>
    <cellStyle name="Обычный 5 6 5 5" xfId="25985"/>
    <cellStyle name="Обычный 5 6 5 5 2" xfId="25986"/>
    <cellStyle name="Обычный 5 6 5 5 2 2" xfId="55860"/>
    <cellStyle name="Обычный 5 6 5 5 3" xfId="55861"/>
    <cellStyle name="Обычный 5 6 5 6" xfId="25987"/>
    <cellStyle name="Обычный 5 6 5 6 2" xfId="55862"/>
    <cellStyle name="Обычный 5 6 5 7" xfId="25988"/>
    <cellStyle name="Обычный 5 6 5 7 2" xfId="55863"/>
    <cellStyle name="Обычный 5 6 5 8" xfId="55864"/>
    <cellStyle name="Обычный 5 6 6" xfId="25989"/>
    <cellStyle name="Обычный 5 6 6 2" xfId="25990"/>
    <cellStyle name="Обычный 5 6 6 2 2" xfId="25991"/>
    <cellStyle name="Обычный 5 6 6 2 2 2" xfId="25992"/>
    <cellStyle name="Обычный 5 6 6 2 2 2 2" xfId="55865"/>
    <cellStyle name="Обычный 5 6 6 2 2 3" xfId="55866"/>
    <cellStyle name="Обычный 5 6 6 2 3" xfId="25993"/>
    <cellStyle name="Обычный 5 6 6 2 3 2" xfId="55867"/>
    <cellStyle name="Обычный 5 6 6 2 4" xfId="55868"/>
    <cellStyle name="Обычный 5 6 6 3" xfId="25994"/>
    <cellStyle name="Обычный 5 6 6 3 2" xfId="25995"/>
    <cellStyle name="Обычный 5 6 6 3 2 2" xfId="25996"/>
    <cellStyle name="Обычный 5 6 6 3 2 2 2" xfId="55869"/>
    <cellStyle name="Обычный 5 6 6 3 2 3" xfId="55870"/>
    <cellStyle name="Обычный 5 6 6 3 3" xfId="25997"/>
    <cellStyle name="Обычный 5 6 6 3 3 2" xfId="55871"/>
    <cellStyle name="Обычный 5 6 6 3 4" xfId="55872"/>
    <cellStyle name="Обычный 5 6 6 4" xfId="25998"/>
    <cellStyle name="Обычный 5 6 6 4 2" xfId="25999"/>
    <cellStyle name="Обычный 5 6 6 4 2 2" xfId="26000"/>
    <cellStyle name="Обычный 5 6 6 4 2 2 2" xfId="55873"/>
    <cellStyle name="Обычный 5 6 6 4 2 3" xfId="55874"/>
    <cellStyle name="Обычный 5 6 6 4 3" xfId="26001"/>
    <cellStyle name="Обычный 5 6 6 4 3 2" xfId="55875"/>
    <cellStyle name="Обычный 5 6 6 4 4" xfId="55876"/>
    <cellStyle name="Обычный 5 6 6 5" xfId="26002"/>
    <cellStyle name="Обычный 5 6 6 5 2" xfId="26003"/>
    <cellStyle name="Обычный 5 6 6 5 2 2" xfId="55877"/>
    <cellStyle name="Обычный 5 6 6 5 3" xfId="55878"/>
    <cellStyle name="Обычный 5 6 6 6" xfId="26004"/>
    <cellStyle name="Обычный 5 6 6 6 2" xfId="55879"/>
    <cellStyle name="Обычный 5 6 6 7" xfId="26005"/>
    <cellStyle name="Обычный 5 6 6 7 2" xfId="55880"/>
    <cellStyle name="Обычный 5 6 6 8" xfId="55881"/>
    <cellStyle name="Обычный 5 6 7" xfId="26006"/>
    <cellStyle name="Обычный 5 6 7 2" xfId="26007"/>
    <cellStyle name="Обычный 5 6 7 2 2" xfId="26008"/>
    <cellStyle name="Обычный 5 6 7 2 2 2" xfId="26009"/>
    <cellStyle name="Обычный 5 6 7 2 2 2 2" xfId="55882"/>
    <cellStyle name="Обычный 5 6 7 2 2 3" xfId="55883"/>
    <cellStyle name="Обычный 5 6 7 2 3" xfId="26010"/>
    <cellStyle name="Обычный 5 6 7 2 3 2" xfId="55884"/>
    <cellStyle name="Обычный 5 6 7 2 4" xfId="55885"/>
    <cellStyle name="Обычный 5 6 7 3" xfId="26011"/>
    <cellStyle name="Обычный 5 6 7 3 2" xfId="26012"/>
    <cellStyle name="Обычный 5 6 7 3 2 2" xfId="26013"/>
    <cellStyle name="Обычный 5 6 7 3 2 2 2" xfId="55886"/>
    <cellStyle name="Обычный 5 6 7 3 2 3" xfId="55887"/>
    <cellStyle name="Обычный 5 6 7 3 3" xfId="26014"/>
    <cellStyle name="Обычный 5 6 7 3 3 2" xfId="55888"/>
    <cellStyle name="Обычный 5 6 7 3 4" xfId="55889"/>
    <cellStyle name="Обычный 5 6 7 4" xfId="26015"/>
    <cellStyle name="Обычный 5 6 7 4 2" xfId="26016"/>
    <cellStyle name="Обычный 5 6 7 4 2 2" xfId="26017"/>
    <cellStyle name="Обычный 5 6 7 4 2 2 2" xfId="55890"/>
    <cellStyle name="Обычный 5 6 7 4 2 3" xfId="55891"/>
    <cellStyle name="Обычный 5 6 7 4 3" xfId="26018"/>
    <cellStyle name="Обычный 5 6 7 4 3 2" xfId="55892"/>
    <cellStyle name="Обычный 5 6 7 4 4" xfId="55893"/>
    <cellStyle name="Обычный 5 6 7 5" xfId="26019"/>
    <cellStyle name="Обычный 5 6 7 5 2" xfId="26020"/>
    <cellStyle name="Обычный 5 6 7 5 2 2" xfId="55894"/>
    <cellStyle name="Обычный 5 6 7 5 3" xfId="55895"/>
    <cellStyle name="Обычный 5 6 7 6" xfId="26021"/>
    <cellStyle name="Обычный 5 6 7 6 2" xfId="55896"/>
    <cellStyle name="Обычный 5 6 7 7" xfId="26022"/>
    <cellStyle name="Обычный 5 6 7 7 2" xfId="55897"/>
    <cellStyle name="Обычный 5 6 7 8" xfId="55898"/>
    <cellStyle name="Обычный 5 6 8" xfId="26023"/>
    <cellStyle name="Обычный 5 6 8 2" xfId="26024"/>
    <cellStyle name="Обычный 5 6 8 2 2" xfId="26025"/>
    <cellStyle name="Обычный 5 6 8 2 2 2" xfId="26026"/>
    <cellStyle name="Обычный 5 6 8 2 2 2 2" xfId="55899"/>
    <cellStyle name="Обычный 5 6 8 2 2 3" xfId="55900"/>
    <cellStyle name="Обычный 5 6 8 2 3" xfId="26027"/>
    <cellStyle name="Обычный 5 6 8 2 3 2" xfId="55901"/>
    <cellStyle name="Обычный 5 6 8 2 4" xfId="55902"/>
    <cellStyle name="Обычный 5 6 8 3" xfId="26028"/>
    <cellStyle name="Обычный 5 6 8 3 2" xfId="26029"/>
    <cellStyle name="Обычный 5 6 8 3 2 2" xfId="26030"/>
    <cellStyle name="Обычный 5 6 8 3 2 2 2" xfId="55903"/>
    <cellStyle name="Обычный 5 6 8 3 2 3" xfId="55904"/>
    <cellStyle name="Обычный 5 6 8 3 3" xfId="26031"/>
    <cellStyle name="Обычный 5 6 8 3 3 2" xfId="55905"/>
    <cellStyle name="Обычный 5 6 8 3 4" xfId="55906"/>
    <cellStyle name="Обычный 5 6 8 4" xfId="26032"/>
    <cellStyle name="Обычный 5 6 8 4 2" xfId="26033"/>
    <cellStyle name="Обычный 5 6 8 4 2 2" xfId="26034"/>
    <cellStyle name="Обычный 5 6 8 4 2 2 2" xfId="55907"/>
    <cellStyle name="Обычный 5 6 8 4 2 3" xfId="55908"/>
    <cellStyle name="Обычный 5 6 8 4 3" xfId="26035"/>
    <cellStyle name="Обычный 5 6 8 4 3 2" xfId="55909"/>
    <cellStyle name="Обычный 5 6 8 4 4" xfId="55910"/>
    <cellStyle name="Обычный 5 6 8 5" xfId="26036"/>
    <cellStyle name="Обычный 5 6 8 5 2" xfId="26037"/>
    <cellStyle name="Обычный 5 6 8 5 2 2" xfId="55911"/>
    <cellStyle name="Обычный 5 6 8 5 3" xfId="55912"/>
    <cellStyle name="Обычный 5 6 8 6" xfId="26038"/>
    <cellStyle name="Обычный 5 6 8 6 2" xfId="55913"/>
    <cellStyle name="Обычный 5 6 8 7" xfId="26039"/>
    <cellStyle name="Обычный 5 6 8 7 2" xfId="55914"/>
    <cellStyle name="Обычный 5 6 8 8" xfId="55915"/>
    <cellStyle name="Обычный 5 6 9" xfId="26040"/>
    <cellStyle name="Обычный 5 6 9 2" xfId="26041"/>
    <cellStyle name="Обычный 5 6 9 2 2" xfId="26042"/>
    <cellStyle name="Обычный 5 6 9 2 2 2" xfId="26043"/>
    <cellStyle name="Обычный 5 6 9 2 2 2 2" xfId="55916"/>
    <cellStyle name="Обычный 5 6 9 2 2 3" xfId="55917"/>
    <cellStyle name="Обычный 5 6 9 2 3" xfId="26044"/>
    <cellStyle name="Обычный 5 6 9 2 3 2" xfId="55918"/>
    <cellStyle name="Обычный 5 6 9 2 4" xfId="55919"/>
    <cellStyle name="Обычный 5 6 9 3" xfId="26045"/>
    <cellStyle name="Обычный 5 6 9 3 2" xfId="26046"/>
    <cellStyle name="Обычный 5 6 9 3 2 2" xfId="26047"/>
    <cellStyle name="Обычный 5 6 9 3 2 2 2" xfId="55920"/>
    <cellStyle name="Обычный 5 6 9 3 2 3" xfId="55921"/>
    <cellStyle name="Обычный 5 6 9 3 3" xfId="26048"/>
    <cellStyle name="Обычный 5 6 9 3 3 2" xfId="55922"/>
    <cellStyle name="Обычный 5 6 9 3 4" xfId="55923"/>
    <cellStyle name="Обычный 5 6 9 4" xfId="26049"/>
    <cellStyle name="Обычный 5 6 9 4 2" xfId="26050"/>
    <cellStyle name="Обычный 5 6 9 4 2 2" xfId="26051"/>
    <cellStyle name="Обычный 5 6 9 4 2 2 2" xfId="55924"/>
    <cellStyle name="Обычный 5 6 9 4 2 3" xfId="55925"/>
    <cellStyle name="Обычный 5 6 9 4 3" xfId="26052"/>
    <cellStyle name="Обычный 5 6 9 4 3 2" xfId="55926"/>
    <cellStyle name="Обычный 5 6 9 4 4" xfId="55927"/>
    <cellStyle name="Обычный 5 6 9 5" xfId="26053"/>
    <cellStyle name="Обычный 5 6 9 5 2" xfId="26054"/>
    <cellStyle name="Обычный 5 6 9 5 2 2" xfId="55928"/>
    <cellStyle name="Обычный 5 6 9 5 3" xfId="55929"/>
    <cellStyle name="Обычный 5 6 9 6" xfId="26055"/>
    <cellStyle name="Обычный 5 6 9 6 2" xfId="55930"/>
    <cellStyle name="Обычный 5 6 9 7" xfId="26056"/>
    <cellStyle name="Обычный 5 6 9 7 2" xfId="55931"/>
    <cellStyle name="Обычный 5 6 9 8" xfId="55932"/>
    <cellStyle name="Обычный 5 60" xfId="26057"/>
    <cellStyle name="Обычный 5 60 2" xfId="26058"/>
    <cellStyle name="Обычный 5 60 2 2" xfId="26059"/>
    <cellStyle name="Обычный 5 60 2 2 2" xfId="26060"/>
    <cellStyle name="Обычный 5 60 2 2 2 2" xfId="55933"/>
    <cellStyle name="Обычный 5 60 2 2 3" xfId="55934"/>
    <cellStyle name="Обычный 5 60 2 3" xfId="26061"/>
    <cellStyle name="Обычный 5 60 2 3 2" xfId="55935"/>
    <cellStyle name="Обычный 5 60 2 4" xfId="55936"/>
    <cellStyle name="Обычный 5 60 3" xfId="26062"/>
    <cellStyle name="Обычный 5 60 3 2" xfId="26063"/>
    <cellStyle name="Обычный 5 60 3 2 2" xfId="26064"/>
    <cellStyle name="Обычный 5 60 3 2 2 2" xfId="55937"/>
    <cellStyle name="Обычный 5 60 3 2 3" xfId="55938"/>
    <cellStyle name="Обычный 5 60 3 3" xfId="26065"/>
    <cellStyle name="Обычный 5 60 3 3 2" xfId="55939"/>
    <cellStyle name="Обычный 5 60 3 4" xfId="55940"/>
    <cellStyle name="Обычный 5 60 4" xfId="26066"/>
    <cellStyle name="Обычный 5 60 4 2" xfId="26067"/>
    <cellStyle name="Обычный 5 60 4 2 2" xfId="26068"/>
    <cellStyle name="Обычный 5 60 4 2 2 2" xfId="55941"/>
    <cellStyle name="Обычный 5 60 4 2 3" xfId="55942"/>
    <cellStyle name="Обычный 5 60 4 3" xfId="26069"/>
    <cellStyle name="Обычный 5 60 4 3 2" xfId="55943"/>
    <cellStyle name="Обычный 5 60 4 4" xfId="55944"/>
    <cellStyle name="Обычный 5 60 5" xfId="26070"/>
    <cellStyle name="Обычный 5 60 5 2" xfId="26071"/>
    <cellStyle name="Обычный 5 60 5 2 2" xfId="55945"/>
    <cellStyle name="Обычный 5 60 5 3" xfId="55946"/>
    <cellStyle name="Обычный 5 60 6" xfId="26072"/>
    <cellStyle name="Обычный 5 60 6 2" xfId="55947"/>
    <cellStyle name="Обычный 5 60 7" xfId="26073"/>
    <cellStyle name="Обычный 5 60 7 2" xfId="55948"/>
    <cellStyle name="Обычный 5 60 8" xfId="55949"/>
    <cellStyle name="Обычный 5 61" xfId="26074"/>
    <cellStyle name="Обычный 5 61 2" xfId="26075"/>
    <cellStyle name="Обычный 5 61 2 2" xfId="26076"/>
    <cellStyle name="Обычный 5 61 2 2 2" xfId="26077"/>
    <cellStyle name="Обычный 5 61 2 2 2 2" xfId="55950"/>
    <cellStyle name="Обычный 5 61 2 2 3" xfId="55951"/>
    <cellStyle name="Обычный 5 61 2 3" xfId="26078"/>
    <cellStyle name="Обычный 5 61 2 3 2" xfId="55952"/>
    <cellStyle name="Обычный 5 61 2 4" xfId="55953"/>
    <cellStyle name="Обычный 5 61 3" xfId="26079"/>
    <cellStyle name="Обычный 5 61 3 2" xfId="26080"/>
    <cellStyle name="Обычный 5 61 3 2 2" xfId="26081"/>
    <cellStyle name="Обычный 5 61 3 2 2 2" xfId="55954"/>
    <cellStyle name="Обычный 5 61 3 2 3" xfId="55955"/>
    <cellStyle name="Обычный 5 61 3 3" xfId="26082"/>
    <cellStyle name="Обычный 5 61 3 3 2" xfId="55956"/>
    <cellStyle name="Обычный 5 61 3 4" xfId="55957"/>
    <cellStyle name="Обычный 5 61 4" xfId="26083"/>
    <cellStyle name="Обычный 5 61 4 2" xfId="26084"/>
    <cellStyle name="Обычный 5 61 4 2 2" xfId="26085"/>
    <cellStyle name="Обычный 5 61 4 2 2 2" xfId="55958"/>
    <cellStyle name="Обычный 5 61 4 2 3" xfId="55959"/>
    <cellStyle name="Обычный 5 61 4 3" xfId="26086"/>
    <cellStyle name="Обычный 5 61 4 3 2" xfId="55960"/>
    <cellStyle name="Обычный 5 61 4 4" xfId="55961"/>
    <cellStyle name="Обычный 5 61 5" xfId="26087"/>
    <cellStyle name="Обычный 5 61 5 2" xfId="26088"/>
    <cellStyle name="Обычный 5 61 5 2 2" xfId="55962"/>
    <cellStyle name="Обычный 5 61 5 3" xfId="55963"/>
    <cellStyle name="Обычный 5 61 6" xfId="26089"/>
    <cellStyle name="Обычный 5 61 6 2" xfId="55964"/>
    <cellStyle name="Обычный 5 61 7" xfId="26090"/>
    <cellStyle name="Обычный 5 61 7 2" xfId="55965"/>
    <cellStyle name="Обычный 5 61 8" xfId="55966"/>
    <cellStyle name="Обычный 5 62" xfId="26091"/>
    <cellStyle name="Обычный 5 62 2" xfId="26092"/>
    <cellStyle name="Обычный 5 62 2 2" xfId="26093"/>
    <cellStyle name="Обычный 5 62 2 2 2" xfId="26094"/>
    <cellStyle name="Обычный 5 62 2 2 2 2" xfId="55967"/>
    <cellStyle name="Обычный 5 62 2 2 3" xfId="55968"/>
    <cellStyle name="Обычный 5 62 2 3" xfId="26095"/>
    <cellStyle name="Обычный 5 62 2 3 2" xfId="55969"/>
    <cellStyle name="Обычный 5 62 2 4" xfId="55970"/>
    <cellStyle name="Обычный 5 62 3" xfId="26096"/>
    <cellStyle name="Обычный 5 62 3 2" xfId="26097"/>
    <cellStyle name="Обычный 5 62 3 2 2" xfId="26098"/>
    <cellStyle name="Обычный 5 62 3 2 2 2" xfId="55971"/>
    <cellStyle name="Обычный 5 62 3 2 3" xfId="55972"/>
    <cellStyle name="Обычный 5 62 3 3" xfId="26099"/>
    <cellStyle name="Обычный 5 62 3 3 2" xfId="55973"/>
    <cellStyle name="Обычный 5 62 3 4" xfId="55974"/>
    <cellStyle name="Обычный 5 62 4" xfId="26100"/>
    <cellStyle name="Обычный 5 62 4 2" xfId="26101"/>
    <cellStyle name="Обычный 5 62 4 2 2" xfId="26102"/>
    <cellStyle name="Обычный 5 62 4 2 2 2" xfId="55975"/>
    <cellStyle name="Обычный 5 62 4 2 3" xfId="55976"/>
    <cellStyle name="Обычный 5 62 4 3" xfId="26103"/>
    <cellStyle name="Обычный 5 62 4 3 2" xfId="55977"/>
    <cellStyle name="Обычный 5 62 4 4" xfId="55978"/>
    <cellStyle name="Обычный 5 62 5" xfId="26104"/>
    <cellStyle name="Обычный 5 62 5 2" xfId="26105"/>
    <cellStyle name="Обычный 5 62 5 2 2" xfId="55979"/>
    <cellStyle name="Обычный 5 62 5 3" xfId="55980"/>
    <cellStyle name="Обычный 5 62 6" xfId="26106"/>
    <cellStyle name="Обычный 5 62 6 2" xfId="55981"/>
    <cellStyle name="Обычный 5 62 7" xfId="26107"/>
    <cellStyle name="Обычный 5 62 7 2" xfId="55982"/>
    <cellStyle name="Обычный 5 62 8" xfId="55983"/>
    <cellStyle name="Обычный 5 63" xfId="26108"/>
    <cellStyle name="Обычный 5 63 2" xfId="26109"/>
    <cellStyle name="Обычный 5 63 2 2" xfId="26110"/>
    <cellStyle name="Обычный 5 63 2 2 2" xfId="26111"/>
    <cellStyle name="Обычный 5 63 2 2 2 2" xfId="55984"/>
    <cellStyle name="Обычный 5 63 2 2 3" xfId="55985"/>
    <cellStyle name="Обычный 5 63 2 3" xfId="26112"/>
    <cellStyle name="Обычный 5 63 2 3 2" xfId="55986"/>
    <cellStyle name="Обычный 5 63 2 4" xfId="55987"/>
    <cellStyle name="Обычный 5 63 3" xfId="26113"/>
    <cellStyle name="Обычный 5 63 3 2" xfId="26114"/>
    <cellStyle name="Обычный 5 63 3 2 2" xfId="26115"/>
    <cellStyle name="Обычный 5 63 3 2 2 2" xfId="55988"/>
    <cellStyle name="Обычный 5 63 3 2 3" xfId="55989"/>
    <cellStyle name="Обычный 5 63 3 3" xfId="26116"/>
    <cellStyle name="Обычный 5 63 3 3 2" xfId="55990"/>
    <cellStyle name="Обычный 5 63 3 4" xfId="55991"/>
    <cellStyle name="Обычный 5 63 4" xfId="26117"/>
    <cellStyle name="Обычный 5 63 4 2" xfId="26118"/>
    <cellStyle name="Обычный 5 63 4 2 2" xfId="26119"/>
    <cellStyle name="Обычный 5 63 4 2 2 2" xfId="55992"/>
    <cellStyle name="Обычный 5 63 4 2 3" xfId="55993"/>
    <cellStyle name="Обычный 5 63 4 3" xfId="26120"/>
    <cellStyle name="Обычный 5 63 4 3 2" xfId="55994"/>
    <cellStyle name="Обычный 5 63 4 4" xfId="55995"/>
    <cellStyle name="Обычный 5 63 5" xfId="26121"/>
    <cellStyle name="Обычный 5 63 5 2" xfId="26122"/>
    <cellStyle name="Обычный 5 63 5 2 2" xfId="55996"/>
    <cellStyle name="Обычный 5 63 5 3" xfId="55997"/>
    <cellStyle name="Обычный 5 63 6" xfId="26123"/>
    <cellStyle name="Обычный 5 63 6 2" xfId="55998"/>
    <cellStyle name="Обычный 5 63 7" xfId="26124"/>
    <cellStyle name="Обычный 5 63 7 2" xfId="55999"/>
    <cellStyle name="Обычный 5 63 8" xfId="56000"/>
    <cellStyle name="Обычный 5 64" xfId="26125"/>
    <cellStyle name="Обычный 5 64 2" xfId="26126"/>
    <cellStyle name="Обычный 5 64 2 2" xfId="26127"/>
    <cellStyle name="Обычный 5 64 2 2 2" xfId="26128"/>
    <cellStyle name="Обычный 5 64 2 2 2 2" xfId="56001"/>
    <cellStyle name="Обычный 5 64 2 2 3" xfId="56002"/>
    <cellStyle name="Обычный 5 64 2 3" xfId="26129"/>
    <cellStyle name="Обычный 5 64 2 3 2" xfId="56003"/>
    <cellStyle name="Обычный 5 64 2 4" xfId="56004"/>
    <cellStyle name="Обычный 5 64 3" xfId="26130"/>
    <cellStyle name="Обычный 5 64 3 2" xfId="26131"/>
    <cellStyle name="Обычный 5 64 3 2 2" xfId="26132"/>
    <cellStyle name="Обычный 5 64 3 2 2 2" xfId="56005"/>
    <cellStyle name="Обычный 5 64 3 2 3" xfId="56006"/>
    <cellStyle name="Обычный 5 64 3 3" xfId="26133"/>
    <cellStyle name="Обычный 5 64 3 3 2" xfId="56007"/>
    <cellStyle name="Обычный 5 64 3 4" xfId="56008"/>
    <cellStyle name="Обычный 5 64 4" xfId="26134"/>
    <cellStyle name="Обычный 5 64 4 2" xfId="26135"/>
    <cellStyle name="Обычный 5 64 4 2 2" xfId="26136"/>
    <cellStyle name="Обычный 5 64 4 2 2 2" xfId="56009"/>
    <cellStyle name="Обычный 5 64 4 2 3" xfId="56010"/>
    <cellStyle name="Обычный 5 64 4 3" xfId="26137"/>
    <cellStyle name="Обычный 5 64 4 3 2" xfId="56011"/>
    <cellStyle name="Обычный 5 64 4 4" xfId="56012"/>
    <cellStyle name="Обычный 5 64 5" xfId="26138"/>
    <cellStyle name="Обычный 5 64 5 2" xfId="26139"/>
    <cellStyle name="Обычный 5 64 5 2 2" xfId="56013"/>
    <cellStyle name="Обычный 5 64 5 3" xfId="56014"/>
    <cellStyle name="Обычный 5 64 6" xfId="26140"/>
    <cellStyle name="Обычный 5 64 6 2" xfId="56015"/>
    <cellStyle name="Обычный 5 64 7" xfId="26141"/>
    <cellStyle name="Обычный 5 64 7 2" xfId="56016"/>
    <cellStyle name="Обычный 5 64 8" xfId="56017"/>
    <cellStyle name="Обычный 5 65" xfId="26142"/>
    <cellStyle name="Обычный 5 65 2" xfId="26143"/>
    <cellStyle name="Обычный 5 65 2 2" xfId="26144"/>
    <cellStyle name="Обычный 5 65 2 2 2" xfId="26145"/>
    <cellStyle name="Обычный 5 65 2 2 2 2" xfId="56018"/>
    <cellStyle name="Обычный 5 65 2 2 3" xfId="56019"/>
    <cellStyle name="Обычный 5 65 2 3" xfId="26146"/>
    <cellStyle name="Обычный 5 65 2 3 2" xfId="56020"/>
    <cellStyle name="Обычный 5 65 2 4" xfId="56021"/>
    <cellStyle name="Обычный 5 65 3" xfId="26147"/>
    <cellStyle name="Обычный 5 65 3 2" xfId="26148"/>
    <cellStyle name="Обычный 5 65 3 2 2" xfId="26149"/>
    <cellStyle name="Обычный 5 65 3 2 2 2" xfId="56022"/>
    <cellStyle name="Обычный 5 65 3 2 3" xfId="56023"/>
    <cellStyle name="Обычный 5 65 3 3" xfId="26150"/>
    <cellStyle name="Обычный 5 65 3 3 2" xfId="56024"/>
    <cellStyle name="Обычный 5 65 3 4" xfId="56025"/>
    <cellStyle name="Обычный 5 65 4" xfId="26151"/>
    <cellStyle name="Обычный 5 65 4 2" xfId="26152"/>
    <cellStyle name="Обычный 5 65 4 2 2" xfId="26153"/>
    <cellStyle name="Обычный 5 65 4 2 2 2" xfId="56026"/>
    <cellStyle name="Обычный 5 65 4 2 3" xfId="56027"/>
    <cellStyle name="Обычный 5 65 4 3" xfId="26154"/>
    <cellStyle name="Обычный 5 65 4 3 2" xfId="56028"/>
    <cellStyle name="Обычный 5 65 4 4" xfId="56029"/>
    <cellStyle name="Обычный 5 65 5" xfId="26155"/>
    <cellStyle name="Обычный 5 65 5 2" xfId="26156"/>
    <cellStyle name="Обычный 5 65 5 2 2" xfId="56030"/>
    <cellStyle name="Обычный 5 65 5 3" xfId="56031"/>
    <cellStyle name="Обычный 5 65 6" xfId="26157"/>
    <cellStyle name="Обычный 5 65 6 2" xfId="56032"/>
    <cellStyle name="Обычный 5 65 7" xfId="26158"/>
    <cellStyle name="Обычный 5 65 7 2" xfId="56033"/>
    <cellStyle name="Обычный 5 65 8" xfId="56034"/>
    <cellStyle name="Обычный 5 66" xfId="26159"/>
    <cellStyle name="Обычный 5 66 2" xfId="26160"/>
    <cellStyle name="Обычный 5 66 2 2" xfId="26161"/>
    <cellStyle name="Обычный 5 66 2 2 2" xfId="26162"/>
    <cellStyle name="Обычный 5 66 2 2 2 2" xfId="56035"/>
    <cellStyle name="Обычный 5 66 2 2 3" xfId="56036"/>
    <cellStyle name="Обычный 5 66 2 3" xfId="26163"/>
    <cellStyle name="Обычный 5 66 2 3 2" xfId="56037"/>
    <cellStyle name="Обычный 5 66 2 4" xfId="56038"/>
    <cellStyle name="Обычный 5 66 3" xfId="26164"/>
    <cellStyle name="Обычный 5 66 3 2" xfId="26165"/>
    <cellStyle name="Обычный 5 66 3 2 2" xfId="26166"/>
    <cellStyle name="Обычный 5 66 3 2 2 2" xfId="56039"/>
    <cellStyle name="Обычный 5 66 3 2 3" xfId="56040"/>
    <cellStyle name="Обычный 5 66 3 3" xfId="26167"/>
    <cellStyle name="Обычный 5 66 3 3 2" xfId="56041"/>
    <cellStyle name="Обычный 5 66 3 4" xfId="56042"/>
    <cellStyle name="Обычный 5 66 4" xfId="26168"/>
    <cellStyle name="Обычный 5 66 4 2" xfId="26169"/>
    <cellStyle name="Обычный 5 66 4 2 2" xfId="26170"/>
    <cellStyle name="Обычный 5 66 4 2 2 2" xfId="56043"/>
    <cellStyle name="Обычный 5 66 4 2 3" xfId="56044"/>
    <cellStyle name="Обычный 5 66 4 3" xfId="26171"/>
    <cellStyle name="Обычный 5 66 4 3 2" xfId="56045"/>
    <cellStyle name="Обычный 5 66 4 4" xfId="56046"/>
    <cellStyle name="Обычный 5 66 5" xfId="26172"/>
    <cellStyle name="Обычный 5 66 5 2" xfId="26173"/>
    <cellStyle name="Обычный 5 66 5 2 2" xfId="56047"/>
    <cellStyle name="Обычный 5 66 5 3" xfId="56048"/>
    <cellStyle name="Обычный 5 66 6" xfId="26174"/>
    <cellStyle name="Обычный 5 66 6 2" xfId="56049"/>
    <cellStyle name="Обычный 5 66 7" xfId="26175"/>
    <cellStyle name="Обычный 5 66 7 2" xfId="56050"/>
    <cellStyle name="Обычный 5 66 8" xfId="56051"/>
    <cellStyle name="Обычный 5 67" xfId="26176"/>
    <cellStyle name="Обычный 5 67 2" xfId="26177"/>
    <cellStyle name="Обычный 5 67 2 2" xfId="26178"/>
    <cellStyle name="Обычный 5 67 2 2 2" xfId="26179"/>
    <cellStyle name="Обычный 5 67 2 2 2 2" xfId="56052"/>
    <cellStyle name="Обычный 5 67 2 2 3" xfId="56053"/>
    <cellStyle name="Обычный 5 67 2 3" xfId="26180"/>
    <cellStyle name="Обычный 5 67 2 3 2" xfId="56054"/>
    <cellStyle name="Обычный 5 67 2 4" xfId="56055"/>
    <cellStyle name="Обычный 5 67 3" xfId="26181"/>
    <cellStyle name="Обычный 5 67 3 2" xfId="26182"/>
    <cellStyle name="Обычный 5 67 3 2 2" xfId="26183"/>
    <cellStyle name="Обычный 5 67 3 2 2 2" xfId="56056"/>
    <cellStyle name="Обычный 5 67 3 2 3" xfId="56057"/>
    <cellStyle name="Обычный 5 67 3 3" xfId="26184"/>
    <cellStyle name="Обычный 5 67 3 3 2" xfId="56058"/>
    <cellStyle name="Обычный 5 67 3 4" xfId="56059"/>
    <cellStyle name="Обычный 5 67 4" xfId="26185"/>
    <cellStyle name="Обычный 5 67 4 2" xfId="26186"/>
    <cellStyle name="Обычный 5 67 4 2 2" xfId="26187"/>
    <cellStyle name="Обычный 5 67 4 2 2 2" xfId="56060"/>
    <cellStyle name="Обычный 5 67 4 2 3" xfId="56061"/>
    <cellStyle name="Обычный 5 67 4 3" xfId="26188"/>
    <cellStyle name="Обычный 5 67 4 3 2" xfId="56062"/>
    <cellStyle name="Обычный 5 67 4 4" xfId="56063"/>
    <cellStyle name="Обычный 5 67 5" xfId="26189"/>
    <cellStyle name="Обычный 5 67 5 2" xfId="26190"/>
    <cellStyle name="Обычный 5 67 5 2 2" xfId="56064"/>
    <cellStyle name="Обычный 5 67 5 3" xfId="56065"/>
    <cellStyle name="Обычный 5 67 6" xfId="26191"/>
    <cellStyle name="Обычный 5 67 6 2" xfId="56066"/>
    <cellStyle name="Обычный 5 67 7" xfId="26192"/>
    <cellStyle name="Обычный 5 67 7 2" xfId="56067"/>
    <cellStyle name="Обычный 5 67 8" xfId="56068"/>
    <cellStyle name="Обычный 5 68" xfId="26193"/>
    <cellStyle name="Обычный 5 68 2" xfId="26194"/>
    <cellStyle name="Обычный 5 68 2 2" xfId="26195"/>
    <cellStyle name="Обычный 5 68 2 2 2" xfId="26196"/>
    <cellStyle name="Обычный 5 68 2 2 2 2" xfId="56069"/>
    <cellStyle name="Обычный 5 68 2 2 3" xfId="56070"/>
    <cellStyle name="Обычный 5 68 2 3" xfId="26197"/>
    <cellStyle name="Обычный 5 68 2 3 2" xfId="56071"/>
    <cellStyle name="Обычный 5 68 2 4" xfId="56072"/>
    <cellStyle name="Обычный 5 68 3" xfId="26198"/>
    <cellStyle name="Обычный 5 68 3 2" xfId="26199"/>
    <cellStyle name="Обычный 5 68 3 2 2" xfId="26200"/>
    <cellStyle name="Обычный 5 68 3 2 2 2" xfId="56073"/>
    <cellStyle name="Обычный 5 68 3 2 3" xfId="56074"/>
    <cellStyle name="Обычный 5 68 3 3" xfId="26201"/>
    <cellStyle name="Обычный 5 68 3 3 2" xfId="56075"/>
    <cellStyle name="Обычный 5 68 3 4" xfId="56076"/>
    <cellStyle name="Обычный 5 68 4" xfId="26202"/>
    <cellStyle name="Обычный 5 68 4 2" xfId="26203"/>
    <cellStyle name="Обычный 5 68 4 2 2" xfId="26204"/>
    <cellStyle name="Обычный 5 68 4 2 2 2" xfId="56077"/>
    <cellStyle name="Обычный 5 68 4 2 3" xfId="56078"/>
    <cellStyle name="Обычный 5 68 4 3" xfId="26205"/>
    <cellStyle name="Обычный 5 68 4 3 2" xfId="56079"/>
    <cellStyle name="Обычный 5 68 4 4" xfId="56080"/>
    <cellStyle name="Обычный 5 68 5" xfId="26206"/>
    <cellStyle name="Обычный 5 68 5 2" xfId="26207"/>
    <cellStyle name="Обычный 5 68 5 2 2" xfId="56081"/>
    <cellStyle name="Обычный 5 68 5 3" xfId="56082"/>
    <cellStyle name="Обычный 5 68 6" xfId="26208"/>
    <cellStyle name="Обычный 5 68 6 2" xfId="56083"/>
    <cellStyle name="Обычный 5 68 7" xfId="26209"/>
    <cellStyle name="Обычный 5 68 7 2" xfId="56084"/>
    <cellStyle name="Обычный 5 68 8" xfId="56085"/>
    <cellStyle name="Обычный 5 69" xfId="26210"/>
    <cellStyle name="Обычный 5 69 2" xfId="26211"/>
    <cellStyle name="Обычный 5 69 2 2" xfId="26212"/>
    <cellStyle name="Обычный 5 69 2 2 2" xfId="26213"/>
    <cellStyle name="Обычный 5 69 2 2 2 2" xfId="56086"/>
    <cellStyle name="Обычный 5 69 2 2 3" xfId="56087"/>
    <cellStyle name="Обычный 5 69 2 3" xfId="26214"/>
    <cellStyle name="Обычный 5 69 2 3 2" xfId="56088"/>
    <cellStyle name="Обычный 5 69 2 4" xfId="56089"/>
    <cellStyle name="Обычный 5 69 3" xfId="26215"/>
    <cellStyle name="Обычный 5 69 3 2" xfId="26216"/>
    <cellStyle name="Обычный 5 69 3 2 2" xfId="26217"/>
    <cellStyle name="Обычный 5 69 3 2 2 2" xfId="56090"/>
    <cellStyle name="Обычный 5 69 3 2 3" xfId="56091"/>
    <cellStyle name="Обычный 5 69 3 3" xfId="26218"/>
    <cellStyle name="Обычный 5 69 3 3 2" xfId="56092"/>
    <cellStyle name="Обычный 5 69 3 4" xfId="56093"/>
    <cellStyle name="Обычный 5 69 4" xfId="26219"/>
    <cellStyle name="Обычный 5 69 4 2" xfId="26220"/>
    <cellStyle name="Обычный 5 69 4 2 2" xfId="26221"/>
    <cellStyle name="Обычный 5 69 4 2 2 2" xfId="56094"/>
    <cellStyle name="Обычный 5 69 4 2 3" xfId="56095"/>
    <cellStyle name="Обычный 5 69 4 3" xfId="26222"/>
    <cellStyle name="Обычный 5 69 4 3 2" xfId="56096"/>
    <cellStyle name="Обычный 5 69 4 4" xfId="56097"/>
    <cellStyle name="Обычный 5 69 5" xfId="26223"/>
    <cellStyle name="Обычный 5 69 5 2" xfId="26224"/>
    <cellStyle name="Обычный 5 69 5 2 2" xfId="56098"/>
    <cellStyle name="Обычный 5 69 5 3" xfId="56099"/>
    <cellStyle name="Обычный 5 69 6" xfId="26225"/>
    <cellStyle name="Обычный 5 69 6 2" xfId="56100"/>
    <cellStyle name="Обычный 5 69 7" xfId="26226"/>
    <cellStyle name="Обычный 5 69 7 2" xfId="56101"/>
    <cellStyle name="Обычный 5 69 8" xfId="56102"/>
    <cellStyle name="Обычный 5 7" xfId="26227"/>
    <cellStyle name="Обычный 5 7 10" xfId="26228"/>
    <cellStyle name="Обычный 5 7 10 2" xfId="26229"/>
    <cellStyle name="Обычный 5 7 10 2 2" xfId="26230"/>
    <cellStyle name="Обычный 5 7 10 2 2 2" xfId="26231"/>
    <cellStyle name="Обычный 5 7 10 2 2 2 2" xfId="56103"/>
    <cellStyle name="Обычный 5 7 10 2 2 3" xfId="56104"/>
    <cellStyle name="Обычный 5 7 10 2 3" xfId="26232"/>
    <cellStyle name="Обычный 5 7 10 2 3 2" xfId="56105"/>
    <cellStyle name="Обычный 5 7 10 2 4" xfId="56106"/>
    <cellStyle name="Обычный 5 7 10 3" xfId="26233"/>
    <cellStyle name="Обычный 5 7 10 3 2" xfId="26234"/>
    <cellStyle name="Обычный 5 7 10 3 2 2" xfId="26235"/>
    <cellStyle name="Обычный 5 7 10 3 2 2 2" xfId="56107"/>
    <cellStyle name="Обычный 5 7 10 3 2 3" xfId="56108"/>
    <cellStyle name="Обычный 5 7 10 3 3" xfId="26236"/>
    <cellStyle name="Обычный 5 7 10 3 3 2" xfId="56109"/>
    <cellStyle name="Обычный 5 7 10 3 4" xfId="56110"/>
    <cellStyle name="Обычный 5 7 10 4" xfId="26237"/>
    <cellStyle name="Обычный 5 7 10 4 2" xfId="26238"/>
    <cellStyle name="Обычный 5 7 10 4 2 2" xfId="26239"/>
    <cellStyle name="Обычный 5 7 10 4 2 2 2" xfId="56111"/>
    <cellStyle name="Обычный 5 7 10 4 2 3" xfId="56112"/>
    <cellStyle name="Обычный 5 7 10 4 3" xfId="26240"/>
    <cellStyle name="Обычный 5 7 10 4 3 2" xfId="56113"/>
    <cellStyle name="Обычный 5 7 10 4 4" xfId="56114"/>
    <cellStyle name="Обычный 5 7 10 5" xfId="26241"/>
    <cellStyle name="Обычный 5 7 10 5 2" xfId="26242"/>
    <cellStyle name="Обычный 5 7 10 5 2 2" xfId="56115"/>
    <cellStyle name="Обычный 5 7 10 5 3" xfId="56116"/>
    <cellStyle name="Обычный 5 7 10 6" xfId="26243"/>
    <cellStyle name="Обычный 5 7 10 6 2" xfId="56117"/>
    <cellStyle name="Обычный 5 7 10 7" xfId="26244"/>
    <cellStyle name="Обычный 5 7 10 7 2" xfId="56118"/>
    <cellStyle name="Обычный 5 7 10 8" xfId="56119"/>
    <cellStyle name="Обычный 5 7 11" xfId="26245"/>
    <cellStyle name="Обычный 5 7 11 2" xfId="26246"/>
    <cellStyle name="Обычный 5 7 11 2 2" xfId="26247"/>
    <cellStyle name="Обычный 5 7 11 2 2 2" xfId="26248"/>
    <cellStyle name="Обычный 5 7 11 2 2 2 2" xfId="56120"/>
    <cellStyle name="Обычный 5 7 11 2 2 3" xfId="56121"/>
    <cellStyle name="Обычный 5 7 11 2 3" xfId="26249"/>
    <cellStyle name="Обычный 5 7 11 2 3 2" xfId="56122"/>
    <cellStyle name="Обычный 5 7 11 2 4" xfId="56123"/>
    <cellStyle name="Обычный 5 7 11 3" xfId="26250"/>
    <cellStyle name="Обычный 5 7 11 3 2" xfId="26251"/>
    <cellStyle name="Обычный 5 7 11 3 2 2" xfId="26252"/>
    <cellStyle name="Обычный 5 7 11 3 2 2 2" xfId="56124"/>
    <cellStyle name="Обычный 5 7 11 3 2 3" xfId="56125"/>
    <cellStyle name="Обычный 5 7 11 3 3" xfId="26253"/>
    <cellStyle name="Обычный 5 7 11 3 3 2" xfId="56126"/>
    <cellStyle name="Обычный 5 7 11 3 4" xfId="56127"/>
    <cellStyle name="Обычный 5 7 11 4" xfId="26254"/>
    <cellStyle name="Обычный 5 7 11 4 2" xfId="26255"/>
    <cellStyle name="Обычный 5 7 11 4 2 2" xfId="26256"/>
    <cellStyle name="Обычный 5 7 11 4 2 2 2" xfId="56128"/>
    <cellStyle name="Обычный 5 7 11 4 2 3" xfId="56129"/>
    <cellStyle name="Обычный 5 7 11 4 3" xfId="26257"/>
    <cellStyle name="Обычный 5 7 11 4 3 2" xfId="56130"/>
    <cellStyle name="Обычный 5 7 11 4 4" xfId="56131"/>
    <cellStyle name="Обычный 5 7 11 5" xfId="26258"/>
    <cellStyle name="Обычный 5 7 11 5 2" xfId="26259"/>
    <cellStyle name="Обычный 5 7 11 5 2 2" xfId="56132"/>
    <cellStyle name="Обычный 5 7 11 5 3" xfId="56133"/>
    <cellStyle name="Обычный 5 7 11 6" xfId="26260"/>
    <cellStyle name="Обычный 5 7 11 6 2" xfId="56134"/>
    <cellStyle name="Обычный 5 7 11 7" xfId="26261"/>
    <cellStyle name="Обычный 5 7 11 7 2" xfId="56135"/>
    <cellStyle name="Обычный 5 7 11 8" xfId="56136"/>
    <cellStyle name="Обычный 5 7 12" xfId="26262"/>
    <cellStyle name="Обычный 5 7 12 2" xfId="26263"/>
    <cellStyle name="Обычный 5 7 12 2 2" xfId="26264"/>
    <cellStyle name="Обычный 5 7 12 2 2 2" xfId="26265"/>
    <cellStyle name="Обычный 5 7 12 2 2 2 2" xfId="56137"/>
    <cellStyle name="Обычный 5 7 12 2 2 3" xfId="56138"/>
    <cellStyle name="Обычный 5 7 12 2 3" xfId="26266"/>
    <cellStyle name="Обычный 5 7 12 2 3 2" xfId="56139"/>
    <cellStyle name="Обычный 5 7 12 2 4" xfId="56140"/>
    <cellStyle name="Обычный 5 7 12 3" xfId="26267"/>
    <cellStyle name="Обычный 5 7 12 3 2" xfId="26268"/>
    <cellStyle name="Обычный 5 7 12 3 2 2" xfId="26269"/>
    <cellStyle name="Обычный 5 7 12 3 2 2 2" xfId="56141"/>
    <cellStyle name="Обычный 5 7 12 3 2 3" xfId="56142"/>
    <cellStyle name="Обычный 5 7 12 3 3" xfId="26270"/>
    <cellStyle name="Обычный 5 7 12 3 3 2" xfId="56143"/>
    <cellStyle name="Обычный 5 7 12 3 4" xfId="56144"/>
    <cellStyle name="Обычный 5 7 12 4" xfId="26271"/>
    <cellStyle name="Обычный 5 7 12 4 2" xfId="26272"/>
    <cellStyle name="Обычный 5 7 12 4 2 2" xfId="26273"/>
    <cellStyle name="Обычный 5 7 12 4 2 2 2" xfId="56145"/>
    <cellStyle name="Обычный 5 7 12 4 2 3" xfId="56146"/>
    <cellStyle name="Обычный 5 7 12 4 3" xfId="26274"/>
    <cellStyle name="Обычный 5 7 12 4 3 2" xfId="56147"/>
    <cellStyle name="Обычный 5 7 12 4 4" xfId="56148"/>
    <cellStyle name="Обычный 5 7 12 5" xfId="26275"/>
    <cellStyle name="Обычный 5 7 12 5 2" xfId="26276"/>
    <cellStyle name="Обычный 5 7 12 5 2 2" xfId="56149"/>
    <cellStyle name="Обычный 5 7 12 5 3" xfId="56150"/>
    <cellStyle name="Обычный 5 7 12 6" xfId="26277"/>
    <cellStyle name="Обычный 5 7 12 6 2" xfId="56151"/>
    <cellStyle name="Обычный 5 7 12 7" xfId="26278"/>
    <cellStyle name="Обычный 5 7 12 7 2" xfId="56152"/>
    <cellStyle name="Обычный 5 7 12 8" xfId="56153"/>
    <cellStyle name="Обычный 5 7 13" xfId="26279"/>
    <cellStyle name="Обычный 5 7 13 2" xfId="26280"/>
    <cellStyle name="Обычный 5 7 13 2 2" xfId="26281"/>
    <cellStyle name="Обычный 5 7 13 2 2 2" xfId="26282"/>
    <cellStyle name="Обычный 5 7 13 2 2 2 2" xfId="56154"/>
    <cellStyle name="Обычный 5 7 13 2 2 3" xfId="56155"/>
    <cellStyle name="Обычный 5 7 13 2 3" xfId="26283"/>
    <cellStyle name="Обычный 5 7 13 2 3 2" xfId="56156"/>
    <cellStyle name="Обычный 5 7 13 2 4" xfId="56157"/>
    <cellStyle name="Обычный 5 7 13 3" xfId="26284"/>
    <cellStyle name="Обычный 5 7 13 3 2" xfId="26285"/>
    <cellStyle name="Обычный 5 7 13 3 2 2" xfId="26286"/>
    <cellStyle name="Обычный 5 7 13 3 2 2 2" xfId="56158"/>
    <cellStyle name="Обычный 5 7 13 3 2 3" xfId="56159"/>
    <cellStyle name="Обычный 5 7 13 3 3" xfId="26287"/>
    <cellStyle name="Обычный 5 7 13 3 3 2" xfId="56160"/>
    <cellStyle name="Обычный 5 7 13 3 4" xfId="56161"/>
    <cellStyle name="Обычный 5 7 13 4" xfId="26288"/>
    <cellStyle name="Обычный 5 7 13 4 2" xfId="26289"/>
    <cellStyle name="Обычный 5 7 13 4 2 2" xfId="26290"/>
    <cellStyle name="Обычный 5 7 13 4 2 2 2" xfId="56162"/>
    <cellStyle name="Обычный 5 7 13 4 2 3" xfId="56163"/>
    <cellStyle name="Обычный 5 7 13 4 3" xfId="26291"/>
    <cellStyle name="Обычный 5 7 13 4 3 2" xfId="56164"/>
    <cellStyle name="Обычный 5 7 13 4 4" xfId="56165"/>
    <cellStyle name="Обычный 5 7 13 5" xfId="26292"/>
    <cellStyle name="Обычный 5 7 13 5 2" xfId="26293"/>
    <cellStyle name="Обычный 5 7 13 5 2 2" xfId="56166"/>
    <cellStyle name="Обычный 5 7 13 5 3" xfId="56167"/>
    <cellStyle name="Обычный 5 7 13 6" xfId="26294"/>
    <cellStyle name="Обычный 5 7 13 6 2" xfId="56168"/>
    <cellStyle name="Обычный 5 7 13 7" xfId="26295"/>
    <cellStyle name="Обычный 5 7 13 7 2" xfId="56169"/>
    <cellStyle name="Обычный 5 7 13 8" xfId="56170"/>
    <cellStyle name="Обычный 5 7 14" xfId="26296"/>
    <cellStyle name="Обычный 5 7 14 2" xfId="26297"/>
    <cellStyle name="Обычный 5 7 14 2 2" xfId="26298"/>
    <cellStyle name="Обычный 5 7 14 2 2 2" xfId="26299"/>
    <cellStyle name="Обычный 5 7 14 2 2 2 2" xfId="56171"/>
    <cellStyle name="Обычный 5 7 14 2 2 3" xfId="56172"/>
    <cellStyle name="Обычный 5 7 14 2 3" xfId="26300"/>
    <cellStyle name="Обычный 5 7 14 2 3 2" xfId="56173"/>
    <cellStyle name="Обычный 5 7 14 2 4" xfId="56174"/>
    <cellStyle name="Обычный 5 7 14 3" xfId="26301"/>
    <cellStyle name="Обычный 5 7 14 3 2" xfId="26302"/>
    <cellStyle name="Обычный 5 7 14 3 2 2" xfId="26303"/>
    <cellStyle name="Обычный 5 7 14 3 2 2 2" xfId="56175"/>
    <cellStyle name="Обычный 5 7 14 3 2 3" xfId="56176"/>
    <cellStyle name="Обычный 5 7 14 3 3" xfId="26304"/>
    <cellStyle name="Обычный 5 7 14 3 3 2" xfId="56177"/>
    <cellStyle name="Обычный 5 7 14 3 4" xfId="56178"/>
    <cellStyle name="Обычный 5 7 14 4" xfId="26305"/>
    <cellStyle name="Обычный 5 7 14 4 2" xfId="26306"/>
    <cellStyle name="Обычный 5 7 14 4 2 2" xfId="26307"/>
    <cellStyle name="Обычный 5 7 14 4 2 2 2" xfId="56179"/>
    <cellStyle name="Обычный 5 7 14 4 2 3" xfId="56180"/>
    <cellStyle name="Обычный 5 7 14 4 3" xfId="26308"/>
    <cellStyle name="Обычный 5 7 14 4 3 2" xfId="56181"/>
    <cellStyle name="Обычный 5 7 14 4 4" xfId="56182"/>
    <cellStyle name="Обычный 5 7 14 5" xfId="26309"/>
    <cellStyle name="Обычный 5 7 14 5 2" xfId="26310"/>
    <cellStyle name="Обычный 5 7 14 5 2 2" xfId="56183"/>
    <cellStyle name="Обычный 5 7 14 5 3" xfId="56184"/>
    <cellStyle name="Обычный 5 7 14 6" xfId="26311"/>
    <cellStyle name="Обычный 5 7 14 6 2" xfId="56185"/>
    <cellStyle name="Обычный 5 7 14 7" xfId="26312"/>
    <cellStyle name="Обычный 5 7 14 7 2" xfId="56186"/>
    <cellStyle name="Обычный 5 7 14 8" xfId="56187"/>
    <cellStyle name="Обычный 5 7 15" xfId="26313"/>
    <cellStyle name="Обычный 5 7 15 2" xfId="26314"/>
    <cellStyle name="Обычный 5 7 15 2 2" xfId="26315"/>
    <cellStyle name="Обычный 5 7 15 2 2 2" xfId="26316"/>
    <cellStyle name="Обычный 5 7 15 2 2 2 2" xfId="56188"/>
    <cellStyle name="Обычный 5 7 15 2 2 3" xfId="56189"/>
    <cellStyle name="Обычный 5 7 15 2 3" xfId="26317"/>
    <cellStyle name="Обычный 5 7 15 2 3 2" xfId="56190"/>
    <cellStyle name="Обычный 5 7 15 2 4" xfId="56191"/>
    <cellStyle name="Обычный 5 7 15 3" xfId="26318"/>
    <cellStyle name="Обычный 5 7 15 3 2" xfId="26319"/>
    <cellStyle name="Обычный 5 7 15 3 2 2" xfId="26320"/>
    <cellStyle name="Обычный 5 7 15 3 2 2 2" xfId="56192"/>
    <cellStyle name="Обычный 5 7 15 3 2 3" xfId="56193"/>
    <cellStyle name="Обычный 5 7 15 3 3" xfId="26321"/>
    <cellStyle name="Обычный 5 7 15 3 3 2" xfId="56194"/>
    <cellStyle name="Обычный 5 7 15 3 4" xfId="56195"/>
    <cellStyle name="Обычный 5 7 15 4" xfId="26322"/>
    <cellStyle name="Обычный 5 7 15 4 2" xfId="26323"/>
    <cellStyle name="Обычный 5 7 15 4 2 2" xfId="26324"/>
    <cellStyle name="Обычный 5 7 15 4 2 2 2" xfId="56196"/>
    <cellStyle name="Обычный 5 7 15 4 2 3" xfId="56197"/>
    <cellStyle name="Обычный 5 7 15 4 3" xfId="26325"/>
    <cellStyle name="Обычный 5 7 15 4 3 2" xfId="56198"/>
    <cellStyle name="Обычный 5 7 15 4 4" xfId="56199"/>
    <cellStyle name="Обычный 5 7 15 5" xfId="26326"/>
    <cellStyle name="Обычный 5 7 15 5 2" xfId="26327"/>
    <cellStyle name="Обычный 5 7 15 5 2 2" xfId="56200"/>
    <cellStyle name="Обычный 5 7 15 5 3" xfId="56201"/>
    <cellStyle name="Обычный 5 7 15 6" xfId="26328"/>
    <cellStyle name="Обычный 5 7 15 6 2" xfId="56202"/>
    <cellStyle name="Обычный 5 7 15 7" xfId="26329"/>
    <cellStyle name="Обычный 5 7 15 7 2" xfId="56203"/>
    <cellStyle name="Обычный 5 7 15 8" xfId="56204"/>
    <cellStyle name="Обычный 5 7 16" xfId="26330"/>
    <cellStyle name="Обычный 5 7 16 2" xfId="26331"/>
    <cellStyle name="Обычный 5 7 16 2 2" xfId="26332"/>
    <cellStyle name="Обычный 5 7 16 2 2 2" xfId="26333"/>
    <cellStyle name="Обычный 5 7 16 2 2 2 2" xfId="56205"/>
    <cellStyle name="Обычный 5 7 16 2 2 3" xfId="56206"/>
    <cellStyle name="Обычный 5 7 16 2 3" xfId="26334"/>
    <cellStyle name="Обычный 5 7 16 2 3 2" xfId="56207"/>
    <cellStyle name="Обычный 5 7 16 2 4" xfId="56208"/>
    <cellStyle name="Обычный 5 7 16 3" xfId="26335"/>
    <cellStyle name="Обычный 5 7 16 3 2" xfId="26336"/>
    <cellStyle name="Обычный 5 7 16 3 2 2" xfId="26337"/>
    <cellStyle name="Обычный 5 7 16 3 2 2 2" xfId="56209"/>
    <cellStyle name="Обычный 5 7 16 3 2 3" xfId="56210"/>
    <cellStyle name="Обычный 5 7 16 3 3" xfId="26338"/>
    <cellStyle name="Обычный 5 7 16 3 3 2" xfId="56211"/>
    <cellStyle name="Обычный 5 7 16 3 4" xfId="56212"/>
    <cellStyle name="Обычный 5 7 16 4" xfId="26339"/>
    <cellStyle name="Обычный 5 7 16 4 2" xfId="26340"/>
    <cellStyle name="Обычный 5 7 16 4 2 2" xfId="26341"/>
    <cellStyle name="Обычный 5 7 16 4 2 2 2" xfId="56213"/>
    <cellStyle name="Обычный 5 7 16 4 2 3" xfId="56214"/>
    <cellStyle name="Обычный 5 7 16 4 3" xfId="26342"/>
    <cellStyle name="Обычный 5 7 16 4 3 2" xfId="56215"/>
    <cellStyle name="Обычный 5 7 16 4 4" xfId="56216"/>
    <cellStyle name="Обычный 5 7 16 5" xfId="26343"/>
    <cellStyle name="Обычный 5 7 16 5 2" xfId="26344"/>
    <cellStyle name="Обычный 5 7 16 5 2 2" xfId="56217"/>
    <cellStyle name="Обычный 5 7 16 5 3" xfId="56218"/>
    <cellStyle name="Обычный 5 7 16 6" xfId="26345"/>
    <cellStyle name="Обычный 5 7 16 6 2" xfId="56219"/>
    <cellStyle name="Обычный 5 7 16 7" xfId="26346"/>
    <cellStyle name="Обычный 5 7 16 7 2" xfId="56220"/>
    <cellStyle name="Обычный 5 7 16 8" xfId="56221"/>
    <cellStyle name="Обычный 5 7 17" xfId="26347"/>
    <cellStyle name="Обычный 5 7 17 2" xfId="26348"/>
    <cellStyle name="Обычный 5 7 17 2 2" xfId="26349"/>
    <cellStyle name="Обычный 5 7 17 2 2 2" xfId="26350"/>
    <cellStyle name="Обычный 5 7 17 2 2 2 2" xfId="56222"/>
    <cellStyle name="Обычный 5 7 17 2 2 3" xfId="56223"/>
    <cellStyle name="Обычный 5 7 17 2 3" xfId="26351"/>
    <cellStyle name="Обычный 5 7 17 2 3 2" xfId="56224"/>
    <cellStyle name="Обычный 5 7 17 2 4" xfId="56225"/>
    <cellStyle name="Обычный 5 7 17 3" xfId="26352"/>
    <cellStyle name="Обычный 5 7 17 3 2" xfId="26353"/>
    <cellStyle name="Обычный 5 7 17 3 2 2" xfId="26354"/>
    <cellStyle name="Обычный 5 7 17 3 2 2 2" xfId="56226"/>
    <cellStyle name="Обычный 5 7 17 3 2 3" xfId="56227"/>
    <cellStyle name="Обычный 5 7 17 3 3" xfId="26355"/>
    <cellStyle name="Обычный 5 7 17 3 3 2" xfId="56228"/>
    <cellStyle name="Обычный 5 7 17 3 4" xfId="56229"/>
    <cellStyle name="Обычный 5 7 17 4" xfId="26356"/>
    <cellStyle name="Обычный 5 7 17 4 2" xfId="26357"/>
    <cellStyle name="Обычный 5 7 17 4 2 2" xfId="26358"/>
    <cellStyle name="Обычный 5 7 17 4 2 2 2" xfId="56230"/>
    <cellStyle name="Обычный 5 7 17 4 2 3" xfId="56231"/>
    <cellStyle name="Обычный 5 7 17 4 3" xfId="26359"/>
    <cellStyle name="Обычный 5 7 17 4 3 2" xfId="56232"/>
    <cellStyle name="Обычный 5 7 17 4 4" xfId="56233"/>
    <cellStyle name="Обычный 5 7 17 5" xfId="26360"/>
    <cellStyle name="Обычный 5 7 17 5 2" xfId="26361"/>
    <cellStyle name="Обычный 5 7 17 5 2 2" xfId="56234"/>
    <cellStyle name="Обычный 5 7 17 5 3" xfId="56235"/>
    <cellStyle name="Обычный 5 7 17 6" xfId="26362"/>
    <cellStyle name="Обычный 5 7 17 6 2" xfId="56236"/>
    <cellStyle name="Обычный 5 7 17 7" xfId="26363"/>
    <cellStyle name="Обычный 5 7 17 7 2" xfId="56237"/>
    <cellStyle name="Обычный 5 7 17 8" xfId="56238"/>
    <cellStyle name="Обычный 5 7 18" xfId="26364"/>
    <cellStyle name="Обычный 5 7 18 2" xfId="26365"/>
    <cellStyle name="Обычный 5 7 18 2 2" xfId="26366"/>
    <cellStyle name="Обычный 5 7 18 2 2 2" xfId="26367"/>
    <cellStyle name="Обычный 5 7 18 2 2 2 2" xfId="56239"/>
    <cellStyle name="Обычный 5 7 18 2 2 3" xfId="56240"/>
    <cellStyle name="Обычный 5 7 18 2 3" xfId="26368"/>
    <cellStyle name="Обычный 5 7 18 2 3 2" xfId="56241"/>
    <cellStyle name="Обычный 5 7 18 2 4" xfId="56242"/>
    <cellStyle name="Обычный 5 7 18 3" xfId="26369"/>
    <cellStyle name="Обычный 5 7 18 3 2" xfId="26370"/>
    <cellStyle name="Обычный 5 7 18 3 2 2" xfId="26371"/>
    <cellStyle name="Обычный 5 7 18 3 2 2 2" xfId="56243"/>
    <cellStyle name="Обычный 5 7 18 3 2 3" xfId="56244"/>
    <cellStyle name="Обычный 5 7 18 3 3" xfId="26372"/>
    <cellStyle name="Обычный 5 7 18 3 3 2" xfId="56245"/>
    <cellStyle name="Обычный 5 7 18 3 4" xfId="56246"/>
    <cellStyle name="Обычный 5 7 18 4" xfId="26373"/>
    <cellStyle name="Обычный 5 7 18 4 2" xfId="26374"/>
    <cellStyle name="Обычный 5 7 18 4 2 2" xfId="26375"/>
    <cellStyle name="Обычный 5 7 18 4 2 2 2" xfId="56247"/>
    <cellStyle name="Обычный 5 7 18 4 2 3" xfId="56248"/>
    <cellStyle name="Обычный 5 7 18 4 3" xfId="26376"/>
    <cellStyle name="Обычный 5 7 18 4 3 2" xfId="56249"/>
    <cellStyle name="Обычный 5 7 18 4 4" xfId="56250"/>
    <cellStyle name="Обычный 5 7 18 5" xfId="26377"/>
    <cellStyle name="Обычный 5 7 18 5 2" xfId="26378"/>
    <cellStyle name="Обычный 5 7 18 5 2 2" xfId="56251"/>
    <cellStyle name="Обычный 5 7 18 5 3" xfId="56252"/>
    <cellStyle name="Обычный 5 7 18 6" xfId="26379"/>
    <cellStyle name="Обычный 5 7 18 6 2" xfId="56253"/>
    <cellStyle name="Обычный 5 7 18 7" xfId="26380"/>
    <cellStyle name="Обычный 5 7 18 7 2" xfId="56254"/>
    <cellStyle name="Обычный 5 7 18 8" xfId="56255"/>
    <cellStyle name="Обычный 5 7 19" xfId="26381"/>
    <cellStyle name="Обычный 5 7 19 2" xfId="26382"/>
    <cellStyle name="Обычный 5 7 19 2 2" xfId="26383"/>
    <cellStyle name="Обычный 5 7 19 2 2 2" xfId="26384"/>
    <cellStyle name="Обычный 5 7 19 2 2 2 2" xfId="56256"/>
    <cellStyle name="Обычный 5 7 19 2 2 3" xfId="56257"/>
    <cellStyle name="Обычный 5 7 19 2 3" xfId="26385"/>
    <cellStyle name="Обычный 5 7 19 2 3 2" xfId="56258"/>
    <cellStyle name="Обычный 5 7 19 2 4" xfId="56259"/>
    <cellStyle name="Обычный 5 7 19 3" xfId="26386"/>
    <cellStyle name="Обычный 5 7 19 3 2" xfId="26387"/>
    <cellStyle name="Обычный 5 7 19 3 2 2" xfId="26388"/>
    <cellStyle name="Обычный 5 7 19 3 2 2 2" xfId="56260"/>
    <cellStyle name="Обычный 5 7 19 3 2 3" xfId="56261"/>
    <cellStyle name="Обычный 5 7 19 3 3" xfId="26389"/>
    <cellStyle name="Обычный 5 7 19 3 3 2" xfId="56262"/>
    <cellStyle name="Обычный 5 7 19 3 4" xfId="56263"/>
    <cellStyle name="Обычный 5 7 19 4" xfId="26390"/>
    <cellStyle name="Обычный 5 7 19 4 2" xfId="26391"/>
    <cellStyle name="Обычный 5 7 19 4 2 2" xfId="26392"/>
    <cellStyle name="Обычный 5 7 19 4 2 2 2" xfId="56264"/>
    <cellStyle name="Обычный 5 7 19 4 2 3" xfId="56265"/>
    <cellStyle name="Обычный 5 7 19 4 3" xfId="26393"/>
    <cellStyle name="Обычный 5 7 19 4 3 2" xfId="56266"/>
    <cellStyle name="Обычный 5 7 19 4 4" xfId="56267"/>
    <cellStyle name="Обычный 5 7 19 5" xfId="26394"/>
    <cellStyle name="Обычный 5 7 19 5 2" xfId="26395"/>
    <cellStyle name="Обычный 5 7 19 5 2 2" xfId="56268"/>
    <cellStyle name="Обычный 5 7 19 5 3" xfId="56269"/>
    <cellStyle name="Обычный 5 7 19 6" xfId="26396"/>
    <cellStyle name="Обычный 5 7 19 6 2" xfId="56270"/>
    <cellStyle name="Обычный 5 7 19 7" xfId="26397"/>
    <cellStyle name="Обычный 5 7 19 7 2" xfId="56271"/>
    <cellStyle name="Обычный 5 7 19 8" xfId="56272"/>
    <cellStyle name="Обычный 5 7 2" xfId="26398"/>
    <cellStyle name="Обычный 5 7 2 2" xfId="26399"/>
    <cellStyle name="Обычный 5 7 2 2 2" xfId="26400"/>
    <cellStyle name="Обычный 5 7 2 2 2 2" xfId="26401"/>
    <cellStyle name="Обычный 5 7 2 2 2 2 2" xfId="56273"/>
    <cellStyle name="Обычный 5 7 2 2 2 3" xfId="56274"/>
    <cellStyle name="Обычный 5 7 2 2 3" xfId="26402"/>
    <cellStyle name="Обычный 5 7 2 2 3 2" xfId="56275"/>
    <cellStyle name="Обычный 5 7 2 2 4" xfId="56276"/>
    <cellStyle name="Обычный 5 7 2 3" xfId="26403"/>
    <cellStyle name="Обычный 5 7 2 3 2" xfId="26404"/>
    <cellStyle name="Обычный 5 7 2 3 2 2" xfId="26405"/>
    <cellStyle name="Обычный 5 7 2 3 2 2 2" xfId="56277"/>
    <cellStyle name="Обычный 5 7 2 3 2 3" xfId="56278"/>
    <cellStyle name="Обычный 5 7 2 3 3" xfId="26406"/>
    <cellStyle name="Обычный 5 7 2 3 3 2" xfId="56279"/>
    <cellStyle name="Обычный 5 7 2 3 4" xfId="56280"/>
    <cellStyle name="Обычный 5 7 2 4" xfId="26407"/>
    <cellStyle name="Обычный 5 7 2 4 2" xfId="26408"/>
    <cellStyle name="Обычный 5 7 2 4 2 2" xfId="26409"/>
    <cellStyle name="Обычный 5 7 2 4 2 2 2" xfId="56281"/>
    <cellStyle name="Обычный 5 7 2 4 2 3" xfId="56282"/>
    <cellStyle name="Обычный 5 7 2 4 3" xfId="26410"/>
    <cellStyle name="Обычный 5 7 2 4 3 2" xfId="56283"/>
    <cellStyle name="Обычный 5 7 2 4 4" xfId="56284"/>
    <cellStyle name="Обычный 5 7 2 5" xfId="26411"/>
    <cellStyle name="Обычный 5 7 2 5 2" xfId="26412"/>
    <cellStyle name="Обычный 5 7 2 5 2 2" xfId="56285"/>
    <cellStyle name="Обычный 5 7 2 5 3" xfId="56286"/>
    <cellStyle name="Обычный 5 7 2 6" xfId="26413"/>
    <cellStyle name="Обычный 5 7 2 6 2" xfId="56287"/>
    <cellStyle name="Обычный 5 7 2 7" xfId="26414"/>
    <cellStyle name="Обычный 5 7 2 7 2" xfId="56288"/>
    <cellStyle name="Обычный 5 7 2 8" xfId="56289"/>
    <cellStyle name="Обычный 5 7 20" xfId="26415"/>
    <cellStyle name="Обычный 5 7 20 2" xfId="26416"/>
    <cellStyle name="Обычный 5 7 20 2 2" xfId="26417"/>
    <cellStyle name="Обычный 5 7 20 2 2 2" xfId="26418"/>
    <cellStyle name="Обычный 5 7 20 2 2 2 2" xfId="56290"/>
    <cellStyle name="Обычный 5 7 20 2 2 3" xfId="56291"/>
    <cellStyle name="Обычный 5 7 20 2 3" xfId="26419"/>
    <cellStyle name="Обычный 5 7 20 2 3 2" xfId="56292"/>
    <cellStyle name="Обычный 5 7 20 2 4" xfId="56293"/>
    <cellStyle name="Обычный 5 7 20 3" xfId="26420"/>
    <cellStyle name="Обычный 5 7 20 3 2" xfId="26421"/>
    <cellStyle name="Обычный 5 7 20 3 2 2" xfId="26422"/>
    <cellStyle name="Обычный 5 7 20 3 2 2 2" xfId="56294"/>
    <cellStyle name="Обычный 5 7 20 3 2 3" xfId="56295"/>
    <cellStyle name="Обычный 5 7 20 3 3" xfId="26423"/>
    <cellStyle name="Обычный 5 7 20 3 3 2" xfId="56296"/>
    <cellStyle name="Обычный 5 7 20 3 4" xfId="56297"/>
    <cellStyle name="Обычный 5 7 20 4" xfId="26424"/>
    <cellStyle name="Обычный 5 7 20 4 2" xfId="26425"/>
    <cellStyle name="Обычный 5 7 20 4 2 2" xfId="26426"/>
    <cellStyle name="Обычный 5 7 20 4 2 2 2" xfId="56298"/>
    <cellStyle name="Обычный 5 7 20 4 2 3" xfId="56299"/>
    <cellStyle name="Обычный 5 7 20 4 3" xfId="26427"/>
    <cellStyle name="Обычный 5 7 20 4 3 2" xfId="56300"/>
    <cellStyle name="Обычный 5 7 20 4 4" xfId="56301"/>
    <cellStyle name="Обычный 5 7 20 5" xfId="26428"/>
    <cellStyle name="Обычный 5 7 20 5 2" xfId="26429"/>
    <cellStyle name="Обычный 5 7 20 5 2 2" xfId="56302"/>
    <cellStyle name="Обычный 5 7 20 5 3" xfId="56303"/>
    <cellStyle name="Обычный 5 7 20 6" xfId="26430"/>
    <cellStyle name="Обычный 5 7 20 6 2" xfId="56304"/>
    <cellStyle name="Обычный 5 7 20 7" xfId="26431"/>
    <cellStyle name="Обычный 5 7 20 7 2" xfId="56305"/>
    <cellStyle name="Обычный 5 7 20 8" xfId="56306"/>
    <cellStyle name="Обычный 5 7 21" xfId="26432"/>
    <cellStyle name="Обычный 5 7 21 2" xfId="26433"/>
    <cellStyle name="Обычный 5 7 21 2 2" xfId="26434"/>
    <cellStyle name="Обычный 5 7 21 2 2 2" xfId="26435"/>
    <cellStyle name="Обычный 5 7 21 2 2 2 2" xfId="56307"/>
    <cellStyle name="Обычный 5 7 21 2 2 3" xfId="56308"/>
    <cellStyle name="Обычный 5 7 21 2 3" xfId="26436"/>
    <cellStyle name="Обычный 5 7 21 2 3 2" xfId="56309"/>
    <cellStyle name="Обычный 5 7 21 2 4" xfId="56310"/>
    <cellStyle name="Обычный 5 7 21 3" xfId="26437"/>
    <cellStyle name="Обычный 5 7 21 3 2" xfId="26438"/>
    <cellStyle name="Обычный 5 7 21 3 2 2" xfId="26439"/>
    <cellStyle name="Обычный 5 7 21 3 2 2 2" xfId="56311"/>
    <cellStyle name="Обычный 5 7 21 3 2 3" xfId="56312"/>
    <cellStyle name="Обычный 5 7 21 3 3" xfId="26440"/>
    <cellStyle name="Обычный 5 7 21 3 3 2" xfId="56313"/>
    <cellStyle name="Обычный 5 7 21 3 4" xfId="56314"/>
    <cellStyle name="Обычный 5 7 21 4" xfId="26441"/>
    <cellStyle name="Обычный 5 7 21 4 2" xfId="26442"/>
    <cellStyle name="Обычный 5 7 21 4 2 2" xfId="26443"/>
    <cellStyle name="Обычный 5 7 21 4 2 2 2" xfId="56315"/>
    <cellStyle name="Обычный 5 7 21 4 2 3" xfId="56316"/>
    <cellStyle name="Обычный 5 7 21 4 3" xfId="26444"/>
    <cellStyle name="Обычный 5 7 21 4 3 2" xfId="56317"/>
    <cellStyle name="Обычный 5 7 21 4 4" xfId="56318"/>
    <cellStyle name="Обычный 5 7 21 5" xfId="26445"/>
    <cellStyle name="Обычный 5 7 21 5 2" xfId="26446"/>
    <cellStyle name="Обычный 5 7 21 5 2 2" xfId="56319"/>
    <cellStyle name="Обычный 5 7 21 5 3" xfId="56320"/>
    <cellStyle name="Обычный 5 7 21 6" xfId="26447"/>
    <cellStyle name="Обычный 5 7 21 6 2" xfId="56321"/>
    <cellStyle name="Обычный 5 7 21 7" xfId="26448"/>
    <cellStyle name="Обычный 5 7 21 7 2" xfId="56322"/>
    <cellStyle name="Обычный 5 7 21 8" xfId="56323"/>
    <cellStyle name="Обычный 5 7 22" xfId="26449"/>
    <cellStyle name="Обычный 5 7 22 2" xfId="26450"/>
    <cellStyle name="Обычный 5 7 22 2 2" xfId="26451"/>
    <cellStyle name="Обычный 5 7 22 2 2 2" xfId="26452"/>
    <cellStyle name="Обычный 5 7 22 2 2 2 2" xfId="56324"/>
    <cellStyle name="Обычный 5 7 22 2 2 3" xfId="56325"/>
    <cellStyle name="Обычный 5 7 22 2 3" xfId="26453"/>
    <cellStyle name="Обычный 5 7 22 2 3 2" xfId="56326"/>
    <cellStyle name="Обычный 5 7 22 2 4" xfId="56327"/>
    <cellStyle name="Обычный 5 7 22 3" xfId="26454"/>
    <cellStyle name="Обычный 5 7 22 3 2" xfId="26455"/>
    <cellStyle name="Обычный 5 7 22 3 2 2" xfId="26456"/>
    <cellStyle name="Обычный 5 7 22 3 2 2 2" xfId="56328"/>
    <cellStyle name="Обычный 5 7 22 3 2 3" xfId="56329"/>
    <cellStyle name="Обычный 5 7 22 3 3" xfId="26457"/>
    <cellStyle name="Обычный 5 7 22 3 3 2" xfId="56330"/>
    <cellStyle name="Обычный 5 7 22 3 4" xfId="56331"/>
    <cellStyle name="Обычный 5 7 22 4" xfId="26458"/>
    <cellStyle name="Обычный 5 7 22 4 2" xfId="26459"/>
    <cellStyle name="Обычный 5 7 22 4 2 2" xfId="26460"/>
    <cellStyle name="Обычный 5 7 22 4 2 2 2" xfId="56332"/>
    <cellStyle name="Обычный 5 7 22 4 2 3" xfId="56333"/>
    <cellStyle name="Обычный 5 7 22 4 3" xfId="26461"/>
    <cellStyle name="Обычный 5 7 22 4 3 2" xfId="56334"/>
    <cellStyle name="Обычный 5 7 22 4 4" xfId="56335"/>
    <cellStyle name="Обычный 5 7 22 5" xfId="26462"/>
    <cellStyle name="Обычный 5 7 22 5 2" xfId="26463"/>
    <cellStyle name="Обычный 5 7 22 5 2 2" xfId="56336"/>
    <cellStyle name="Обычный 5 7 22 5 3" xfId="56337"/>
    <cellStyle name="Обычный 5 7 22 6" xfId="26464"/>
    <cellStyle name="Обычный 5 7 22 6 2" xfId="56338"/>
    <cellStyle name="Обычный 5 7 22 7" xfId="26465"/>
    <cellStyle name="Обычный 5 7 22 7 2" xfId="56339"/>
    <cellStyle name="Обычный 5 7 22 8" xfId="56340"/>
    <cellStyle name="Обычный 5 7 23" xfId="26466"/>
    <cellStyle name="Обычный 5 7 23 2" xfId="26467"/>
    <cellStyle name="Обычный 5 7 23 2 2" xfId="26468"/>
    <cellStyle name="Обычный 5 7 23 2 2 2" xfId="26469"/>
    <cellStyle name="Обычный 5 7 23 2 2 2 2" xfId="56341"/>
    <cellStyle name="Обычный 5 7 23 2 2 3" xfId="56342"/>
    <cellStyle name="Обычный 5 7 23 2 3" xfId="26470"/>
    <cellStyle name="Обычный 5 7 23 2 3 2" xfId="56343"/>
    <cellStyle name="Обычный 5 7 23 2 4" xfId="56344"/>
    <cellStyle name="Обычный 5 7 23 3" xfId="26471"/>
    <cellStyle name="Обычный 5 7 23 3 2" xfId="26472"/>
    <cellStyle name="Обычный 5 7 23 3 2 2" xfId="26473"/>
    <cellStyle name="Обычный 5 7 23 3 2 2 2" xfId="56345"/>
    <cellStyle name="Обычный 5 7 23 3 2 3" xfId="56346"/>
    <cellStyle name="Обычный 5 7 23 3 3" xfId="26474"/>
    <cellStyle name="Обычный 5 7 23 3 3 2" xfId="56347"/>
    <cellStyle name="Обычный 5 7 23 3 4" xfId="56348"/>
    <cellStyle name="Обычный 5 7 23 4" xfId="26475"/>
    <cellStyle name="Обычный 5 7 23 4 2" xfId="26476"/>
    <cellStyle name="Обычный 5 7 23 4 2 2" xfId="26477"/>
    <cellStyle name="Обычный 5 7 23 4 2 2 2" xfId="56349"/>
    <cellStyle name="Обычный 5 7 23 4 2 3" xfId="56350"/>
    <cellStyle name="Обычный 5 7 23 4 3" xfId="26478"/>
    <cellStyle name="Обычный 5 7 23 4 3 2" xfId="56351"/>
    <cellStyle name="Обычный 5 7 23 4 4" xfId="56352"/>
    <cellStyle name="Обычный 5 7 23 5" xfId="26479"/>
    <cellStyle name="Обычный 5 7 23 5 2" xfId="26480"/>
    <cellStyle name="Обычный 5 7 23 5 2 2" xfId="56353"/>
    <cellStyle name="Обычный 5 7 23 5 3" xfId="56354"/>
    <cellStyle name="Обычный 5 7 23 6" xfId="26481"/>
    <cellStyle name="Обычный 5 7 23 6 2" xfId="56355"/>
    <cellStyle name="Обычный 5 7 23 7" xfId="26482"/>
    <cellStyle name="Обычный 5 7 23 7 2" xfId="56356"/>
    <cellStyle name="Обычный 5 7 23 8" xfId="56357"/>
    <cellStyle name="Обычный 5 7 24" xfId="26483"/>
    <cellStyle name="Обычный 5 7 24 2" xfId="26484"/>
    <cellStyle name="Обычный 5 7 24 2 2" xfId="26485"/>
    <cellStyle name="Обычный 5 7 24 2 2 2" xfId="26486"/>
    <cellStyle name="Обычный 5 7 24 2 2 2 2" xfId="56358"/>
    <cellStyle name="Обычный 5 7 24 2 2 3" xfId="56359"/>
    <cellStyle name="Обычный 5 7 24 2 3" xfId="26487"/>
    <cellStyle name="Обычный 5 7 24 2 3 2" xfId="56360"/>
    <cellStyle name="Обычный 5 7 24 2 4" xfId="56361"/>
    <cellStyle name="Обычный 5 7 24 3" xfId="26488"/>
    <cellStyle name="Обычный 5 7 24 3 2" xfId="26489"/>
    <cellStyle name="Обычный 5 7 24 3 2 2" xfId="26490"/>
    <cellStyle name="Обычный 5 7 24 3 2 2 2" xfId="56362"/>
    <cellStyle name="Обычный 5 7 24 3 2 3" xfId="56363"/>
    <cellStyle name="Обычный 5 7 24 3 3" xfId="26491"/>
    <cellStyle name="Обычный 5 7 24 3 3 2" xfId="56364"/>
    <cellStyle name="Обычный 5 7 24 3 4" xfId="56365"/>
    <cellStyle name="Обычный 5 7 24 4" xfId="26492"/>
    <cellStyle name="Обычный 5 7 24 4 2" xfId="26493"/>
    <cellStyle name="Обычный 5 7 24 4 2 2" xfId="26494"/>
    <cellStyle name="Обычный 5 7 24 4 2 2 2" xfId="56366"/>
    <cellStyle name="Обычный 5 7 24 4 2 3" xfId="56367"/>
    <cellStyle name="Обычный 5 7 24 4 3" xfId="26495"/>
    <cellStyle name="Обычный 5 7 24 4 3 2" xfId="56368"/>
    <cellStyle name="Обычный 5 7 24 4 4" xfId="56369"/>
    <cellStyle name="Обычный 5 7 24 5" xfId="26496"/>
    <cellStyle name="Обычный 5 7 24 5 2" xfId="26497"/>
    <cellStyle name="Обычный 5 7 24 5 2 2" xfId="56370"/>
    <cellStyle name="Обычный 5 7 24 5 3" xfId="56371"/>
    <cellStyle name="Обычный 5 7 24 6" xfId="26498"/>
    <cellStyle name="Обычный 5 7 24 6 2" xfId="56372"/>
    <cellStyle name="Обычный 5 7 24 7" xfId="26499"/>
    <cellStyle name="Обычный 5 7 24 7 2" xfId="56373"/>
    <cellStyle name="Обычный 5 7 24 8" xfId="56374"/>
    <cellStyle name="Обычный 5 7 25" xfId="26500"/>
    <cellStyle name="Обычный 5 7 25 2" xfId="26501"/>
    <cellStyle name="Обычный 5 7 25 2 2" xfId="26502"/>
    <cellStyle name="Обычный 5 7 25 2 2 2" xfId="26503"/>
    <cellStyle name="Обычный 5 7 25 2 2 2 2" xfId="56375"/>
    <cellStyle name="Обычный 5 7 25 2 2 3" xfId="56376"/>
    <cellStyle name="Обычный 5 7 25 2 3" xfId="26504"/>
    <cellStyle name="Обычный 5 7 25 2 3 2" xfId="56377"/>
    <cellStyle name="Обычный 5 7 25 2 4" xfId="56378"/>
    <cellStyle name="Обычный 5 7 25 3" xfId="26505"/>
    <cellStyle name="Обычный 5 7 25 3 2" xfId="26506"/>
    <cellStyle name="Обычный 5 7 25 3 2 2" xfId="26507"/>
    <cellStyle name="Обычный 5 7 25 3 2 2 2" xfId="56379"/>
    <cellStyle name="Обычный 5 7 25 3 2 3" xfId="56380"/>
    <cellStyle name="Обычный 5 7 25 3 3" xfId="26508"/>
    <cellStyle name="Обычный 5 7 25 3 3 2" xfId="56381"/>
    <cellStyle name="Обычный 5 7 25 3 4" xfId="56382"/>
    <cellStyle name="Обычный 5 7 25 4" xfId="26509"/>
    <cellStyle name="Обычный 5 7 25 4 2" xfId="26510"/>
    <cellStyle name="Обычный 5 7 25 4 2 2" xfId="26511"/>
    <cellStyle name="Обычный 5 7 25 4 2 2 2" xfId="56383"/>
    <cellStyle name="Обычный 5 7 25 4 2 3" xfId="56384"/>
    <cellStyle name="Обычный 5 7 25 4 3" xfId="26512"/>
    <cellStyle name="Обычный 5 7 25 4 3 2" xfId="56385"/>
    <cellStyle name="Обычный 5 7 25 4 4" xfId="56386"/>
    <cellStyle name="Обычный 5 7 25 5" xfId="26513"/>
    <cellStyle name="Обычный 5 7 25 5 2" xfId="26514"/>
    <cellStyle name="Обычный 5 7 25 5 2 2" xfId="56387"/>
    <cellStyle name="Обычный 5 7 25 5 3" xfId="56388"/>
    <cellStyle name="Обычный 5 7 25 6" xfId="26515"/>
    <cellStyle name="Обычный 5 7 25 6 2" xfId="56389"/>
    <cellStyle name="Обычный 5 7 25 7" xfId="26516"/>
    <cellStyle name="Обычный 5 7 25 7 2" xfId="56390"/>
    <cellStyle name="Обычный 5 7 25 8" xfId="56391"/>
    <cellStyle name="Обычный 5 7 26" xfId="26517"/>
    <cellStyle name="Обычный 5 7 26 2" xfId="26518"/>
    <cellStyle name="Обычный 5 7 26 2 2" xfId="26519"/>
    <cellStyle name="Обычный 5 7 26 2 2 2" xfId="26520"/>
    <cellStyle name="Обычный 5 7 26 2 2 2 2" xfId="56392"/>
    <cellStyle name="Обычный 5 7 26 2 2 3" xfId="56393"/>
    <cellStyle name="Обычный 5 7 26 2 3" xfId="26521"/>
    <cellStyle name="Обычный 5 7 26 2 3 2" xfId="56394"/>
    <cellStyle name="Обычный 5 7 26 2 4" xfId="56395"/>
    <cellStyle name="Обычный 5 7 26 3" xfId="26522"/>
    <cellStyle name="Обычный 5 7 26 3 2" xfId="26523"/>
    <cellStyle name="Обычный 5 7 26 3 2 2" xfId="26524"/>
    <cellStyle name="Обычный 5 7 26 3 2 2 2" xfId="56396"/>
    <cellStyle name="Обычный 5 7 26 3 2 3" xfId="56397"/>
    <cellStyle name="Обычный 5 7 26 3 3" xfId="26525"/>
    <cellStyle name="Обычный 5 7 26 3 3 2" xfId="56398"/>
    <cellStyle name="Обычный 5 7 26 3 4" xfId="56399"/>
    <cellStyle name="Обычный 5 7 26 4" xfId="26526"/>
    <cellStyle name="Обычный 5 7 26 4 2" xfId="26527"/>
    <cellStyle name="Обычный 5 7 26 4 2 2" xfId="26528"/>
    <cellStyle name="Обычный 5 7 26 4 2 2 2" xfId="56400"/>
    <cellStyle name="Обычный 5 7 26 4 2 3" xfId="56401"/>
    <cellStyle name="Обычный 5 7 26 4 3" xfId="26529"/>
    <cellStyle name="Обычный 5 7 26 4 3 2" xfId="56402"/>
    <cellStyle name="Обычный 5 7 26 4 4" xfId="56403"/>
    <cellStyle name="Обычный 5 7 26 5" xfId="26530"/>
    <cellStyle name="Обычный 5 7 26 5 2" xfId="26531"/>
    <cellStyle name="Обычный 5 7 26 5 2 2" xfId="56404"/>
    <cellStyle name="Обычный 5 7 26 5 3" xfId="56405"/>
    <cellStyle name="Обычный 5 7 26 6" xfId="26532"/>
    <cellStyle name="Обычный 5 7 26 6 2" xfId="56406"/>
    <cellStyle name="Обычный 5 7 26 7" xfId="26533"/>
    <cellStyle name="Обычный 5 7 26 7 2" xfId="56407"/>
    <cellStyle name="Обычный 5 7 26 8" xfId="56408"/>
    <cellStyle name="Обычный 5 7 27" xfId="26534"/>
    <cellStyle name="Обычный 5 7 27 2" xfId="26535"/>
    <cellStyle name="Обычный 5 7 27 2 2" xfId="26536"/>
    <cellStyle name="Обычный 5 7 27 2 2 2" xfId="26537"/>
    <cellStyle name="Обычный 5 7 27 2 2 2 2" xfId="56409"/>
    <cellStyle name="Обычный 5 7 27 2 2 3" xfId="56410"/>
    <cellStyle name="Обычный 5 7 27 2 3" xfId="26538"/>
    <cellStyle name="Обычный 5 7 27 2 3 2" xfId="56411"/>
    <cellStyle name="Обычный 5 7 27 2 4" xfId="56412"/>
    <cellStyle name="Обычный 5 7 27 3" xfId="26539"/>
    <cellStyle name="Обычный 5 7 27 3 2" xfId="26540"/>
    <cellStyle name="Обычный 5 7 27 3 2 2" xfId="26541"/>
    <cellStyle name="Обычный 5 7 27 3 2 2 2" xfId="56413"/>
    <cellStyle name="Обычный 5 7 27 3 2 3" xfId="56414"/>
    <cellStyle name="Обычный 5 7 27 3 3" xfId="26542"/>
    <cellStyle name="Обычный 5 7 27 3 3 2" xfId="56415"/>
    <cellStyle name="Обычный 5 7 27 3 4" xfId="56416"/>
    <cellStyle name="Обычный 5 7 27 4" xfId="26543"/>
    <cellStyle name="Обычный 5 7 27 4 2" xfId="26544"/>
    <cellStyle name="Обычный 5 7 27 4 2 2" xfId="26545"/>
    <cellStyle name="Обычный 5 7 27 4 2 2 2" xfId="56417"/>
    <cellStyle name="Обычный 5 7 27 4 2 3" xfId="56418"/>
    <cellStyle name="Обычный 5 7 27 4 3" xfId="26546"/>
    <cellStyle name="Обычный 5 7 27 4 3 2" xfId="56419"/>
    <cellStyle name="Обычный 5 7 27 4 4" xfId="56420"/>
    <cellStyle name="Обычный 5 7 27 5" xfId="26547"/>
    <cellStyle name="Обычный 5 7 27 5 2" xfId="26548"/>
    <cellStyle name="Обычный 5 7 27 5 2 2" xfId="56421"/>
    <cellStyle name="Обычный 5 7 27 5 3" xfId="56422"/>
    <cellStyle name="Обычный 5 7 27 6" xfId="26549"/>
    <cellStyle name="Обычный 5 7 27 6 2" xfId="56423"/>
    <cellStyle name="Обычный 5 7 27 7" xfId="26550"/>
    <cellStyle name="Обычный 5 7 27 7 2" xfId="56424"/>
    <cellStyle name="Обычный 5 7 27 8" xfId="56425"/>
    <cellStyle name="Обычный 5 7 28" xfId="26551"/>
    <cellStyle name="Обычный 5 7 28 2" xfId="26552"/>
    <cellStyle name="Обычный 5 7 28 2 2" xfId="26553"/>
    <cellStyle name="Обычный 5 7 28 2 2 2" xfId="26554"/>
    <cellStyle name="Обычный 5 7 28 2 2 2 2" xfId="56426"/>
    <cellStyle name="Обычный 5 7 28 2 2 3" xfId="56427"/>
    <cellStyle name="Обычный 5 7 28 2 3" xfId="26555"/>
    <cellStyle name="Обычный 5 7 28 2 3 2" xfId="56428"/>
    <cellStyle name="Обычный 5 7 28 2 4" xfId="56429"/>
    <cellStyle name="Обычный 5 7 28 3" xfId="26556"/>
    <cellStyle name="Обычный 5 7 28 3 2" xfId="26557"/>
    <cellStyle name="Обычный 5 7 28 3 2 2" xfId="26558"/>
    <cellStyle name="Обычный 5 7 28 3 2 2 2" xfId="56430"/>
    <cellStyle name="Обычный 5 7 28 3 2 3" xfId="56431"/>
    <cellStyle name="Обычный 5 7 28 3 3" xfId="26559"/>
    <cellStyle name="Обычный 5 7 28 3 3 2" xfId="56432"/>
    <cellStyle name="Обычный 5 7 28 3 4" xfId="56433"/>
    <cellStyle name="Обычный 5 7 28 4" xfId="26560"/>
    <cellStyle name="Обычный 5 7 28 4 2" xfId="26561"/>
    <cellStyle name="Обычный 5 7 28 4 2 2" xfId="26562"/>
    <cellStyle name="Обычный 5 7 28 4 2 2 2" xfId="56434"/>
    <cellStyle name="Обычный 5 7 28 4 2 3" xfId="56435"/>
    <cellStyle name="Обычный 5 7 28 4 3" xfId="26563"/>
    <cellStyle name="Обычный 5 7 28 4 3 2" xfId="56436"/>
    <cellStyle name="Обычный 5 7 28 4 4" xfId="56437"/>
    <cellStyle name="Обычный 5 7 28 5" xfId="26564"/>
    <cellStyle name="Обычный 5 7 28 5 2" xfId="26565"/>
    <cellStyle name="Обычный 5 7 28 5 2 2" xfId="56438"/>
    <cellStyle name="Обычный 5 7 28 5 3" xfId="56439"/>
    <cellStyle name="Обычный 5 7 28 6" xfId="26566"/>
    <cellStyle name="Обычный 5 7 28 6 2" xfId="56440"/>
    <cellStyle name="Обычный 5 7 28 7" xfId="26567"/>
    <cellStyle name="Обычный 5 7 28 7 2" xfId="56441"/>
    <cellStyle name="Обычный 5 7 28 8" xfId="56442"/>
    <cellStyle name="Обычный 5 7 29" xfId="26568"/>
    <cellStyle name="Обычный 5 7 29 2" xfId="26569"/>
    <cellStyle name="Обычный 5 7 29 2 2" xfId="26570"/>
    <cellStyle name="Обычный 5 7 29 2 2 2" xfId="26571"/>
    <cellStyle name="Обычный 5 7 29 2 2 2 2" xfId="56443"/>
    <cellStyle name="Обычный 5 7 29 2 2 3" xfId="56444"/>
    <cellStyle name="Обычный 5 7 29 2 3" xfId="26572"/>
    <cellStyle name="Обычный 5 7 29 2 3 2" xfId="56445"/>
    <cellStyle name="Обычный 5 7 29 2 4" xfId="56446"/>
    <cellStyle name="Обычный 5 7 29 3" xfId="26573"/>
    <cellStyle name="Обычный 5 7 29 3 2" xfId="26574"/>
    <cellStyle name="Обычный 5 7 29 3 2 2" xfId="26575"/>
    <cellStyle name="Обычный 5 7 29 3 2 2 2" xfId="56447"/>
    <cellStyle name="Обычный 5 7 29 3 2 3" xfId="56448"/>
    <cellStyle name="Обычный 5 7 29 3 3" xfId="26576"/>
    <cellStyle name="Обычный 5 7 29 3 3 2" xfId="56449"/>
    <cellStyle name="Обычный 5 7 29 3 4" xfId="56450"/>
    <cellStyle name="Обычный 5 7 29 4" xfId="26577"/>
    <cellStyle name="Обычный 5 7 29 4 2" xfId="26578"/>
    <cellStyle name="Обычный 5 7 29 4 2 2" xfId="26579"/>
    <cellStyle name="Обычный 5 7 29 4 2 2 2" xfId="56451"/>
    <cellStyle name="Обычный 5 7 29 4 2 3" xfId="56452"/>
    <cellStyle name="Обычный 5 7 29 4 3" xfId="26580"/>
    <cellStyle name="Обычный 5 7 29 4 3 2" xfId="56453"/>
    <cellStyle name="Обычный 5 7 29 4 4" xfId="56454"/>
    <cellStyle name="Обычный 5 7 29 5" xfId="26581"/>
    <cellStyle name="Обычный 5 7 29 5 2" xfId="26582"/>
    <cellStyle name="Обычный 5 7 29 5 2 2" xfId="56455"/>
    <cellStyle name="Обычный 5 7 29 5 3" xfId="56456"/>
    <cellStyle name="Обычный 5 7 29 6" xfId="26583"/>
    <cellStyle name="Обычный 5 7 29 6 2" xfId="56457"/>
    <cellStyle name="Обычный 5 7 29 7" xfId="26584"/>
    <cellStyle name="Обычный 5 7 29 7 2" xfId="56458"/>
    <cellStyle name="Обычный 5 7 29 8" xfId="56459"/>
    <cellStyle name="Обычный 5 7 3" xfId="26585"/>
    <cellStyle name="Обычный 5 7 3 2" xfId="26586"/>
    <cellStyle name="Обычный 5 7 3 2 2" xfId="26587"/>
    <cellStyle name="Обычный 5 7 3 2 2 2" xfId="26588"/>
    <cellStyle name="Обычный 5 7 3 2 2 2 2" xfId="56460"/>
    <cellStyle name="Обычный 5 7 3 2 2 3" xfId="56461"/>
    <cellStyle name="Обычный 5 7 3 2 3" xfId="26589"/>
    <cellStyle name="Обычный 5 7 3 2 3 2" xfId="56462"/>
    <cellStyle name="Обычный 5 7 3 2 4" xfId="56463"/>
    <cellStyle name="Обычный 5 7 3 3" xfId="26590"/>
    <cellStyle name="Обычный 5 7 3 3 2" xfId="26591"/>
    <cellStyle name="Обычный 5 7 3 3 2 2" xfId="26592"/>
    <cellStyle name="Обычный 5 7 3 3 2 2 2" xfId="56464"/>
    <cellStyle name="Обычный 5 7 3 3 2 3" xfId="56465"/>
    <cellStyle name="Обычный 5 7 3 3 3" xfId="26593"/>
    <cellStyle name="Обычный 5 7 3 3 3 2" xfId="56466"/>
    <cellStyle name="Обычный 5 7 3 3 4" xfId="56467"/>
    <cellStyle name="Обычный 5 7 3 4" xfId="26594"/>
    <cellStyle name="Обычный 5 7 3 4 2" xfId="26595"/>
    <cellStyle name="Обычный 5 7 3 4 2 2" xfId="26596"/>
    <cellStyle name="Обычный 5 7 3 4 2 2 2" xfId="56468"/>
    <cellStyle name="Обычный 5 7 3 4 2 3" xfId="56469"/>
    <cellStyle name="Обычный 5 7 3 4 3" xfId="26597"/>
    <cellStyle name="Обычный 5 7 3 4 3 2" xfId="56470"/>
    <cellStyle name="Обычный 5 7 3 4 4" xfId="56471"/>
    <cellStyle name="Обычный 5 7 3 5" xfId="26598"/>
    <cellStyle name="Обычный 5 7 3 5 2" xfId="26599"/>
    <cellStyle name="Обычный 5 7 3 5 2 2" xfId="56472"/>
    <cellStyle name="Обычный 5 7 3 5 3" xfId="56473"/>
    <cellStyle name="Обычный 5 7 3 6" xfId="26600"/>
    <cellStyle name="Обычный 5 7 3 6 2" xfId="56474"/>
    <cellStyle name="Обычный 5 7 3 7" xfId="26601"/>
    <cellStyle name="Обычный 5 7 3 7 2" xfId="56475"/>
    <cellStyle name="Обычный 5 7 3 8" xfId="56476"/>
    <cellStyle name="Обычный 5 7 30" xfId="26602"/>
    <cellStyle name="Обычный 5 7 30 2" xfId="26603"/>
    <cellStyle name="Обычный 5 7 30 2 2" xfId="26604"/>
    <cellStyle name="Обычный 5 7 30 2 2 2" xfId="56477"/>
    <cellStyle name="Обычный 5 7 30 2 3" xfId="56478"/>
    <cellStyle name="Обычный 5 7 30 3" xfId="26605"/>
    <cellStyle name="Обычный 5 7 30 3 2" xfId="56479"/>
    <cellStyle name="Обычный 5 7 30 4" xfId="56480"/>
    <cellStyle name="Обычный 5 7 31" xfId="26606"/>
    <cellStyle name="Обычный 5 7 31 2" xfId="26607"/>
    <cellStyle name="Обычный 5 7 31 2 2" xfId="26608"/>
    <cellStyle name="Обычный 5 7 31 2 2 2" xfId="56481"/>
    <cellStyle name="Обычный 5 7 31 2 3" xfId="56482"/>
    <cellStyle name="Обычный 5 7 31 3" xfId="26609"/>
    <cellStyle name="Обычный 5 7 31 3 2" xfId="56483"/>
    <cellStyle name="Обычный 5 7 31 4" xfId="56484"/>
    <cellStyle name="Обычный 5 7 32" xfId="26610"/>
    <cellStyle name="Обычный 5 7 32 2" xfId="26611"/>
    <cellStyle name="Обычный 5 7 32 2 2" xfId="26612"/>
    <cellStyle name="Обычный 5 7 32 2 2 2" xfId="56485"/>
    <cellStyle name="Обычный 5 7 32 2 3" xfId="56486"/>
    <cellStyle name="Обычный 5 7 32 3" xfId="26613"/>
    <cellStyle name="Обычный 5 7 32 3 2" xfId="56487"/>
    <cellStyle name="Обычный 5 7 32 4" xfId="56488"/>
    <cellStyle name="Обычный 5 7 33" xfId="26614"/>
    <cellStyle name="Обычный 5 7 33 2" xfId="26615"/>
    <cellStyle name="Обычный 5 7 33 2 2" xfId="56489"/>
    <cellStyle name="Обычный 5 7 33 3" xfId="56490"/>
    <cellStyle name="Обычный 5 7 34" xfId="26616"/>
    <cellStyle name="Обычный 5 7 34 2" xfId="56491"/>
    <cellStyle name="Обычный 5 7 35" xfId="26617"/>
    <cellStyle name="Обычный 5 7 35 2" xfId="56492"/>
    <cellStyle name="Обычный 5 7 36" xfId="56493"/>
    <cellStyle name="Обычный 5 7 4" xfId="26618"/>
    <cellStyle name="Обычный 5 7 4 2" xfId="26619"/>
    <cellStyle name="Обычный 5 7 4 2 2" xfId="26620"/>
    <cellStyle name="Обычный 5 7 4 2 2 2" xfId="26621"/>
    <cellStyle name="Обычный 5 7 4 2 2 2 2" xfId="56494"/>
    <cellStyle name="Обычный 5 7 4 2 2 3" xfId="56495"/>
    <cellStyle name="Обычный 5 7 4 2 3" xfId="26622"/>
    <cellStyle name="Обычный 5 7 4 2 3 2" xfId="56496"/>
    <cellStyle name="Обычный 5 7 4 2 4" xfId="56497"/>
    <cellStyle name="Обычный 5 7 4 3" xfId="26623"/>
    <cellStyle name="Обычный 5 7 4 3 2" xfId="26624"/>
    <cellStyle name="Обычный 5 7 4 3 2 2" xfId="26625"/>
    <cellStyle name="Обычный 5 7 4 3 2 2 2" xfId="56498"/>
    <cellStyle name="Обычный 5 7 4 3 2 3" xfId="56499"/>
    <cellStyle name="Обычный 5 7 4 3 3" xfId="26626"/>
    <cellStyle name="Обычный 5 7 4 3 3 2" xfId="56500"/>
    <cellStyle name="Обычный 5 7 4 3 4" xfId="56501"/>
    <cellStyle name="Обычный 5 7 4 4" xfId="26627"/>
    <cellStyle name="Обычный 5 7 4 4 2" xfId="26628"/>
    <cellStyle name="Обычный 5 7 4 4 2 2" xfId="26629"/>
    <cellStyle name="Обычный 5 7 4 4 2 2 2" xfId="56502"/>
    <cellStyle name="Обычный 5 7 4 4 2 3" xfId="56503"/>
    <cellStyle name="Обычный 5 7 4 4 3" xfId="26630"/>
    <cellStyle name="Обычный 5 7 4 4 3 2" xfId="56504"/>
    <cellStyle name="Обычный 5 7 4 4 4" xfId="56505"/>
    <cellStyle name="Обычный 5 7 4 5" xfId="26631"/>
    <cellStyle name="Обычный 5 7 4 5 2" xfId="26632"/>
    <cellStyle name="Обычный 5 7 4 5 2 2" xfId="56506"/>
    <cellStyle name="Обычный 5 7 4 5 3" xfId="56507"/>
    <cellStyle name="Обычный 5 7 4 6" xfId="26633"/>
    <cellStyle name="Обычный 5 7 4 6 2" xfId="56508"/>
    <cellStyle name="Обычный 5 7 4 7" xfId="26634"/>
    <cellStyle name="Обычный 5 7 4 7 2" xfId="56509"/>
    <cellStyle name="Обычный 5 7 4 8" xfId="56510"/>
    <cellStyle name="Обычный 5 7 5" xfId="26635"/>
    <cellStyle name="Обычный 5 7 5 2" xfId="26636"/>
    <cellStyle name="Обычный 5 7 5 2 2" xfId="26637"/>
    <cellStyle name="Обычный 5 7 5 2 2 2" xfId="26638"/>
    <cellStyle name="Обычный 5 7 5 2 2 2 2" xfId="56511"/>
    <cellStyle name="Обычный 5 7 5 2 2 3" xfId="56512"/>
    <cellStyle name="Обычный 5 7 5 2 3" xfId="26639"/>
    <cellStyle name="Обычный 5 7 5 2 3 2" xfId="56513"/>
    <cellStyle name="Обычный 5 7 5 2 4" xfId="56514"/>
    <cellStyle name="Обычный 5 7 5 3" xfId="26640"/>
    <cellStyle name="Обычный 5 7 5 3 2" xfId="26641"/>
    <cellStyle name="Обычный 5 7 5 3 2 2" xfId="26642"/>
    <cellStyle name="Обычный 5 7 5 3 2 2 2" xfId="56515"/>
    <cellStyle name="Обычный 5 7 5 3 2 3" xfId="56516"/>
    <cellStyle name="Обычный 5 7 5 3 3" xfId="26643"/>
    <cellStyle name="Обычный 5 7 5 3 3 2" xfId="56517"/>
    <cellStyle name="Обычный 5 7 5 3 4" xfId="56518"/>
    <cellStyle name="Обычный 5 7 5 4" xfId="26644"/>
    <cellStyle name="Обычный 5 7 5 4 2" xfId="26645"/>
    <cellStyle name="Обычный 5 7 5 4 2 2" xfId="26646"/>
    <cellStyle name="Обычный 5 7 5 4 2 2 2" xfId="56519"/>
    <cellStyle name="Обычный 5 7 5 4 2 3" xfId="56520"/>
    <cellStyle name="Обычный 5 7 5 4 3" xfId="26647"/>
    <cellStyle name="Обычный 5 7 5 4 3 2" xfId="56521"/>
    <cellStyle name="Обычный 5 7 5 4 4" xfId="56522"/>
    <cellStyle name="Обычный 5 7 5 5" xfId="26648"/>
    <cellStyle name="Обычный 5 7 5 5 2" xfId="26649"/>
    <cellStyle name="Обычный 5 7 5 5 2 2" xfId="56523"/>
    <cellStyle name="Обычный 5 7 5 5 3" xfId="56524"/>
    <cellStyle name="Обычный 5 7 5 6" xfId="26650"/>
    <cellStyle name="Обычный 5 7 5 6 2" xfId="56525"/>
    <cellStyle name="Обычный 5 7 5 7" xfId="26651"/>
    <cellStyle name="Обычный 5 7 5 7 2" xfId="56526"/>
    <cellStyle name="Обычный 5 7 5 8" xfId="56527"/>
    <cellStyle name="Обычный 5 7 6" xfId="26652"/>
    <cellStyle name="Обычный 5 7 6 2" xfId="26653"/>
    <cellStyle name="Обычный 5 7 6 2 2" xfId="26654"/>
    <cellStyle name="Обычный 5 7 6 2 2 2" xfId="26655"/>
    <cellStyle name="Обычный 5 7 6 2 2 2 2" xfId="56528"/>
    <cellStyle name="Обычный 5 7 6 2 2 3" xfId="56529"/>
    <cellStyle name="Обычный 5 7 6 2 3" xfId="26656"/>
    <cellStyle name="Обычный 5 7 6 2 3 2" xfId="56530"/>
    <cellStyle name="Обычный 5 7 6 2 4" xfId="56531"/>
    <cellStyle name="Обычный 5 7 6 3" xfId="26657"/>
    <cellStyle name="Обычный 5 7 6 3 2" xfId="26658"/>
    <cellStyle name="Обычный 5 7 6 3 2 2" xfId="26659"/>
    <cellStyle name="Обычный 5 7 6 3 2 2 2" xfId="56532"/>
    <cellStyle name="Обычный 5 7 6 3 2 3" xfId="56533"/>
    <cellStyle name="Обычный 5 7 6 3 3" xfId="26660"/>
    <cellStyle name="Обычный 5 7 6 3 3 2" xfId="56534"/>
    <cellStyle name="Обычный 5 7 6 3 4" xfId="56535"/>
    <cellStyle name="Обычный 5 7 6 4" xfId="26661"/>
    <cellStyle name="Обычный 5 7 6 4 2" xfId="26662"/>
    <cellStyle name="Обычный 5 7 6 4 2 2" xfId="26663"/>
    <cellStyle name="Обычный 5 7 6 4 2 2 2" xfId="56536"/>
    <cellStyle name="Обычный 5 7 6 4 2 3" xfId="56537"/>
    <cellStyle name="Обычный 5 7 6 4 3" xfId="26664"/>
    <cellStyle name="Обычный 5 7 6 4 3 2" xfId="56538"/>
    <cellStyle name="Обычный 5 7 6 4 4" xfId="56539"/>
    <cellStyle name="Обычный 5 7 6 5" xfId="26665"/>
    <cellStyle name="Обычный 5 7 6 5 2" xfId="26666"/>
    <cellStyle name="Обычный 5 7 6 5 2 2" xfId="56540"/>
    <cellStyle name="Обычный 5 7 6 5 3" xfId="56541"/>
    <cellStyle name="Обычный 5 7 6 6" xfId="26667"/>
    <cellStyle name="Обычный 5 7 6 6 2" xfId="56542"/>
    <cellStyle name="Обычный 5 7 6 7" xfId="26668"/>
    <cellStyle name="Обычный 5 7 6 7 2" xfId="56543"/>
    <cellStyle name="Обычный 5 7 6 8" xfId="56544"/>
    <cellStyle name="Обычный 5 7 7" xfId="26669"/>
    <cellStyle name="Обычный 5 7 7 2" xfId="26670"/>
    <cellStyle name="Обычный 5 7 7 2 2" xfId="26671"/>
    <cellStyle name="Обычный 5 7 7 2 2 2" xfId="26672"/>
    <cellStyle name="Обычный 5 7 7 2 2 2 2" xfId="56545"/>
    <cellStyle name="Обычный 5 7 7 2 2 3" xfId="56546"/>
    <cellStyle name="Обычный 5 7 7 2 3" xfId="26673"/>
    <cellStyle name="Обычный 5 7 7 2 3 2" xfId="56547"/>
    <cellStyle name="Обычный 5 7 7 2 4" xfId="56548"/>
    <cellStyle name="Обычный 5 7 7 3" xfId="26674"/>
    <cellStyle name="Обычный 5 7 7 3 2" xfId="26675"/>
    <cellStyle name="Обычный 5 7 7 3 2 2" xfId="26676"/>
    <cellStyle name="Обычный 5 7 7 3 2 2 2" xfId="56549"/>
    <cellStyle name="Обычный 5 7 7 3 2 3" xfId="56550"/>
    <cellStyle name="Обычный 5 7 7 3 3" xfId="26677"/>
    <cellStyle name="Обычный 5 7 7 3 3 2" xfId="56551"/>
    <cellStyle name="Обычный 5 7 7 3 4" xfId="56552"/>
    <cellStyle name="Обычный 5 7 7 4" xfId="26678"/>
    <cellStyle name="Обычный 5 7 7 4 2" xfId="26679"/>
    <cellStyle name="Обычный 5 7 7 4 2 2" xfId="26680"/>
    <cellStyle name="Обычный 5 7 7 4 2 2 2" xfId="56553"/>
    <cellStyle name="Обычный 5 7 7 4 2 3" xfId="56554"/>
    <cellStyle name="Обычный 5 7 7 4 3" xfId="26681"/>
    <cellStyle name="Обычный 5 7 7 4 3 2" xfId="56555"/>
    <cellStyle name="Обычный 5 7 7 4 4" xfId="56556"/>
    <cellStyle name="Обычный 5 7 7 5" xfId="26682"/>
    <cellStyle name="Обычный 5 7 7 5 2" xfId="26683"/>
    <cellStyle name="Обычный 5 7 7 5 2 2" xfId="56557"/>
    <cellStyle name="Обычный 5 7 7 5 3" xfId="56558"/>
    <cellStyle name="Обычный 5 7 7 6" xfId="26684"/>
    <cellStyle name="Обычный 5 7 7 6 2" xfId="56559"/>
    <cellStyle name="Обычный 5 7 7 7" xfId="26685"/>
    <cellStyle name="Обычный 5 7 7 7 2" xfId="56560"/>
    <cellStyle name="Обычный 5 7 7 8" xfId="56561"/>
    <cellStyle name="Обычный 5 7 8" xfId="26686"/>
    <cellStyle name="Обычный 5 7 8 2" xfId="26687"/>
    <cellStyle name="Обычный 5 7 8 2 2" xfId="26688"/>
    <cellStyle name="Обычный 5 7 8 2 2 2" xfId="26689"/>
    <cellStyle name="Обычный 5 7 8 2 2 2 2" xfId="56562"/>
    <cellStyle name="Обычный 5 7 8 2 2 3" xfId="56563"/>
    <cellStyle name="Обычный 5 7 8 2 3" xfId="26690"/>
    <cellStyle name="Обычный 5 7 8 2 3 2" xfId="56564"/>
    <cellStyle name="Обычный 5 7 8 2 4" xfId="56565"/>
    <cellStyle name="Обычный 5 7 8 3" xfId="26691"/>
    <cellStyle name="Обычный 5 7 8 3 2" xfId="26692"/>
    <cellStyle name="Обычный 5 7 8 3 2 2" xfId="26693"/>
    <cellStyle name="Обычный 5 7 8 3 2 2 2" xfId="56566"/>
    <cellStyle name="Обычный 5 7 8 3 2 3" xfId="56567"/>
    <cellStyle name="Обычный 5 7 8 3 3" xfId="26694"/>
    <cellStyle name="Обычный 5 7 8 3 3 2" xfId="56568"/>
    <cellStyle name="Обычный 5 7 8 3 4" xfId="56569"/>
    <cellStyle name="Обычный 5 7 8 4" xfId="26695"/>
    <cellStyle name="Обычный 5 7 8 4 2" xfId="26696"/>
    <cellStyle name="Обычный 5 7 8 4 2 2" xfId="26697"/>
    <cellStyle name="Обычный 5 7 8 4 2 2 2" xfId="56570"/>
    <cellStyle name="Обычный 5 7 8 4 2 3" xfId="56571"/>
    <cellStyle name="Обычный 5 7 8 4 3" xfId="26698"/>
    <cellStyle name="Обычный 5 7 8 4 3 2" xfId="56572"/>
    <cellStyle name="Обычный 5 7 8 4 4" xfId="56573"/>
    <cellStyle name="Обычный 5 7 8 5" xfId="26699"/>
    <cellStyle name="Обычный 5 7 8 5 2" xfId="26700"/>
    <cellStyle name="Обычный 5 7 8 5 2 2" xfId="56574"/>
    <cellStyle name="Обычный 5 7 8 5 3" xfId="56575"/>
    <cellStyle name="Обычный 5 7 8 6" xfId="26701"/>
    <cellStyle name="Обычный 5 7 8 6 2" xfId="56576"/>
    <cellStyle name="Обычный 5 7 8 7" xfId="26702"/>
    <cellStyle name="Обычный 5 7 8 7 2" xfId="56577"/>
    <cellStyle name="Обычный 5 7 8 8" xfId="56578"/>
    <cellStyle name="Обычный 5 7 9" xfId="26703"/>
    <cellStyle name="Обычный 5 7 9 2" xfId="26704"/>
    <cellStyle name="Обычный 5 7 9 2 2" xfId="26705"/>
    <cellStyle name="Обычный 5 7 9 2 2 2" xfId="26706"/>
    <cellStyle name="Обычный 5 7 9 2 2 2 2" xfId="56579"/>
    <cellStyle name="Обычный 5 7 9 2 2 3" xfId="56580"/>
    <cellStyle name="Обычный 5 7 9 2 3" xfId="26707"/>
    <cellStyle name="Обычный 5 7 9 2 3 2" xfId="56581"/>
    <cellStyle name="Обычный 5 7 9 2 4" xfId="56582"/>
    <cellStyle name="Обычный 5 7 9 3" xfId="26708"/>
    <cellStyle name="Обычный 5 7 9 3 2" xfId="26709"/>
    <cellStyle name="Обычный 5 7 9 3 2 2" xfId="26710"/>
    <cellStyle name="Обычный 5 7 9 3 2 2 2" xfId="56583"/>
    <cellStyle name="Обычный 5 7 9 3 2 3" xfId="56584"/>
    <cellStyle name="Обычный 5 7 9 3 3" xfId="26711"/>
    <cellStyle name="Обычный 5 7 9 3 3 2" xfId="56585"/>
    <cellStyle name="Обычный 5 7 9 3 4" xfId="56586"/>
    <cellStyle name="Обычный 5 7 9 4" xfId="26712"/>
    <cellStyle name="Обычный 5 7 9 4 2" xfId="26713"/>
    <cellStyle name="Обычный 5 7 9 4 2 2" xfId="26714"/>
    <cellStyle name="Обычный 5 7 9 4 2 2 2" xfId="56587"/>
    <cellStyle name="Обычный 5 7 9 4 2 3" xfId="56588"/>
    <cellStyle name="Обычный 5 7 9 4 3" xfId="26715"/>
    <cellStyle name="Обычный 5 7 9 4 3 2" xfId="56589"/>
    <cellStyle name="Обычный 5 7 9 4 4" xfId="56590"/>
    <cellStyle name="Обычный 5 7 9 5" xfId="26716"/>
    <cellStyle name="Обычный 5 7 9 5 2" xfId="26717"/>
    <cellStyle name="Обычный 5 7 9 5 2 2" xfId="56591"/>
    <cellStyle name="Обычный 5 7 9 5 3" xfId="56592"/>
    <cellStyle name="Обычный 5 7 9 6" xfId="26718"/>
    <cellStyle name="Обычный 5 7 9 6 2" xfId="56593"/>
    <cellStyle name="Обычный 5 7 9 7" xfId="26719"/>
    <cellStyle name="Обычный 5 7 9 7 2" xfId="56594"/>
    <cellStyle name="Обычный 5 7 9 8" xfId="56595"/>
    <cellStyle name="Обычный 5 70" xfId="26720"/>
    <cellStyle name="Обычный 5 70 2" xfId="26721"/>
    <cellStyle name="Обычный 5 70 2 2" xfId="26722"/>
    <cellStyle name="Обычный 5 70 2 2 2" xfId="26723"/>
    <cellStyle name="Обычный 5 70 2 2 2 2" xfId="56596"/>
    <cellStyle name="Обычный 5 70 2 2 3" xfId="56597"/>
    <cellStyle name="Обычный 5 70 2 3" xfId="26724"/>
    <cellStyle name="Обычный 5 70 2 3 2" xfId="56598"/>
    <cellStyle name="Обычный 5 70 2 4" xfId="56599"/>
    <cellStyle name="Обычный 5 70 3" xfId="26725"/>
    <cellStyle name="Обычный 5 70 3 2" xfId="26726"/>
    <cellStyle name="Обычный 5 70 3 2 2" xfId="26727"/>
    <cellStyle name="Обычный 5 70 3 2 2 2" xfId="56600"/>
    <cellStyle name="Обычный 5 70 3 2 3" xfId="56601"/>
    <cellStyle name="Обычный 5 70 3 3" xfId="26728"/>
    <cellStyle name="Обычный 5 70 3 3 2" xfId="56602"/>
    <cellStyle name="Обычный 5 70 3 4" xfId="56603"/>
    <cellStyle name="Обычный 5 70 4" xfId="26729"/>
    <cellStyle name="Обычный 5 70 4 2" xfId="26730"/>
    <cellStyle name="Обычный 5 70 4 2 2" xfId="26731"/>
    <cellStyle name="Обычный 5 70 4 2 2 2" xfId="56604"/>
    <cellStyle name="Обычный 5 70 4 2 3" xfId="56605"/>
    <cellStyle name="Обычный 5 70 4 3" xfId="26732"/>
    <cellStyle name="Обычный 5 70 4 3 2" xfId="56606"/>
    <cellStyle name="Обычный 5 70 4 4" xfId="56607"/>
    <cellStyle name="Обычный 5 70 5" xfId="26733"/>
    <cellStyle name="Обычный 5 70 5 2" xfId="26734"/>
    <cellStyle name="Обычный 5 70 5 2 2" xfId="56608"/>
    <cellStyle name="Обычный 5 70 5 3" xfId="56609"/>
    <cellStyle name="Обычный 5 70 6" xfId="26735"/>
    <cellStyle name="Обычный 5 70 6 2" xfId="56610"/>
    <cellStyle name="Обычный 5 70 7" xfId="26736"/>
    <cellStyle name="Обычный 5 70 7 2" xfId="56611"/>
    <cellStyle name="Обычный 5 70 8" xfId="56612"/>
    <cellStyle name="Обычный 5 71" xfId="26737"/>
    <cellStyle name="Обычный 5 71 2" xfId="26738"/>
    <cellStyle name="Обычный 5 71 2 2" xfId="26739"/>
    <cellStyle name="Обычный 5 71 2 2 2" xfId="26740"/>
    <cellStyle name="Обычный 5 71 2 2 2 2" xfId="56613"/>
    <cellStyle name="Обычный 5 71 2 2 3" xfId="56614"/>
    <cellStyle name="Обычный 5 71 2 3" xfId="26741"/>
    <cellStyle name="Обычный 5 71 2 3 2" xfId="56615"/>
    <cellStyle name="Обычный 5 71 2 4" xfId="56616"/>
    <cellStyle name="Обычный 5 71 3" xfId="26742"/>
    <cellStyle name="Обычный 5 71 3 2" xfId="26743"/>
    <cellStyle name="Обычный 5 71 3 2 2" xfId="26744"/>
    <cellStyle name="Обычный 5 71 3 2 2 2" xfId="56617"/>
    <cellStyle name="Обычный 5 71 3 2 3" xfId="56618"/>
    <cellStyle name="Обычный 5 71 3 3" xfId="26745"/>
    <cellStyle name="Обычный 5 71 3 3 2" xfId="56619"/>
    <cellStyle name="Обычный 5 71 3 4" xfId="56620"/>
    <cellStyle name="Обычный 5 71 4" xfId="26746"/>
    <cellStyle name="Обычный 5 71 4 2" xfId="26747"/>
    <cellStyle name="Обычный 5 71 4 2 2" xfId="26748"/>
    <cellStyle name="Обычный 5 71 4 2 2 2" xfId="56621"/>
    <cellStyle name="Обычный 5 71 4 2 3" xfId="56622"/>
    <cellStyle name="Обычный 5 71 4 3" xfId="26749"/>
    <cellStyle name="Обычный 5 71 4 3 2" xfId="56623"/>
    <cellStyle name="Обычный 5 71 4 4" xfId="56624"/>
    <cellStyle name="Обычный 5 71 5" xfId="26750"/>
    <cellStyle name="Обычный 5 71 5 2" xfId="26751"/>
    <cellStyle name="Обычный 5 71 5 2 2" xfId="56625"/>
    <cellStyle name="Обычный 5 71 5 3" xfId="56626"/>
    <cellStyle name="Обычный 5 71 6" xfId="26752"/>
    <cellStyle name="Обычный 5 71 6 2" xfId="56627"/>
    <cellStyle name="Обычный 5 71 7" xfId="26753"/>
    <cellStyle name="Обычный 5 71 7 2" xfId="56628"/>
    <cellStyle name="Обычный 5 71 8" xfId="56629"/>
    <cellStyle name="Обычный 5 72" xfId="26754"/>
    <cellStyle name="Обычный 5 72 2" xfId="26755"/>
    <cellStyle name="Обычный 5 72 2 2" xfId="26756"/>
    <cellStyle name="Обычный 5 72 2 2 2" xfId="26757"/>
    <cellStyle name="Обычный 5 72 2 2 2 2" xfId="56630"/>
    <cellStyle name="Обычный 5 72 2 2 3" xfId="56631"/>
    <cellStyle name="Обычный 5 72 2 3" xfId="26758"/>
    <cellStyle name="Обычный 5 72 2 3 2" xfId="56632"/>
    <cellStyle name="Обычный 5 72 2 4" xfId="56633"/>
    <cellStyle name="Обычный 5 72 3" xfId="26759"/>
    <cellStyle name="Обычный 5 72 3 2" xfId="26760"/>
    <cellStyle name="Обычный 5 72 3 2 2" xfId="26761"/>
    <cellStyle name="Обычный 5 72 3 2 2 2" xfId="56634"/>
    <cellStyle name="Обычный 5 72 3 2 3" xfId="56635"/>
    <cellStyle name="Обычный 5 72 3 3" xfId="26762"/>
    <cellStyle name="Обычный 5 72 3 3 2" xfId="56636"/>
    <cellStyle name="Обычный 5 72 3 4" xfId="56637"/>
    <cellStyle name="Обычный 5 72 4" xfId="26763"/>
    <cellStyle name="Обычный 5 72 4 2" xfId="26764"/>
    <cellStyle name="Обычный 5 72 4 2 2" xfId="26765"/>
    <cellStyle name="Обычный 5 72 4 2 2 2" xfId="56638"/>
    <cellStyle name="Обычный 5 72 4 2 3" xfId="56639"/>
    <cellStyle name="Обычный 5 72 4 3" xfId="26766"/>
    <cellStyle name="Обычный 5 72 4 3 2" xfId="56640"/>
    <cellStyle name="Обычный 5 72 4 4" xfId="56641"/>
    <cellStyle name="Обычный 5 72 5" xfId="26767"/>
    <cellStyle name="Обычный 5 72 5 2" xfId="26768"/>
    <cellStyle name="Обычный 5 72 5 2 2" xfId="56642"/>
    <cellStyle name="Обычный 5 72 5 3" xfId="56643"/>
    <cellStyle name="Обычный 5 72 6" xfId="26769"/>
    <cellStyle name="Обычный 5 72 6 2" xfId="56644"/>
    <cellStyle name="Обычный 5 72 7" xfId="26770"/>
    <cellStyle name="Обычный 5 72 7 2" xfId="56645"/>
    <cellStyle name="Обычный 5 72 8" xfId="56646"/>
    <cellStyle name="Обычный 5 73" xfId="26771"/>
    <cellStyle name="Обычный 5 73 2" xfId="26772"/>
    <cellStyle name="Обычный 5 73 2 2" xfId="26773"/>
    <cellStyle name="Обычный 5 73 2 2 2" xfId="26774"/>
    <cellStyle name="Обычный 5 73 2 2 2 2" xfId="56647"/>
    <cellStyle name="Обычный 5 73 2 2 3" xfId="56648"/>
    <cellStyle name="Обычный 5 73 2 3" xfId="26775"/>
    <cellStyle name="Обычный 5 73 2 3 2" xfId="56649"/>
    <cellStyle name="Обычный 5 73 2 4" xfId="56650"/>
    <cellStyle name="Обычный 5 73 3" xfId="26776"/>
    <cellStyle name="Обычный 5 73 3 2" xfId="26777"/>
    <cellStyle name="Обычный 5 73 3 2 2" xfId="26778"/>
    <cellStyle name="Обычный 5 73 3 2 2 2" xfId="56651"/>
    <cellStyle name="Обычный 5 73 3 2 3" xfId="56652"/>
    <cellStyle name="Обычный 5 73 3 3" xfId="26779"/>
    <cellStyle name="Обычный 5 73 3 3 2" xfId="56653"/>
    <cellStyle name="Обычный 5 73 3 4" xfId="56654"/>
    <cellStyle name="Обычный 5 73 4" xfId="26780"/>
    <cellStyle name="Обычный 5 73 4 2" xfId="26781"/>
    <cellStyle name="Обычный 5 73 4 2 2" xfId="26782"/>
    <cellStyle name="Обычный 5 73 4 2 2 2" xfId="56655"/>
    <cellStyle name="Обычный 5 73 4 2 3" xfId="56656"/>
    <cellStyle name="Обычный 5 73 4 3" xfId="26783"/>
    <cellStyle name="Обычный 5 73 4 3 2" xfId="56657"/>
    <cellStyle name="Обычный 5 73 4 4" xfId="56658"/>
    <cellStyle name="Обычный 5 73 5" xfId="26784"/>
    <cellStyle name="Обычный 5 73 5 2" xfId="26785"/>
    <cellStyle name="Обычный 5 73 5 2 2" xfId="56659"/>
    <cellStyle name="Обычный 5 73 5 3" xfId="56660"/>
    <cellStyle name="Обычный 5 73 6" xfId="26786"/>
    <cellStyle name="Обычный 5 73 6 2" xfId="56661"/>
    <cellStyle name="Обычный 5 73 7" xfId="26787"/>
    <cellStyle name="Обычный 5 73 7 2" xfId="56662"/>
    <cellStyle name="Обычный 5 73 8" xfId="56663"/>
    <cellStyle name="Обычный 5 74" xfId="26788"/>
    <cellStyle name="Обычный 5 74 2" xfId="26789"/>
    <cellStyle name="Обычный 5 74 2 2" xfId="26790"/>
    <cellStyle name="Обычный 5 74 2 2 2" xfId="26791"/>
    <cellStyle name="Обычный 5 74 2 2 2 2" xfId="56664"/>
    <cellStyle name="Обычный 5 74 2 2 3" xfId="56665"/>
    <cellStyle name="Обычный 5 74 2 3" xfId="26792"/>
    <cellStyle name="Обычный 5 74 2 3 2" xfId="56666"/>
    <cellStyle name="Обычный 5 74 2 4" xfId="56667"/>
    <cellStyle name="Обычный 5 74 3" xfId="26793"/>
    <cellStyle name="Обычный 5 74 3 2" xfId="26794"/>
    <cellStyle name="Обычный 5 74 3 2 2" xfId="26795"/>
    <cellStyle name="Обычный 5 74 3 2 2 2" xfId="56668"/>
    <cellStyle name="Обычный 5 74 3 2 3" xfId="56669"/>
    <cellStyle name="Обычный 5 74 3 3" xfId="26796"/>
    <cellStyle name="Обычный 5 74 3 3 2" xfId="56670"/>
    <cellStyle name="Обычный 5 74 3 4" xfId="56671"/>
    <cellStyle name="Обычный 5 74 4" xfId="26797"/>
    <cellStyle name="Обычный 5 74 4 2" xfId="26798"/>
    <cellStyle name="Обычный 5 74 4 2 2" xfId="26799"/>
    <cellStyle name="Обычный 5 74 4 2 2 2" xfId="56672"/>
    <cellStyle name="Обычный 5 74 4 2 3" xfId="56673"/>
    <cellStyle name="Обычный 5 74 4 3" xfId="26800"/>
    <cellStyle name="Обычный 5 74 4 3 2" xfId="56674"/>
    <cellStyle name="Обычный 5 74 4 4" xfId="56675"/>
    <cellStyle name="Обычный 5 74 5" xfId="26801"/>
    <cellStyle name="Обычный 5 74 5 2" xfId="26802"/>
    <cellStyle name="Обычный 5 74 5 2 2" xfId="56676"/>
    <cellStyle name="Обычный 5 74 5 3" xfId="56677"/>
    <cellStyle name="Обычный 5 74 6" xfId="26803"/>
    <cellStyle name="Обычный 5 74 6 2" xfId="56678"/>
    <cellStyle name="Обычный 5 74 7" xfId="26804"/>
    <cellStyle name="Обычный 5 74 7 2" xfId="56679"/>
    <cellStyle name="Обычный 5 74 8" xfId="56680"/>
    <cellStyle name="Обычный 5 75" xfId="26805"/>
    <cellStyle name="Обычный 5 75 2" xfId="26806"/>
    <cellStyle name="Обычный 5 75 2 2" xfId="26807"/>
    <cellStyle name="Обычный 5 75 2 2 2" xfId="26808"/>
    <cellStyle name="Обычный 5 75 2 2 2 2" xfId="56681"/>
    <cellStyle name="Обычный 5 75 2 2 3" xfId="56682"/>
    <cellStyle name="Обычный 5 75 2 3" xfId="26809"/>
    <cellStyle name="Обычный 5 75 2 3 2" xfId="56683"/>
    <cellStyle name="Обычный 5 75 2 4" xfId="56684"/>
    <cellStyle name="Обычный 5 75 3" xfId="26810"/>
    <cellStyle name="Обычный 5 75 3 2" xfId="26811"/>
    <cellStyle name="Обычный 5 75 3 2 2" xfId="26812"/>
    <cellStyle name="Обычный 5 75 3 2 2 2" xfId="56685"/>
    <cellStyle name="Обычный 5 75 3 2 3" xfId="56686"/>
    <cellStyle name="Обычный 5 75 3 3" xfId="26813"/>
    <cellStyle name="Обычный 5 75 3 3 2" xfId="56687"/>
    <cellStyle name="Обычный 5 75 3 4" xfId="56688"/>
    <cellStyle name="Обычный 5 75 4" xfId="26814"/>
    <cellStyle name="Обычный 5 75 4 2" xfId="26815"/>
    <cellStyle name="Обычный 5 75 4 2 2" xfId="26816"/>
    <cellStyle name="Обычный 5 75 4 2 2 2" xfId="56689"/>
    <cellStyle name="Обычный 5 75 4 2 3" xfId="56690"/>
    <cellStyle name="Обычный 5 75 4 3" xfId="26817"/>
    <cellStyle name="Обычный 5 75 4 3 2" xfId="56691"/>
    <cellStyle name="Обычный 5 75 4 4" xfId="56692"/>
    <cellStyle name="Обычный 5 75 5" xfId="26818"/>
    <cellStyle name="Обычный 5 75 5 2" xfId="26819"/>
    <cellStyle name="Обычный 5 75 5 2 2" xfId="56693"/>
    <cellStyle name="Обычный 5 75 5 3" xfId="56694"/>
    <cellStyle name="Обычный 5 75 6" xfId="26820"/>
    <cellStyle name="Обычный 5 75 6 2" xfId="56695"/>
    <cellStyle name="Обычный 5 75 7" xfId="26821"/>
    <cellStyle name="Обычный 5 75 7 2" xfId="56696"/>
    <cellStyle name="Обычный 5 75 8" xfId="56697"/>
    <cellStyle name="Обычный 5 76" xfId="26822"/>
    <cellStyle name="Обычный 5 76 2" xfId="26823"/>
    <cellStyle name="Обычный 5 77" xfId="26824"/>
    <cellStyle name="Обычный 5 77 2" xfId="26825"/>
    <cellStyle name="Обычный 5 78" xfId="26826"/>
    <cellStyle name="Обычный 5 78 2" xfId="26827"/>
    <cellStyle name="Обычный 5 79" xfId="26828"/>
    <cellStyle name="Обычный 5 79 2" xfId="56698"/>
    <cellStyle name="Обычный 5 8" xfId="26829"/>
    <cellStyle name="Обычный 5 8 10" xfId="26830"/>
    <cellStyle name="Обычный 5 8 10 2" xfId="26831"/>
    <cellStyle name="Обычный 5 8 10 2 2" xfId="26832"/>
    <cellStyle name="Обычный 5 8 10 2 2 2" xfId="26833"/>
    <cellStyle name="Обычный 5 8 10 2 2 2 2" xfId="56699"/>
    <cellStyle name="Обычный 5 8 10 2 2 3" xfId="56700"/>
    <cellStyle name="Обычный 5 8 10 2 3" xfId="26834"/>
    <cellStyle name="Обычный 5 8 10 2 3 2" xfId="56701"/>
    <cellStyle name="Обычный 5 8 10 2 4" xfId="56702"/>
    <cellStyle name="Обычный 5 8 10 3" xfId="26835"/>
    <cellStyle name="Обычный 5 8 10 3 2" xfId="26836"/>
    <cellStyle name="Обычный 5 8 10 3 2 2" xfId="26837"/>
    <cellStyle name="Обычный 5 8 10 3 2 2 2" xfId="56703"/>
    <cellStyle name="Обычный 5 8 10 3 2 3" xfId="56704"/>
    <cellStyle name="Обычный 5 8 10 3 3" xfId="26838"/>
    <cellStyle name="Обычный 5 8 10 3 3 2" xfId="56705"/>
    <cellStyle name="Обычный 5 8 10 3 4" xfId="56706"/>
    <cellStyle name="Обычный 5 8 10 4" xfId="26839"/>
    <cellStyle name="Обычный 5 8 10 4 2" xfId="26840"/>
    <cellStyle name="Обычный 5 8 10 4 2 2" xfId="26841"/>
    <cellStyle name="Обычный 5 8 10 4 2 2 2" xfId="56707"/>
    <cellStyle name="Обычный 5 8 10 4 2 3" xfId="56708"/>
    <cellStyle name="Обычный 5 8 10 4 3" xfId="26842"/>
    <cellStyle name="Обычный 5 8 10 4 3 2" xfId="56709"/>
    <cellStyle name="Обычный 5 8 10 4 4" xfId="56710"/>
    <cellStyle name="Обычный 5 8 10 5" xfId="26843"/>
    <cellStyle name="Обычный 5 8 10 5 2" xfId="26844"/>
    <cellStyle name="Обычный 5 8 10 5 2 2" xfId="56711"/>
    <cellStyle name="Обычный 5 8 10 5 3" xfId="56712"/>
    <cellStyle name="Обычный 5 8 10 6" xfId="26845"/>
    <cellStyle name="Обычный 5 8 10 6 2" xfId="56713"/>
    <cellStyle name="Обычный 5 8 10 7" xfId="26846"/>
    <cellStyle name="Обычный 5 8 10 7 2" xfId="56714"/>
    <cellStyle name="Обычный 5 8 10 8" xfId="56715"/>
    <cellStyle name="Обычный 5 8 11" xfId="26847"/>
    <cellStyle name="Обычный 5 8 11 2" xfId="26848"/>
    <cellStyle name="Обычный 5 8 11 2 2" xfId="26849"/>
    <cellStyle name="Обычный 5 8 11 2 2 2" xfId="26850"/>
    <cellStyle name="Обычный 5 8 11 2 2 2 2" xfId="56716"/>
    <cellStyle name="Обычный 5 8 11 2 2 3" xfId="56717"/>
    <cellStyle name="Обычный 5 8 11 2 3" xfId="26851"/>
    <cellStyle name="Обычный 5 8 11 2 3 2" xfId="56718"/>
    <cellStyle name="Обычный 5 8 11 2 4" xfId="56719"/>
    <cellStyle name="Обычный 5 8 11 3" xfId="26852"/>
    <cellStyle name="Обычный 5 8 11 3 2" xfId="26853"/>
    <cellStyle name="Обычный 5 8 11 3 2 2" xfId="26854"/>
    <cellStyle name="Обычный 5 8 11 3 2 2 2" xfId="56720"/>
    <cellStyle name="Обычный 5 8 11 3 2 3" xfId="56721"/>
    <cellStyle name="Обычный 5 8 11 3 3" xfId="26855"/>
    <cellStyle name="Обычный 5 8 11 3 3 2" xfId="56722"/>
    <cellStyle name="Обычный 5 8 11 3 4" xfId="56723"/>
    <cellStyle name="Обычный 5 8 11 4" xfId="26856"/>
    <cellStyle name="Обычный 5 8 11 4 2" xfId="26857"/>
    <cellStyle name="Обычный 5 8 11 4 2 2" xfId="26858"/>
    <cellStyle name="Обычный 5 8 11 4 2 2 2" xfId="56724"/>
    <cellStyle name="Обычный 5 8 11 4 2 3" xfId="56725"/>
    <cellStyle name="Обычный 5 8 11 4 3" xfId="26859"/>
    <cellStyle name="Обычный 5 8 11 4 3 2" xfId="56726"/>
    <cellStyle name="Обычный 5 8 11 4 4" xfId="56727"/>
    <cellStyle name="Обычный 5 8 11 5" xfId="26860"/>
    <cellStyle name="Обычный 5 8 11 5 2" xfId="26861"/>
    <cellStyle name="Обычный 5 8 11 5 2 2" xfId="56728"/>
    <cellStyle name="Обычный 5 8 11 5 3" xfId="56729"/>
    <cellStyle name="Обычный 5 8 11 6" xfId="26862"/>
    <cellStyle name="Обычный 5 8 11 6 2" xfId="56730"/>
    <cellStyle name="Обычный 5 8 11 7" xfId="26863"/>
    <cellStyle name="Обычный 5 8 11 7 2" xfId="56731"/>
    <cellStyle name="Обычный 5 8 11 8" xfId="56732"/>
    <cellStyle name="Обычный 5 8 12" xfId="26864"/>
    <cellStyle name="Обычный 5 8 12 2" xfId="26865"/>
    <cellStyle name="Обычный 5 8 12 2 2" xfId="26866"/>
    <cellStyle name="Обычный 5 8 12 2 2 2" xfId="26867"/>
    <cellStyle name="Обычный 5 8 12 2 2 2 2" xfId="56733"/>
    <cellStyle name="Обычный 5 8 12 2 2 3" xfId="56734"/>
    <cellStyle name="Обычный 5 8 12 2 3" xfId="26868"/>
    <cellStyle name="Обычный 5 8 12 2 3 2" xfId="56735"/>
    <cellStyle name="Обычный 5 8 12 2 4" xfId="56736"/>
    <cellStyle name="Обычный 5 8 12 3" xfId="26869"/>
    <cellStyle name="Обычный 5 8 12 3 2" xfId="26870"/>
    <cellStyle name="Обычный 5 8 12 3 2 2" xfId="26871"/>
    <cellStyle name="Обычный 5 8 12 3 2 2 2" xfId="56737"/>
    <cellStyle name="Обычный 5 8 12 3 2 3" xfId="56738"/>
    <cellStyle name="Обычный 5 8 12 3 3" xfId="26872"/>
    <cellStyle name="Обычный 5 8 12 3 3 2" xfId="56739"/>
    <cellStyle name="Обычный 5 8 12 3 4" xfId="56740"/>
    <cellStyle name="Обычный 5 8 12 4" xfId="26873"/>
    <cellStyle name="Обычный 5 8 12 4 2" xfId="26874"/>
    <cellStyle name="Обычный 5 8 12 4 2 2" xfId="26875"/>
    <cellStyle name="Обычный 5 8 12 4 2 2 2" xfId="56741"/>
    <cellStyle name="Обычный 5 8 12 4 2 3" xfId="56742"/>
    <cellStyle name="Обычный 5 8 12 4 3" xfId="26876"/>
    <cellStyle name="Обычный 5 8 12 4 3 2" xfId="56743"/>
    <cellStyle name="Обычный 5 8 12 4 4" xfId="56744"/>
    <cellStyle name="Обычный 5 8 12 5" xfId="26877"/>
    <cellStyle name="Обычный 5 8 12 5 2" xfId="26878"/>
    <cellStyle name="Обычный 5 8 12 5 2 2" xfId="56745"/>
    <cellStyle name="Обычный 5 8 12 5 3" xfId="56746"/>
    <cellStyle name="Обычный 5 8 12 6" xfId="26879"/>
    <cellStyle name="Обычный 5 8 12 6 2" xfId="56747"/>
    <cellStyle name="Обычный 5 8 12 7" xfId="26880"/>
    <cellStyle name="Обычный 5 8 12 7 2" xfId="56748"/>
    <cellStyle name="Обычный 5 8 12 8" xfId="56749"/>
    <cellStyle name="Обычный 5 8 13" xfId="26881"/>
    <cellStyle name="Обычный 5 8 13 2" xfId="26882"/>
    <cellStyle name="Обычный 5 8 13 2 2" xfId="26883"/>
    <cellStyle name="Обычный 5 8 13 2 2 2" xfId="26884"/>
    <cellStyle name="Обычный 5 8 13 2 2 2 2" xfId="56750"/>
    <cellStyle name="Обычный 5 8 13 2 2 3" xfId="56751"/>
    <cellStyle name="Обычный 5 8 13 2 3" xfId="26885"/>
    <cellStyle name="Обычный 5 8 13 2 3 2" xfId="56752"/>
    <cellStyle name="Обычный 5 8 13 2 4" xfId="56753"/>
    <cellStyle name="Обычный 5 8 13 3" xfId="26886"/>
    <cellStyle name="Обычный 5 8 13 3 2" xfId="26887"/>
    <cellStyle name="Обычный 5 8 13 3 2 2" xfId="26888"/>
    <cellStyle name="Обычный 5 8 13 3 2 2 2" xfId="56754"/>
    <cellStyle name="Обычный 5 8 13 3 2 3" xfId="56755"/>
    <cellStyle name="Обычный 5 8 13 3 3" xfId="26889"/>
    <cellStyle name="Обычный 5 8 13 3 3 2" xfId="56756"/>
    <cellStyle name="Обычный 5 8 13 3 4" xfId="56757"/>
    <cellStyle name="Обычный 5 8 13 4" xfId="26890"/>
    <cellStyle name="Обычный 5 8 13 4 2" xfId="26891"/>
    <cellStyle name="Обычный 5 8 13 4 2 2" xfId="26892"/>
    <cellStyle name="Обычный 5 8 13 4 2 2 2" xfId="56758"/>
    <cellStyle name="Обычный 5 8 13 4 2 3" xfId="56759"/>
    <cellStyle name="Обычный 5 8 13 4 3" xfId="26893"/>
    <cellStyle name="Обычный 5 8 13 4 3 2" xfId="56760"/>
    <cellStyle name="Обычный 5 8 13 4 4" xfId="56761"/>
    <cellStyle name="Обычный 5 8 13 5" xfId="26894"/>
    <cellStyle name="Обычный 5 8 13 5 2" xfId="26895"/>
    <cellStyle name="Обычный 5 8 13 5 2 2" xfId="56762"/>
    <cellStyle name="Обычный 5 8 13 5 3" xfId="56763"/>
    <cellStyle name="Обычный 5 8 13 6" xfId="26896"/>
    <cellStyle name="Обычный 5 8 13 6 2" xfId="56764"/>
    <cellStyle name="Обычный 5 8 13 7" xfId="26897"/>
    <cellStyle name="Обычный 5 8 13 7 2" xfId="56765"/>
    <cellStyle name="Обычный 5 8 13 8" xfId="56766"/>
    <cellStyle name="Обычный 5 8 14" xfId="26898"/>
    <cellStyle name="Обычный 5 8 14 2" xfId="26899"/>
    <cellStyle name="Обычный 5 8 14 2 2" xfId="26900"/>
    <cellStyle name="Обычный 5 8 14 2 2 2" xfId="26901"/>
    <cellStyle name="Обычный 5 8 14 2 2 2 2" xfId="56767"/>
    <cellStyle name="Обычный 5 8 14 2 2 3" xfId="56768"/>
    <cellStyle name="Обычный 5 8 14 2 3" xfId="26902"/>
    <cellStyle name="Обычный 5 8 14 2 3 2" xfId="56769"/>
    <cellStyle name="Обычный 5 8 14 2 4" xfId="56770"/>
    <cellStyle name="Обычный 5 8 14 3" xfId="26903"/>
    <cellStyle name="Обычный 5 8 14 3 2" xfId="26904"/>
    <cellStyle name="Обычный 5 8 14 3 2 2" xfId="26905"/>
    <cellStyle name="Обычный 5 8 14 3 2 2 2" xfId="56771"/>
    <cellStyle name="Обычный 5 8 14 3 2 3" xfId="56772"/>
    <cellStyle name="Обычный 5 8 14 3 3" xfId="26906"/>
    <cellStyle name="Обычный 5 8 14 3 3 2" xfId="56773"/>
    <cellStyle name="Обычный 5 8 14 3 4" xfId="56774"/>
    <cellStyle name="Обычный 5 8 14 4" xfId="26907"/>
    <cellStyle name="Обычный 5 8 14 4 2" xfId="26908"/>
    <cellStyle name="Обычный 5 8 14 4 2 2" xfId="26909"/>
    <cellStyle name="Обычный 5 8 14 4 2 2 2" xfId="56775"/>
    <cellStyle name="Обычный 5 8 14 4 2 3" xfId="56776"/>
    <cellStyle name="Обычный 5 8 14 4 3" xfId="26910"/>
    <cellStyle name="Обычный 5 8 14 4 3 2" xfId="56777"/>
    <cellStyle name="Обычный 5 8 14 4 4" xfId="56778"/>
    <cellStyle name="Обычный 5 8 14 5" xfId="26911"/>
    <cellStyle name="Обычный 5 8 14 5 2" xfId="26912"/>
    <cellStyle name="Обычный 5 8 14 5 2 2" xfId="56779"/>
    <cellStyle name="Обычный 5 8 14 5 3" xfId="56780"/>
    <cellStyle name="Обычный 5 8 14 6" xfId="26913"/>
    <cellStyle name="Обычный 5 8 14 6 2" xfId="56781"/>
    <cellStyle name="Обычный 5 8 14 7" xfId="26914"/>
    <cellStyle name="Обычный 5 8 14 7 2" xfId="56782"/>
    <cellStyle name="Обычный 5 8 14 8" xfId="56783"/>
    <cellStyle name="Обычный 5 8 15" xfId="26915"/>
    <cellStyle name="Обычный 5 8 15 2" xfId="26916"/>
    <cellStyle name="Обычный 5 8 15 2 2" xfId="26917"/>
    <cellStyle name="Обычный 5 8 15 2 2 2" xfId="26918"/>
    <cellStyle name="Обычный 5 8 15 2 2 2 2" xfId="56784"/>
    <cellStyle name="Обычный 5 8 15 2 2 3" xfId="56785"/>
    <cellStyle name="Обычный 5 8 15 2 3" xfId="26919"/>
    <cellStyle name="Обычный 5 8 15 2 3 2" xfId="56786"/>
    <cellStyle name="Обычный 5 8 15 2 4" xfId="56787"/>
    <cellStyle name="Обычный 5 8 15 3" xfId="26920"/>
    <cellStyle name="Обычный 5 8 15 3 2" xfId="26921"/>
    <cellStyle name="Обычный 5 8 15 3 2 2" xfId="26922"/>
    <cellStyle name="Обычный 5 8 15 3 2 2 2" xfId="56788"/>
    <cellStyle name="Обычный 5 8 15 3 2 3" xfId="56789"/>
    <cellStyle name="Обычный 5 8 15 3 3" xfId="26923"/>
    <cellStyle name="Обычный 5 8 15 3 3 2" xfId="56790"/>
    <cellStyle name="Обычный 5 8 15 3 4" xfId="56791"/>
    <cellStyle name="Обычный 5 8 15 4" xfId="26924"/>
    <cellStyle name="Обычный 5 8 15 4 2" xfId="26925"/>
    <cellStyle name="Обычный 5 8 15 4 2 2" xfId="26926"/>
    <cellStyle name="Обычный 5 8 15 4 2 2 2" xfId="56792"/>
    <cellStyle name="Обычный 5 8 15 4 2 3" xfId="56793"/>
    <cellStyle name="Обычный 5 8 15 4 3" xfId="26927"/>
    <cellStyle name="Обычный 5 8 15 4 3 2" xfId="56794"/>
    <cellStyle name="Обычный 5 8 15 4 4" xfId="56795"/>
    <cellStyle name="Обычный 5 8 15 5" xfId="26928"/>
    <cellStyle name="Обычный 5 8 15 5 2" xfId="26929"/>
    <cellStyle name="Обычный 5 8 15 5 2 2" xfId="56796"/>
    <cellStyle name="Обычный 5 8 15 5 3" xfId="56797"/>
    <cellStyle name="Обычный 5 8 15 6" xfId="26930"/>
    <cellStyle name="Обычный 5 8 15 6 2" xfId="56798"/>
    <cellStyle name="Обычный 5 8 15 7" xfId="26931"/>
    <cellStyle name="Обычный 5 8 15 7 2" xfId="56799"/>
    <cellStyle name="Обычный 5 8 15 8" xfId="56800"/>
    <cellStyle name="Обычный 5 8 16" xfId="26932"/>
    <cellStyle name="Обычный 5 8 16 2" xfId="26933"/>
    <cellStyle name="Обычный 5 8 16 2 2" xfId="26934"/>
    <cellStyle name="Обычный 5 8 16 2 2 2" xfId="26935"/>
    <cellStyle name="Обычный 5 8 16 2 2 2 2" xfId="56801"/>
    <cellStyle name="Обычный 5 8 16 2 2 3" xfId="56802"/>
    <cellStyle name="Обычный 5 8 16 2 3" xfId="26936"/>
    <cellStyle name="Обычный 5 8 16 2 3 2" xfId="56803"/>
    <cellStyle name="Обычный 5 8 16 2 4" xfId="56804"/>
    <cellStyle name="Обычный 5 8 16 3" xfId="26937"/>
    <cellStyle name="Обычный 5 8 16 3 2" xfId="26938"/>
    <cellStyle name="Обычный 5 8 16 3 2 2" xfId="26939"/>
    <cellStyle name="Обычный 5 8 16 3 2 2 2" xfId="56805"/>
    <cellStyle name="Обычный 5 8 16 3 2 3" xfId="56806"/>
    <cellStyle name="Обычный 5 8 16 3 3" xfId="26940"/>
    <cellStyle name="Обычный 5 8 16 3 3 2" xfId="56807"/>
    <cellStyle name="Обычный 5 8 16 3 4" xfId="56808"/>
    <cellStyle name="Обычный 5 8 16 4" xfId="26941"/>
    <cellStyle name="Обычный 5 8 16 4 2" xfId="26942"/>
    <cellStyle name="Обычный 5 8 16 4 2 2" xfId="26943"/>
    <cellStyle name="Обычный 5 8 16 4 2 2 2" xfId="56809"/>
    <cellStyle name="Обычный 5 8 16 4 2 3" xfId="56810"/>
    <cellStyle name="Обычный 5 8 16 4 3" xfId="26944"/>
    <cellStyle name="Обычный 5 8 16 4 3 2" xfId="56811"/>
    <cellStyle name="Обычный 5 8 16 4 4" xfId="56812"/>
    <cellStyle name="Обычный 5 8 16 5" xfId="26945"/>
    <cellStyle name="Обычный 5 8 16 5 2" xfId="26946"/>
    <cellStyle name="Обычный 5 8 16 5 2 2" xfId="56813"/>
    <cellStyle name="Обычный 5 8 16 5 3" xfId="56814"/>
    <cellStyle name="Обычный 5 8 16 6" xfId="26947"/>
    <cellStyle name="Обычный 5 8 16 6 2" xfId="56815"/>
    <cellStyle name="Обычный 5 8 16 7" xfId="26948"/>
    <cellStyle name="Обычный 5 8 16 7 2" xfId="56816"/>
    <cellStyle name="Обычный 5 8 16 8" xfId="56817"/>
    <cellStyle name="Обычный 5 8 17" xfId="26949"/>
    <cellStyle name="Обычный 5 8 17 2" xfId="26950"/>
    <cellStyle name="Обычный 5 8 17 2 2" xfId="26951"/>
    <cellStyle name="Обычный 5 8 17 2 2 2" xfId="26952"/>
    <cellStyle name="Обычный 5 8 17 2 2 2 2" xfId="56818"/>
    <cellStyle name="Обычный 5 8 17 2 2 3" xfId="56819"/>
    <cellStyle name="Обычный 5 8 17 2 3" xfId="26953"/>
    <cellStyle name="Обычный 5 8 17 2 3 2" xfId="56820"/>
    <cellStyle name="Обычный 5 8 17 2 4" xfId="56821"/>
    <cellStyle name="Обычный 5 8 17 3" xfId="26954"/>
    <cellStyle name="Обычный 5 8 17 3 2" xfId="26955"/>
    <cellStyle name="Обычный 5 8 17 3 2 2" xfId="26956"/>
    <cellStyle name="Обычный 5 8 17 3 2 2 2" xfId="56822"/>
    <cellStyle name="Обычный 5 8 17 3 2 3" xfId="56823"/>
    <cellStyle name="Обычный 5 8 17 3 3" xfId="26957"/>
    <cellStyle name="Обычный 5 8 17 3 3 2" xfId="56824"/>
    <cellStyle name="Обычный 5 8 17 3 4" xfId="56825"/>
    <cellStyle name="Обычный 5 8 17 4" xfId="26958"/>
    <cellStyle name="Обычный 5 8 17 4 2" xfId="26959"/>
    <cellStyle name="Обычный 5 8 17 4 2 2" xfId="26960"/>
    <cellStyle name="Обычный 5 8 17 4 2 2 2" xfId="56826"/>
    <cellStyle name="Обычный 5 8 17 4 2 3" xfId="56827"/>
    <cellStyle name="Обычный 5 8 17 4 3" xfId="26961"/>
    <cellStyle name="Обычный 5 8 17 4 3 2" xfId="56828"/>
    <cellStyle name="Обычный 5 8 17 4 4" xfId="56829"/>
    <cellStyle name="Обычный 5 8 17 5" xfId="26962"/>
    <cellStyle name="Обычный 5 8 17 5 2" xfId="26963"/>
    <cellStyle name="Обычный 5 8 17 5 2 2" xfId="56830"/>
    <cellStyle name="Обычный 5 8 17 5 3" xfId="56831"/>
    <cellStyle name="Обычный 5 8 17 6" xfId="26964"/>
    <cellStyle name="Обычный 5 8 17 6 2" xfId="56832"/>
    <cellStyle name="Обычный 5 8 17 7" xfId="26965"/>
    <cellStyle name="Обычный 5 8 17 7 2" xfId="56833"/>
    <cellStyle name="Обычный 5 8 17 8" xfId="56834"/>
    <cellStyle name="Обычный 5 8 18" xfId="26966"/>
    <cellStyle name="Обычный 5 8 18 2" xfId="26967"/>
    <cellStyle name="Обычный 5 8 18 2 2" xfId="26968"/>
    <cellStyle name="Обычный 5 8 18 2 2 2" xfId="26969"/>
    <cellStyle name="Обычный 5 8 18 2 2 2 2" xfId="56835"/>
    <cellStyle name="Обычный 5 8 18 2 2 3" xfId="56836"/>
    <cellStyle name="Обычный 5 8 18 2 3" xfId="26970"/>
    <cellStyle name="Обычный 5 8 18 2 3 2" xfId="56837"/>
    <cellStyle name="Обычный 5 8 18 2 4" xfId="56838"/>
    <cellStyle name="Обычный 5 8 18 3" xfId="26971"/>
    <cellStyle name="Обычный 5 8 18 3 2" xfId="26972"/>
    <cellStyle name="Обычный 5 8 18 3 2 2" xfId="26973"/>
    <cellStyle name="Обычный 5 8 18 3 2 2 2" xfId="56839"/>
    <cellStyle name="Обычный 5 8 18 3 2 3" xfId="56840"/>
    <cellStyle name="Обычный 5 8 18 3 3" xfId="26974"/>
    <cellStyle name="Обычный 5 8 18 3 3 2" xfId="56841"/>
    <cellStyle name="Обычный 5 8 18 3 4" xfId="56842"/>
    <cellStyle name="Обычный 5 8 18 4" xfId="26975"/>
    <cellStyle name="Обычный 5 8 18 4 2" xfId="26976"/>
    <cellStyle name="Обычный 5 8 18 4 2 2" xfId="26977"/>
    <cellStyle name="Обычный 5 8 18 4 2 2 2" xfId="56843"/>
    <cellStyle name="Обычный 5 8 18 4 2 3" xfId="56844"/>
    <cellStyle name="Обычный 5 8 18 4 3" xfId="26978"/>
    <cellStyle name="Обычный 5 8 18 4 3 2" xfId="56845"/>
    <cellStyle name="Обычный 5 8 18 4 4" xfId="56846"/>
    <cellStyle name="Обычный 5 8 18 5" xfId="26979"/>
    <cellStyle name="Обычный 5 8 18 5 2" xfId="26980"/>
    <cellStyle name="Обычный 5 8 18 5 2 2" xfId="56847"/>
    <cellStyle name="Обычный 5 8 18 5 3" xfId="56848"/>
    <cellStyle name="Обычный 5 8 18 6" xfId="26981"/>
    <cellStyle name="Обычный 5 8 18 6 2" xfId="56849"/>
    <cellStyle name="Обычный 5 8 18 7" xfId="26982"/>
    <cellStyle name="Обычный 5 8 18 7 2" xfId="56850"/>
    <cellStyle name="Обычный 5 8 18 8" xfId="56851"/>
    <cellStyle name="Обычный 5 8 19" xfId="26983"/>
    <cellStyle name="Обычный 5 8 19 2" xfId="26984"/>
    <cellStyle name="Обычный 5 8 19 2 2" xfId="26985"/>
    <cellStyle name="Обычный 5 8 19 2 2 2" xfId="26986"/>
    <cellStyle name="Обычный 5 8 19 2 2 2 2" xfId="56852"/>
    <cellStyle name="Обычный 5 8 19 2 2 3" xfId="56853"/>
    <cellStyle name="Обычный 5 8 19 2 3" xfId="26987"/>
    <cellStyle name="Обычный 5 8 19 2 3 2" xfId="56854"/>
    <cellStyle name="Обычный 5 8 19 2 4" xfId="56855"/>
    <cellStyle name="Обычный 5 8 19 3" xfId="26988"/>
    <cellStyle name="Обычный 5 8 19 3 2" xfId="26989"/>
    <cellStyle name="Обычный 5 8 19 3 2 2" xfId="26990"/>
    <cellStyle name="Обычный 5 8 19 3 2 2 2" xfId="56856"/>
    <cellStyle name="Обычный 5 8 19 3 2 3" xfId="56857"/>
    <cellStyle name="Обычный 5 8 19 3 3" xfId="26991"/>
    <cellStyle name="Обычный 5 8 19 3 3 2" xfId="56858"/>
    <cellStyle name="Обычный 5 8 19 3 4" xfId="56859"/>
    <cellStyle name="Обычный 5 8 19 4" xfId="26992"/>
    <cellStyle name="Обычный 5 8 19 4 2" xfId="26993"/>
    <cellStyle name="Обычный 5 8 19 4 2 2" xfId="26994"/>
    <cellStyle name="Обычный 5 8 19 4 2 2 2" xfId="56860"/>
    <cellStyle name="Обычный 5 8 19 4 2 3" xfId="56861"/>
    <cellStyle name="Обычный 5 8 19 4 3" xfId="26995"/>
    <cellStyle name="Обычный 5 8 19 4 3 2" xfId="56862"/>
    <cellStyle name="Обычный 5 8 19 4 4" xfId="56863"/>
    <cellStyle name="Обычный 5 8 19 5" xfId="26996"/>
    <cellStyle name="Обычный 5 8 19 5 2" xfId="26997"/>
    <cellStyle name="Обычный 5 8 19 5 2 2" xfId="56864"/>
    <cellStyle name="Обычный 5 8 19 5 3" xfId="56865"/>
    <cellStyle name="Обычный 5 8 19 6" xfId="26998"/>
    <cellStyle name="Обычный 5 8 19 6 2" xfId="56866"/>
    <cellStyle name="Обычный 5 8 19 7" xfId="26999"/>
    <cellStyle name="Обычный 5 8 19 7 2" xfId="56867"/>
    <cellStyle name="Обычный 5 8 19 8" xfId="56868"/>
    <cellStyle name="Обычный 5 8 2" xfId="27000"/>
    <cellStyle name="Обычный 5 8 2 2" xfId="27001"/>
    <cellStyle name="Обычный 5 8 2 2 2" xfId="27002"/>
    <cellStyle name="Обычный 5 8 2 2 2 2" xfId="27003"/>
    <cellStyle name="Обычный 5 8 2 2 2 2 2" xfId="56869"/>
    <cellStyle name="Обычный 5 8 2 2 2 3" xfId="56870"/>
    <cellStyle name="Обычный 5 8 2 2 3" xfId="27004"/>
    <cellStyle name="Обычный 5 8 2 2 3 2" xfId="56871"/>
    <cellStyle name="Обычный 5 8 2 2 4" xfId="56872"/>
    <cellStyle name="Обычный 5 8 2 3" xfId="27005"/>
    <cellStyle name="Обычный 5 8 2 3 2" xfId="27006"/>
    <cellStyle name="Обычный 5 8 2 3 2 2" xfId="27007"/>
    <cellStyle name="Обычный 5 8 2 3 2 2 2" xfId="56873"/>
    <cellStyle name="Обычный 5 8 2 3 2 3" xfId="56874"/>
    <cellStyle name="Обычный 5 8 2 3 3" xfId="27008"/>
    <cellStyle name="Обычный 5 8 2 3 3 2" xfId="56875"/>
    <cellStyle name="Обычный 5 8 2 3 4" xfId="56876"/>
    <cellStyle name="Обычный 5 8 2 4" xfId="27009"/>
    <cellStyle name="Обычный 5 8 2 4 2" xfId="27010"/>
    <cellStyle name="Обычный 5 8 2 4 2 2" xfId="27011"/>
    <cellStyle name="Обычный 5 8 2 4 2 2 2" xfId="56877"/>
    <cellStyle name="Обычный 5 8 2 4 2 3" xfId="56878"/>
    <cellStyle name="Обычный 5 8 2 4 3" xfId="27012"/>
    <cellStyle name="Обычный 5 8 2 4 3 2" xfId="56879"/>
    <cellStyle name="Обычный 5 8 2 4 4" xfId="56880"/>
    <cellStyle name="Обычный 5 8 2 5" xfId="27013"/>
    <cellStyle name="Обычный 5 8 2 5 2" xfId="27014"/>
    <cellStyle name="Обычный 5 8 2 5 2 2" xfId="56881"/>
    <cellStyle name="Обычный 5 8 2 5 3" xfId="56882"/>
    <cellStyle name="Обычный 5 8 2 6" xfId="27015"/>
    <cellStyle name="Обычный 5 8 2 6 2" xfId="56883"/>
    <cellStyle name="Обычный 5 8 2 7" xfId="27016"/>
    <cellStyle name="Обычный 5 8 2 7 2" xfId="56884"/>
    <cellStyle name="Обычный 5 8 2 8" xfId="56885"/>
    <cellStyle name="Обычный 5 8 20" xfId="27017"/>
    <cellStyle name="Обычный 5 8 20 2" xfId="27018"/>
    <cellStyle name="Обычный 5 8 20 2 2" xfId="27019"/>
    <cellStyle name="Обычный 5 8 20 2 2 2" xfId="27020"/>
    <cellStyle name="Обычный 5 8 20 2 2 2 2" xfId="56886"/>
    <cellStyle name="Обычный 5 8 20 2 2 3" xfId="56887"/>
    <cellStyle name="Обычный 5 8 20 2 3" xfId="27021"/>
    <cellStyle name="Обычный 5 8 20 2 3 2" xfId="56888"/>
    <cellStyle name="Обычный 5 8 20 2 4" xfId="56889"/>
    <cellStyle name="Обычный 5 8 20 3" xfId="27022"/>
    <cellStyle name="Обычный 5 8 20 3 2" xfId="27023"/>
    <cellStyle name="Обычный 5 8 20 3 2 2" xfId="27024"/>
    <cellStyle name="Обычный 5 8 20 3 2 2 2" xfId="56890"/>
    <cellStyle name="Обычный 5 8 20 3 2 3" xfId="56891"/>
    <cellStyle name="Обычный 5 8 20 3 3" xfId="27025"/>
    <cellStyle name="Обычный 5 8 20 3 3 2" xfId="56892"/>
    <cellStyle name="Обычный 5 8 20 3 4" xfId="56893"/>
    <cellStyle name="Обычный 5 8 20 4" xfId="27026"/>
    <cellStyle name="Обычный 5 8 20 4 2" xfId="27027"/>
    <cellStyle name="Обычный 5 8 20 4 2 2" xfId="27028"/>
    <cellStyle name="Обычный 5 8 20 4 2 2 2" xfId="56894"/>
    <cellStyle name="Обычный 5 8 20 4 2 3" xfId="56895"/>
    <cellStyle name="Обычный 5 8 20 4 3" xfId="27029"/>
    <cellStyle name="Обычный 5 8 20 4 3 2" xfId="56896"/>
    <cellStyle name="Обычный 5 8 20 4 4" xfId="56897"/>
    <cellStyle name="Обычный 5 8 20 5" xfId="27030"/>
    <cellStyle name="Обычный 5 8 20 5 2" xfId="27031"/>
    <cellStyle name="Обычный 5 8 20 5 2 2" xfId="56898"/>
    <cellStyle name="Обычный 5 8 20 5 3" xfId="56899"/>
    <cellStyle name="Обычный 5 8 20 6" xfId="27032"/>
    <cellStyle name="Обычный 5 8 20 6 2" xfId="56900"/>
    <cellStyle name="Обычный 5 8 20 7" xfId="27033"/>
    <cellStyle name="Обычный 5 8 20 7 2" xfId="56901"/>
    <cellStyle name="Обычный 5 8 20 8" xfId="56902"/>
    <cellStyle name="Обычный 5 8 21" xfId="27034"/>
    <cellStyle name="Обычный 5 8 21 2" xfId="27035"/>
    <cellStyle name="Обычный 5 8 21 2 2" xfId="27036"/>
    <cellStyle name="Обычный 5 8 21 2 2 2" xfId="27037"/>
    <cellStyle name="Обычный 5 8 21 2 2 2 2" xfId="56903"/>
    <cellStyle name="Обычный 5 8 21 2 2 3" xfId="56904"/>
    <cellStyle name="Обычный 5 8 21 2 3" xfId="27038"/>
    <cellStyle name="Обычный 5 8 21 2 3 2" xfId="56905"/>
    <cellStyle name="Обычный 5 8 21 2 4" xfId="56906"/>
    <cellStyle name="Обычный 5 8 21 3" xfId="27039"/>
    <cellStyle name="Обычный 5 8 21 3 2" xfId="27040"/>
    <cellStyle name="Обычный 5 8 21 3 2 2" xfId="27041"/>
    <cellStyle name="Обычный 5 8 21 3 2 2 2" xfId="56907"/>
    <cellStyle name="Обычный 5 8 21 3 2 3" xfId="56908"/>
    <cellStyle name="Обычный 5 8 21 3 3" xfId="27042"/>
    <cellStyle name="Обычный 5 8 21 3 3 2" xfId="56909"/>
    <cellStyle name="Обычный 5 8 21 3 4" xfId="56910"/>
    <cellStyle name="Обычный 5 8 21 4" xfId="27043"/>
    <cellStyle name="Обычный 5 8 21 4 2" xfId="27044"/>
    <cellStyle name="Обычный 5 8 21 4 2 2" xfId="27045"/>
    <cellStyle name="Обычный 5 8 21 4 2 2 2" xfId="56911"/>
    <cellStyle name="Обычный 5 8 21 4 2 3" xfId="56912"/>
    <cellStyle name="Обычный 5 8 21 4 3" xfId="27046"/>
    <cellStyle name="Обычный 5 8 21 4 3 2" xfId="56913"/>
    <cellStyle name="Обычный 5 8 21 4 4" xfId="56914"/>
    <cellStyle name="Обычный 5 8 21 5" xfId="27047"/>
    <cellStyle name="Обычный 5 8 21 5 2" xfId="27048"/>
    <cellStyle name="Обычный 5 8 21 5 2 2" xfId="56915"/>
    <cellStyle name="Обычный 5 8 21 5 3" xfId="56916"/>
    <cellStyle name="Обычный 5 8 21 6" xfId="27049"/>
    <cellStyle name="Обычный 5 8 21 6 2" xfId="56917"/>
    <cellStyle name="Обычный 5 8 21 7" xfId="27050"/>
    <cellStyle name="Обычный 5 8 21 7 2" xfId="56918"/>
    <cellStyle name="Обычный 5 8 21 8" xfId="56919"/>
    <cellStyle name="Обычный 5 8 22" xfId="27051"/>
    <cellStyle name="Обычный 5 8 22 2" xfId="27052"/>
    <cellStyle name="Обычный 5 8 22 2 2" xfId="27053"/>
    <cellStyle name="Обычный 5 8 22 2 2 2" xfId="27054"/>
    <cellStyle name="Обычный 5 8 22 2 2 2 2" xfId="56920"/>
    <cellStyle name="Обычный 5 8 22 2 2 3" xfId="56921"/>
    <cellStyle name="Обычный 5 8 22 2 3" xfId="27055"/>
    <cellStyle name="Обычный 5 8 22 2 3 2" xfId="56922"/>
    <cellStyle name="Обычный 5 8 22 2 4" xfId="56923"/>
    <cellStyle name="Обычный 5 8 22 3" xfId="27056"/>
    <cellStyle name="Обычный 5 8 22 3 2" xfId="27057"/>
    <cellStyle name="Обычный 5 8 22 3 2 2" xfId="27058"/>
    <cellStyle name="Обычный 5 8 22 3 2 2 2" xfId="56924"/>
    <cellStyle name="Обычный 5 8 22 3 2 3" xfId="56925"/>
    <cellStyle name="Обычный 5 8 22 3 3" xfId="27059"/>
    <cellStyle name="Обычный 5 8 22 3 3 2" xfId="56926"/>
    <cellStyle name="Обычный 5 8 22 3 4" xfId="56927"/>
    <cellStyle name="Обычный 5 8 22 4" xfId="27060"/>
    <cellStyle name="Обычный 5 8 22 4 2" xfId="27061"/>
    <cellStyle name="Обычный 5 8 22 4 2 2" xfId="27062"/>
    <cellStyle name="Обычный 5 8 22 4 2 2 2" xfId="56928"/>
    <cellStyle name="Обычный 5 8 22 4 2 3" xfId="56929"/>
    <cellStyle name="Обычный 5 8 22 4 3" xfId="27063"/>
    <cellStyle name="Обычный 5 8 22 4 3 2" xfId="56930"/>
    <cellStyle name="Обычный 5 8 22 4 4" xfId="56931"/>
    <cellStyle name="Обычный 5 8 22 5" xfId="27064"/>
    <cellStyle name="Обычный 5 8 22 5 2" xfId="27065"/>
    <cellStyle name="Обычный 5 8 22 5 2 2" xfId="56932"/>
    <cellStyle name="Обычный 5 8 22 5 3" xfId="56933"/>
    <cellStyle name="Обычный 5 8 22 6" xfId="27066"/>
    <cellStyle name="Обычный 5 8 22 6 2" xfId="56934"/>
    <cellStyle name="Обычный 5 8 22 7" xfId="27067"/>
    <cellStyle name="Обычный 5 8 22 7 2" xfId="56935"/>
    <cellStyle name="Обычный 5 8 22 8" xfId="56936"/>
    <cellStyle name="Обычный 5 8 23" xfId="27068"/>
    <cellStyle name="Обычный 5 8 23 2" xfId="27069"/>
    <cellStyle name="Обычный 5 8 23 2 2" xfId="27070"/>
    <cellStyle name="Обычный 5 8 23 2 2 2" xfId="27071"/>
    <cellStyle name="Обычный 5 8 23 2 2 2 2" xfId="56937"/>
    <cellStyle name="Обычный 5 8 23 2 2 3" xfId="56938"/>
    <cellStyle name="Обычный 5 8 23 2 3" xfId="27072"/>
    <cellStyle name="Обычный 5 8 23 2 3 2" xfId="56939"/>
    <cellStyle name="Обычный 5 8 23 2 4" xfId="56940"/>
    <cellStyle name="Обычный 5 8 23 3" xfId="27073"/>
    <cellStyle name="Обычный 5 8 23 3 2" xfId="27074"/>
    <cellStyle name="Обычный 5 8 23 3 2 2" xfId="27075"/>
    <cellStyle name="Обычный 5 8 23 3 2 2 2" xfId="56941"/>
    <cellStyle name="Обычный 5 8 23 3 2 3" xfId="56942"/>
    <cellStyle name="Обычный 5 8 23 3 3" xfId="27076"/>
    <cellStyle name="Обычный 5 8 23 3 3 2" xfId="56943"/>
    <cellStyle name="Обычный 5 8 23 3 4" xfId="56944"/>
    <cellStyle name="Обычный 5 8 23 4" xfId="27077"/>
    <cellStyle name="Обычный 5 8 23 4 2" xfId="27078"/>
    <cellStyle name="Обычный 5 8 23 4 2 2" xfId="27079"/>
    <cellStyle name="Обычный 5 8 23 4 2 2 2" xfId="56945"/>
    <cellStyle name="Обычный 5 8 23 4 2 3" xfId="56946"/>
    <cellStyle name="Обычный 5 8 23 4 3" xfId="27080"/>
    <cellStyle name="Обычный 5 8 23 4 3 2" xfId="56947"/>
    <cellStyle name="Обычный 5 8 23 4 4" xfId="56948"/>
    <cellStyle name="Обычный 5 8 23 5" xfId="27081"/>
    <cellStyle name="Обычный 5 8 23 5 2" xfId="27082"/>
    <cellStyle name="Обычный 5 8 23 5 2 2" xfId="56949"/>
    <cellStyle name="Обычный 5 8 23 5 3" xfId="56950"/>
    <cellStyle name="Обычный 5 8 23 6" xfId="27083"/>
    <cellStyle name="Обычный 5 8 23 6 2" xfId="56951"/>
    <cellStyle name="Обычный 5 8 23 7" xfId="27084"/>
    <cellStyle name="Обычный 5 8 23 7 2" xfId="56952"/>
    <cellStyle name="Обычный 5 8 23 8" xfId="56953"/>
    <cellStyle name="Обычный 5 8 24" xfId="27085"/>
    <cellStyle name="Обычный 5 8 24 2" xfId="27086"/>
    <cellStyle name="Обычный 5 8 24 2 2" xfId="27087"/>
    <cellStyle name="Обычный 5 8 24 2 2 2" xfId="27088"/>
    <cellStyle name="Обычный 5 8 24 2 2 2 2" xfId="56954"/>
    <cellStyle name="Обычный 5 8 24 2 2 3" xfId="56955"/>
    <cellStyle name="Обычный 5 8 24 2 3" xfId="27089"/>
    <cellStyle name="Обычный 5 8 24 2 3 2" xfId="56956"/>
    <cellStyle name="Обычный 5 8 24 2 4" xfId="56957"/>
    <cellStyle name="Обычный 5 8 24 3" xfId="27090"/>
    <cellStyle name="Обычный 5 8 24 3 2" xfId="27091"/>
    <cellStyle name="Обычный 5 8 24 3 2 2" xfId="27092"/>
    <cellStyle name="Обычный 5 8 24 3 2 2 2" xfId="56958"/>
    <cellStyle name="Обычный 5 8 24 3 2 3" xfId="56959"/>
    <cellStyle name="Обычный 5 8 24 3 3" xfId="27093"/>
    <cellStyle name="Обычный 5 8 24 3 3 2" xfId="56960"/>
    <cellStyle name="Обычный 5 8 24 3 4" xfId="56961"/>
    <cellStyle name="Обычный 5 8 24 4" xfId="27094"/>
    <cellStyle name="Обычный 5 8 24 4 2" xfId="27095"/>
    <cellStyle name="Обычный 5 8 24 4 2 2" xfId="27096"/>
    <cellStyle name="Обычный 5 8 24 4 2 2 2" xfId="56962"/>
    <cellStyle name="Обычный 5 8 24 4 2 3" xfId="56963"/>
    <cellStyle name="Обычный 5 8 24 4 3" xfId="27097"/>
    <cellStyle name="Обычный 5 8 24 4 3 2" xfId="56964"/>
    <cellStyle name="Обычный 5 8 24 4 4" xfId="56965"/>
    <cellStyle name="Обычный 5 8 24 5" xfId="27098"/>
    <cellStyle name="Обычный 5 8 24 5 2" xfId="27099"/>
    <cellStyle name="Обычный 5 8 24 5 2 2" xfId="56966"/>
    <cellStyle name="Обычный 5 8 24 5 3" xfId="56967"/>
    <cellStyle name="Обычный 5 8 24 6" xfId="27100"/>
    <cellStyle name="Обычный 5 8 24 6 2" xfId="56968"/>
    <cellStyle name="Обычный 5 8 24 7" xfId="27101"/>
    <cellStyle name="Обычный 5 8 24 7 2" xfId="56969"/>
    <cellStyle name="Обычный 5 8 24 8" xfId="56970"/>
    <cellStyle name="Обычный 5 8 25" xfId="27102"/>
    <cellStyle name="Обычный 5 8 25 2" xfId="27103"/>
    <cellStyle name="Обычный 5 8 25 2 2" xfId="27104"/>
    <cellStyle name="Обычный 5 8 25 2 2 2" xfId="27105"/>
    <cellStyle name="Обычный 5 8 25 2 2 2 2" xfId="56971"/>
    <cellStyle name="Обычный 5 8 25 2 2 3" xfId="56972"/>
    <cellStyle name="Обычный 5 8 25 2 3" xfId="27106"/>
    <cellStyle name="Обычный 5 8 25 2 3 2" xfId="56973"/>
    <cellStyle name="Обычный 5 8 25 2 4" xfId="56974"/>
    <cellStyle name="Обычный 5 8 25 3" xfId="27107"/>
    <cellStyle name="Обычный 5 8 25 3 2" xfId="27108"/>
    <cellStyle name="Обычный 5 8 25 3 2 2" xfId="27109"/>
    <cellStyle name="Обычный 5 8 25 3 2 2 2" xfId="56975"/>
    <cellStyle name="Обычный 5 8 25 3 2 3" xfId="56976"/>
    <cellStyle name="Обычный 5 8 25 3 3" xfId="27110"/>
    <cellStyle name="Обычный 5 8 25 3 3 2" xfId="56977"/>
    <cellStyle name="Обычный 5 8 25 3 4" xfId="56978"/>
    <cellStyle name="Обычный 5 8 25 4" xfId="27111"/>
    <cellStyle name="Обычный 5 8 25 4 2" xfId="27112"/>
    <cellStyle name="Обычный 5 8 25 4 2 2" xfId="27113"/>
    <cellStyle name="Обычный 5 8 25 4 2 2 2" xfId="56979"/>
    <cellStyle name="Обычный 5 8 25 4 2 3" xfId="56980"/>
    <cellStyle name="Обычный 5 8 25 4 3" xfId="27114"/>
    <cellStyle name="Обычный 5 8 25 4 3 2" xfId="56981"/>
    <cellStyle name="Обычный 5 8 25 4 4" xfId="56982"/>
    <cellStyle name="Обычный 5 8 25 5" xfId="27115"/>
    <cellStyle name="Обычный 5 8 25 5 2" xfId="27116"/>
    <cellStyle name="Обычный 5 8 25 5 2 2" xfId="56983"/>
    <cellStyle name="Обычный 5 8 25 5 3" xfId="56984"/>
    <cellStyle name="Обычный 5 8 25 6" xfId="27117"/>
    <cellStyle name="Обычный 5 8 25 6 2" xfId="56985"/>
    <cellStyle name="Обычный 5 8 25 7" xfId="27118"/>
    <cellStyle name="Обычный 5 8 25 7 2" xfId="56986"/>
    <cellStyle name="Обычный 5 8 25 8" xfId="56987"/>
    <cellStyle name="Обычный 5 8 26" xfId="27119"/>
    <cellStyle name="Обычный 5 8 26 2" xfId="27120"/>
    <cellStyle name="Обычный 5 8 26 2 2" xfId="27121"/>
    <cellStyle name="Обычный 5 8 26 2 2 2" xfId="27122"/>
    <cellStyle name="Обычный 5 8 26 2 2 2 2" xfId="56988"/>
    <cellStyle name="Обычный 5 8 26 2 2 3" xfId="56989"/>
    <cellStyle name="Обычный 5 8 26 2 3" xfId="27123"/>
    <cellStyle name="Обычный 5 8 26 2 3 2" xfId="56990"/>
    <cellStyle name="Обычный 5 8 26 2 4" xfId="56991"/>
    <cellStyle name="Обычный 5 8 26 3" xfId="27124"/>
    <cellStyle name="Обычный 5 8 26 3 2" xfId="27125"/>
    <cellStyle name="Обычный 5 8 26 3 2 2" xfId="27126"/>
    <cellStyle name="Обычный 5 8 26 3 2 2 2" xfId="56992"/>
    <cellStyle name="Обычный 5 8 26 3 2 3" xfId="56993"/>
    <cellStyle name="Обычный 5 8 26 3 3" xfId="27127"/>
    <cellStyle name="Обычный 5 8 26 3 3 2" xfId="56994"/>
    <cellStyle name="Обычный 5 8 26 3 4" xfId="56995"/>
    <cellStyle name="Обычный 5 8 26 4" xfId="27128"/>
    <cellStyle name="Обычный 5 8 26 4 2" xfId="27129"/>
    <cellStyle name="Обычный 5 8 26 4 2 2" xfId="27130"/>
    <cellStyle name="Обычный 5 8 26 4 2 2 2" xfId="56996"/>
    <cellStyle name="Обычный 5 8 26 4 2 3" xfId="56997"/>
    <cellStyle name="Обычный 5 8 26 4 3" xfId="27131"/>
    <cellStyle name="Обычный 5 8 26 4 3 2" xfId="56998"/>
    <cellStyle name="Обычный 5 8 26 4 4" xfId="56999"/>
    <cellStyle name="Обычный 5 8 26 5" xfId="27132"/>
    <cellStyle name="Обычный 5 8 26 5 2" xfId="27133"/>
    <cellStyle name="Обычный 5 8 26 5 2 2" xfId="57000"/>
    <cellStyle name="Обычный 5 8 26 5 3" xfId="57001"/>
    <cellStyle name="Обычный 5 8 26 6" xfId="27134"/>
    <cellStyle name="Обычный 5 8 26 6 2" xfId="57002"/>
    <cellStyle name="Обычный 5 8 26 7" xfId="27135"/>
    <cellStyle name="Обычный 5 8 26 7 2" xfId="57003"/>
    <cellStyle name="Обычный 5 8 26 8" xfId="57004"/>
    <cellStyle name="Обычный 5 8 27" xfId="27136"/>
    <cellStyle name="Обычный 5 8 27 2" xfId="27137"/>
    <cellStyle name="Обычный 5 8 27 2 2" xfId="27138"/>
    <cellStyle name="Обычный 5 8 27 2 2 2" xfId="27139"/>
    <cellStyle name="Обычный 5 8 27 2 2 2 2" xfId="57005"/>
    <cellStyle name="Обычный 5 8 27 2 2 3" xfId="57006"/>
    <cellStyle name="Обычный 5 8 27 2 3" xfId="27140"/>
    <cellStyle name="Обычный 5 8 27 2 3 2" xfId="57007"/>
    <cellStyle name="Обычный 5 8 27 2 4" xfId="57008"/>
    <cellStyle name="Обычный 5 8 27 3" xfId="27141"/>
    <cellStyle name="Обычный 5 8 27 3 2" xfId="27142"/>
    <cellStyle name="Обычный 5 8 27 3 2 2" xfId="27143"/>
    <cellStyle name="Обычный 5 8 27 3 2 2 2" xfId="57009"/>
    <cellStyle name="Обычный 5 8 27 3 2 3" xfId="57010"/>
    <cellStyle name="Обычный 5 8 27 3 3" xfId="27144"/>
    <cellStyle name="Обычный 5 8 27 3 3 2" xfId="57011"/>
    <cellStyle name="Обычный 5 8 27 3 4" xfId="57012"/>
    <cellStyle name="Обычный 5 8 27 4" xfId="27145"/>
    <cellStyle name="Обычный 5 8 27 4 2" xfId="27146"/>
    <cellStyle name="Обычный 5 8 27 4 2 2" xfId="27147"/>
    <cellStyle name="Обычный 5 8 27 4 2 2 2" xfId="57013"/>
    <cellStyle name="Обычный 5 8 27 4 2 3" xfId="57014"/>
    <cellStyle name="Обычный 5 8 27 4 3" xfId="27148"/>
    <cellStyle name="Обычный 5 8 27 4 3 2" xfId="57015"/>
    <cellStyle name="Обычный 5 8 27 4 4" xfId="57016"/>
    <cellStyle name="Обычный 5 8 27 5" xfId="27149"/>
    <cellStyle name="Обычный 5 8 27 5 2" xfId="27150"/>
    <cellStyle name="Обычный 5 8 27 5 2 2" xfId="57017"/>
    <cellStyle name="Обычный 5 8 27 5 3" xfId="57018"/>
    <cellStyle name="Обычный 5 8 27 6" xfId="27151"/>
    <cellStyle name="Обычный 5 8 27 6 2" xfId="57019"/>
    <cellStyle name="Обычный 5 8 27 7" xfId="27152"/>
    <cellStyle name="Обычный 5 8 27 7 2" xfId="57020"/>
    <cellStyle name="Обычный 5 8 27 8" xfId="57021"/>
    <cellStyle name="Обычный 5 8 28" xfId="27153"/>
    <cellStyle name="Обычный 5 8 28 2" xfId="27154"/>
    <cellStyle name="Обычный 5 8 28 2 2" xfId="27155"/>
    <cellStyle name="Обычный 5 8 28 2 2 2" xfId="27156"/>
    <cellStyle name="Обычный 5 8 28 2 2 2 2" xfId="57022"/>
    <cellStyle name="Обычный 5 8 28 2 2 3" xfId="57023"/>
    <cellStyle name="Обычный 5 8 28 2 3" xfId="27157"/>
    <cellStyle name="Обычный 5 8 28 2 3 2" xfId="57024"/>
    <cellStyle name="Обычный 5 8 28 2 4" xfId="57025"/>
    <cellStyle name="Обычный 5 8 28 3" xfId="27158"/>
    <cellStyle name="Обычный 5 8 28 3 2" xfId="27159"/>
    <cellStyle name="Обычный 5 8 28 3 2 2" xfId="27160"/>
    <cellStyle name="Обычный 5 8 28 3 2 2 2" xfId="57026"/>
    <cellStyle name="Обычный 5 8 28 3 2 3" xfId="57027"/>
    <cellStyle name="Обычный 5 8 28 3 3" xfId="27161"/>
    <cellStyle name="Обычный 5 8 28 3 3 2" xfId="57028"/>
    <cellStyle name="Обычный 5 8 28 3 4" xfId="57029"/>
    <cellStyle name="Обычный 5 8 28 4" xfId="27162"/>
    <cellStyle name="Обычный 5 8 28 4 2" xfId="27163"/>
    <cellStyle name="Обычный 5 8 28 4 2 2" xfId="27164"/>
    <cellStyle name="Обычный 5 8 28 4 2 2 2" xfId="57030"/>
    <cellStyle name="Обычный 5 8 28 4 2 3" xfId="57031"/>
    <cellStyle name="Обычный 5 8 28 4 3" xfId="27165"/>
    <cellStyle name="Обычный 5 8 28 4 3 2" xfId="57032"/>
    <cellStyle name="Обычный 5 8 28 4 4" xfId="57033"/>
    <cellStyle name="Обычный 5 8 28 5" xfId="27166"/>
    <cellStyle name="Обычный 5 8 28 5 2" xfId="27167"/>
    <cellStyle name="Обычный 5 8 28 5 2 2" xfId="57034"/>
    <cellStyle name="Обычный 5 8 28 5 3" xfId="57035"/>
    <cellStyle name="Обычный 5 8 28 6" xfId="27168"/>
    <cellStyle name="Обычный 5 8 28 6 2" xfId="57036"/>
    <cellStyle name="Обычный 5 8 28 7" xfId="27169"/>
    <cellStyle name="Обычный 5 8 28 7 2" xfId="57037"/>
    <cellStyle name="Обычный 5 8 28 8" xfId="57038"/>
    <cellStyle name="Обычный 5 8 29" xfId="27170"/>
    <cellStyle name="Обычный 5 8 29 2" xfId="27171"/>
    <cellStyle name="Обычный 5 8 29 2 2" xfId="27172"/>
    <cellStyle name="Обычный 5 8 29 2 2 2" xfId="27173"/>
    <cellStyle name="Обычный 5 8 29 2 2 2 2" xfId="57039"/>
    <cellStyle name="Обычный 5 8 29 2 2 3" xfId="57040"/>
    <cellStyle name="Обычный 5 8 29 2 3" xfId="27174"/>
    <cellStyle name="Обычный 5 8 29 2 3 2" xfId="57041"/>
    <cellStyle name="Обычный 5 8 29 2 4" xfId="57042"/>
    <cellStyle name="Обычный 5 8 29 3" xfId="27175"/>
    <cellStyle name="Обычный 5 8 29 3 2" xfId="27176"/>
    <cellStyle name="Обычный 5 8 29 3 2 2" xfId="27177"/>
    <cellStyle name="Обычный 5 8 29 3 2 2 2" xfId="57043"/>
    <cellStyle name="Обычный 5 8 29 3 2 3" xfId="57044"/>
    <cellStyle name="Обычный 5 8 29 3 3" xfId="27178"/>
    <cellStyle name="Обычный 5 8 29 3 3 2" xfId="57045"/>
    <cellStyle name="Обычный 5 8 29 3 4" xfId="57046"/>
    <cellStyle name="Обычный 5 8 29 4" xfId="27179"/>
    <cellStyle name="Обычный 5 8 29 4 2" xfId="27180"/>
    <cellStyle name="Обычный 5 8 29 4 2 2" xfId="27181"/>
    <cellStyle name="Обычный 5 8 29 4 2 2 2" xfId="57047"/>
    <cellStyle name="Обычный 5 8 29 4 2 3" xfId="57048"/>
    <cellStyle name="Обычный 5 8 29 4 3" xfId="27182"/>
    <cellStyle name="Обычный 5 8 29 4 3 2" xfId="57049"/>
    <cellStyle name="Обычный 5 8 29 4 4" xfId="57050"/>
    <cellStyle name="Обычный 5 8 29 5" xfId="27183"/>
    <cellStyle name="Обычный 5 8 29 5 2" xfId="27184"/>
    <cellStyle name="Обычный 5 8 29 5 2 2" xfId="57051"/>
    <cellStyle name="Обычный 5 8 29 5 3" xfId="57052"/>
    <cellStyle name="Обычный 5 8 29 6" xfId="27185"/>
    <cellStyle name="Обычный 5 8 29 6 2" xfId="57053"/>
    <cellStyle name="Обычный 5 8 29 7" xfId="27186"/>
    <cellStyle name="Обычный 5 8 29 7 2" xfId="57054"/>
    <cellStyle name="Обычный 5 8 29 8" xfId="57055"/>
    <cellStyle name="Обычный 5 8 3" xfId="27187"/>
    <cellStyle name="Обычный 5 8 3 2" xfId="27188"/>
    <cellStyle name="Обычный 5 8 3 2 2" xfId="27189"/>
    <cellStyle name="Обычный 5 8 3 2 2 2" xfId="27190"/>
    <cellStyle name="Обычный 5 8 3 2 2 2 2" xfId="57056"/>
    <cellStyle name="Обычный 5 8 3 2 2 3" xfId="57057"/>
    <cellStyle name="Обычный 5 8 3 2 3" xfId="27191"/>
    <cellStyle name="Обычный 5 8 3 2 3 2" xfId="57058"/>
    <cellStyle name="Обычный 5 8 3 2 4" xfId="57059"/>
    <cellStyle name="Обычный 5 8 3 3" xfId="27192"/>
    <cellStyle name="Обычный 5 8 3 3 2" xfId="27193"/>
    <cellStyle name="Обычный 5 8 3 3 2 2" xfId="27194"/>
    <cellStyle name="Обычный 5 8 3 3 2 2 2" xfId="57060"/>
    <cellStyle name="Обычный 5 8 3 3 2 3" xfId="57061"/>
    <cellStyle name="Обычный 5 8 3 3 3" xfId="27195"/>
    <cellStyle name="Обычный 5 8 3 3 3 2" xfId="57062"/>
    <cellStyle name="Обычный 5 8 3 3 4" xfId="57063"/>
    <cellStyle name="Обычный 5 8 3 4" xfId="27196"/>
    <cellStyle name="Обычный 5 8 3 4 2" xfId="27197"/>
    <cellStyle name="Обычный 5 8 3 4 2 2" xfId="27198"/>
    <cellStyle name="Обычный 5 8 3 4 2 2 2" xfId="57064"/>
    <cellStyle name="Обычный 5 8 3 4 2 3" xfId="57065"/>
    <cellStyle name="Обычный 5 8 3 4 3" xfId="27199"/>
    <cellStyle name="Обычный 5 8 3 4 3 2" xfId="57066"/>
    <cellStyle name="Обычный 5 8 3 4 4" xfId="57067"/>
    <cellStyle name="Обычный 5 8 3 5" xfId="27200"/>
    <cellStyle name="Обычный 5 8 3 5 2" xfId="27201"/>
    <cellStyle name="Обычный 5 8 3 5 2 2" xfId="57068"/>
    <cellStyle name="Обычный 5 8 3 5 3" xfId="57069"/>
    <cellStyle name="Обычный 5 8 3 6" xfId="27202"/>
    <cellStyle name="Обычный 5 8 3 6 2" xfId="57070"/>
    <cellStyle name="Обычный 5 8 3 7" xfId="27203"/>
    <cellStyle name="Обычный 5 8 3 7 2" xfId="57071"/>
    <cellStyle name="Обычный 5 8 3 8" xfId="57072"/>
    <cellStyle name="Обычный 5 8 30" xfId="27204"/>
    <cellStyle name="Обычный 5 8 30 2" xfId="27205"/>
    <cellStyle name="Обычный 5 8 30 2 2" xfId="27206"/>
    <cellStyle name="Обычный 5 8 30 2 2 2" xfId="57073"/>
    <cellStyle name="Обычный 5 8 30 2 3" xfId="57074"/>
    <cellStyle name="Обычный 5 8 30 3" xfId="27207"/>
    <cellStyle name="Обычный 5 8 30 3 2" xfId="57075"/>
    <cellStyle name="Обычный 5 8 30 4" xfId="57076"/>
    <cellStyle name="Обычный 5 8 31" xfId="27208"/>
    <cellStyle name="Обычный 5 8 31 2" xfId="27209"/>
    <cellStyle name="Обычный 5 8 31 2 2" xfId="27210"/>
    <cellStyle name="Обычный 5 8 31 2 2 2" xfId="57077"/>
    <cellStyle name="Обычный 5 8 31 2 3" xfId="57078"/>
    <cellStyle name="Обычный 5 8 31 3" xfId="27211"/>
    <cellStyle name="Обычный 5 8 31 3 2" xfId="57079"/>
    <cellStyle name="Обычный 5 8 31 4" xfId="57080"/>
    <cellStyle name="Обычный 5 8 32" xfId="27212"/>
    <cellStyle name="Обычный 5 8 32 2" xfId="27213"/>
    <cellStyle name="Обычный 5 8 32 2 2" xfId="27214"/>
    <cellStyle name="Обычный 5 8 32 2 2 2" xfId="57081"/>
    <cellStyle name="Обычный 5 8 32 2 3" xfId="57082"/>
    <cellStyle name="Обычный 5 8 32 3" xfId="27215"/>
    <cellStyle name="Обычный 5 8 32 3 2" xfId="57083"/>
    <cellStyle name="Обычный 5 8 32 4" xfId="57084"/>
    <cellStyle name="Обычный 5 8 33" xfId="27216"/>
    <cellStyle name="Обычный 5 8 33 2" xfId="27217"/>
    <cellStyle name="Обычный 5 8 33 2 2" xfId="57085"/>
    <cellStyle name="Обычный 5 8 33 3" xfId="57086"/>
    <cellStyle name="Обычный 5 8 34" xfId="27218"/>
    <cellStyle name="Обычный 5 8 34 2" xfId="57087"/>
    <cellStyle name="Обычный 5 8 35" xfId="27219"/>
    <cellStyle name="Обычный 5 8 35 2" xfId="57088"/>
    <cellStyle name="Обычный 5 8 36" xfId="57089"/>
    <cellStyle name="Обычный 5 8 4" xfId="27220"/>
    <cellStyle name="Обычный 5 8 4 2" xfId="27221"/>
    <cellStyle name="Обычный 5 8 4 2 2" xfId="27222"/>
    <cellStyle name="Обычный 5 8 4 2 2 2" xfId="27223"/>
    <cellStyle name="Обычный 5 8 4 2 2 2 2" xfId="57090"/>
    <cellStyle name="Обычный 5 8 4 2 2 3" xfId="57091"/>
    <cellStyle name="Обычный 5 8 4 2 3" xfId="27224"/>
    <cellStyle name="Обычный 5 8 4 2 3 2" xfId="57092"/>
    <cellStyle name="Обычный 5 8 4 2 4" xfId="57093"/>
    <cellStyle name="Обычный 5 8 4 3" xfId="27225"/>
    <cellStyle name="Обычный 5 8 4 3 2" xfId="27226"/>
    <cellStyle name="Обычный 5 8 4 3 2 2" xfId="27227"/>
    <cellStyle name="Обычный 5 8 4 3 2 2 2" xfId="57094"/>
    <cellStyle name="Обычный 5 8 4 3 2 3" xfId="57095"/>
    <cellStyle name="Обычный 5 8 4 3 3" xfId="27228"/>
    <cellStyle name="Обычный 5 8 4 3 3 2" xfId="57096"/>
    <cellStyle name="Обычный 5 8 4 3 4" xfId="57097"/>
    <cellStyle name="Обычный 5 8 4 4" xfId="27229"/>
    <cellStyle name="Обычный 5 8 4 4 2" xfId="27230"/>
    <cellStyle name="Обычный 5 8 4 4 2 2" xfId="27231"/>
    <cellStyle name="Обычный 5 8 4 4 2 2 2" xfId="57098"/>
    <cellStyle name="Обычный 5 8 4 4 2 3" xfId="57099"/>
    <cellStyle name="Обычный 5 8 4 4 3" xfId="27232"/>
    <cellStyle name="Обычный 5 8 4 4 3 2" xfId="57100"/>
    <cellStyle name="Обычный 5 8 4 4 4" xfId="57101"/>
    <cellStyle name="Обычный 5 8 4 5" xfId="27233"/>
    <cellStyle name="Обычный 5 8 4 5 2" xfId="27234"/>
    <cellStyle name="Обычный 5 8 4 5 2 2" xfId="57102"/>
    <cellStyle name="Обычный 5 8 4 5 3" xfId="57103"/>
    <cellStyle name="Обычный 5 8 4 6" xfId="27235"/>
    <cellStyle name="Обычный 5 8 4 6 2" xfId="57104"/>
    <cellStyle name="Обычный 5 8 4 7" xfId="27236"/>
    <cellStyle name="Обычный 5 8 4 7 2" xfId="57105"/>
    <cellStyle name="Обычный 5 8 4 8" xfId="57106"/>
    <cellStyle name="Обычный 5 8 5" xfId="27237"/>
    <cellStyle name="Обычный 5 8 5 2" xfId="27238"/>
    <cellStyle name="Обычный 5 8 5 2 2" xfId="27239"/>
    <cellStyle name="Обычный 5 8 5 2 2 2" xfId="27240"/>
    <cellStyle name="Обычный 5 8 5 2 2 2 2" xfId="57107"/>
    <cellStyle name="Обычный 5 8 5 2 2 3" xfId="57108"/>
    <cellStyle name="Обычный 5 8 5 2 3" xfId="27241"/>
    <cellStyle name="Обычный 5 8 5 2 3 2" xfId="57109"/>
    <cellStyle name="Обычный 5 8 5 2 4" xfId="57110"/>
    <cellStyle name="Обычный 5 8 5 3" xfId="27242"/>
    <cellStyle name="Обычный 5 8 5 3 2" xfId="27243"/>
    <cellStyle name="Обычный 5 8 5 3 2 2" xfId="27244"/>
    <cellStyle name="Обычный 5 8 5 3 2 2 2" xfId="57111"/>
    <cellStyle name="Обычный 5 8 5 3 2 3" xfId="57112"/>
    <cellStyle name="Обычный 5 8 5 3 3" xfId="27245"/>
    <cellStyle name="Обычный 5 8 5 3 3 2" xfId="57113"/>
    <cellStyle name="Обычный 5 8 5 3 4" xfId="57114"/>
    <cellStyle name="Обычный 5 8 5 4" xfId="27246"/>
    <cellStyle name="Обычный 5 8 5 4 2" xfId="27247"/>
    <cellStyle name="Обычный 5 8 5 4 2 2" xfId="27248"/>
    <cellStyle name="Обычный 5 8 5 4 2 2 2" xfId="57115"/>
    <cellStyle name="Обычный 5 8 5 4 2 3" xfId="57116"/>
    <cellStyle name="Обычный 5 8 5 4 3" xfId="27249"/>
    <cellStyle name="Обычный 5 8 5 4 3 2" xfId="57117"/>
    <cellStyle name="Обычный 5 8 5 4 4" xfId="57118"/>
    <cellStyle name="Обычный 5 8 5 5" xfId="27250"/>
    <cellStyle name="Обычный 5 8 5 5 2" xfId="27251"/>
    <cellStyle name="Обычный 5 8 5 5 2 2" xfId="57119"/>
    <cellStyle name="Обычный 5 8 5 5 3" xfId="57120"/>
    <cellStyle name="Обычный 5 8 5 6" xfId="27252"/>
    <cellStyle name="Обычный 5 8 5 6 2" xfId="57121"/>
    <cellStyle name="Обычный 5 8 5 7" xfId="27253"/>
    <cellStyle name="Обычный 5 8 5 7 2" xfId="57122"/>
    <cellStyle name="Обычный 5 8 5 8" xfId="57123"/>
    <cellStyle name="Обычный 5 8 6" xfId="27254"/>
    <cellStyle name="Обычный 5 8 6 2" xfId="27255"/>
    <cellStyle name="Обычный 5 8 6 2 2" xfId="27256"/>
    <cellStyle name="Обычный 5 8 6 2 2 2" xfId="27257"/>
    <cellStyle name="Обычный 5 8 6 2 2 2 2" xfId="57124"/>
    <cellStyle name="Обычный 5 8 6 2 2 3" xfId="57125"/>
    <cellStyle name="Обычный 5 8 6 2 3" xfId="27258"/>
    <cellStyle name="Обычный 5 8 6 2 3 2" xfId="57126"/>
    <cellStyle name="Обычный 5 8 6 2 4" xfId="57127"/>
    <cellStyle name="Обычный 5 8 6 3" xfId="27259"/>
    <cellStyle name="Обычный 5 8 6 3 2" xfId="27260"/>
    <cellStyle name="Обычный 5 8 6 3 2 2" xfId="27261"/>
    <cellStyle name="Обычный 5 8 6 3 2 2 2" xfId="57128"/>
    <cellStyle name="Обычный 5 8 6 3 2 3" xfId="57129"/>
    <cellStyle name="Обычный 5 8 6 3 3" xfId="27262"/>
    <cellStyle name="Обычный 5 8 6 3 3 2" xfId="57130"/>
    <cellStyle name="Обычный 5 8 6 3 4" xfId="57131"/>
    <cellStyle name="Обычный 5 8 6 4" xfId="27263"/>
    <cellStyle name="Обычный 5 8 6 4 2" xfId="27264"/>
    <cellStyle name="Обычный 5 8 6 4 2 2" xfId="27265"/>
    <cellStyle name="Обычный 5 8 6 4 2 2 2" xfId="57132"/>
    <cellStyle name="Обычный 5 8 6 4 2 3" xfId="57133"/>
    <cellStyle name="Обычный 5 8 6 4 3" xfId="27266"/>
    <cellStyle name="Обычный 5 8 6 4 3 2" xfId="57134"/>
    <cellStyle name="Обычный 5 8 6 4 4" xfId="57135"/>
    <cellStyle name="Обычный 5 8 6 5" xfId="27267"/>
    <cellStyle name="Обычный 5 8 6 5 2" xfId="27268"/>
    <cellStyle name="Обычный 5 8 6 5 2 2" xfId="57136"/>
    <cellStyle name="Обычный 5 8 6 5 3" xfId="57137"/>
    <cellStyle name="Обычный 5 8 6 6" xfId="27269"/>
    <cellStyle name="Обычный 5 8 6 6 2" xfId="57138"/>
    <cellStyle name="Обычный 5 8 6 7" xfId="27270"/>
    <cellStyle name="Обычный 5 8 6 7 2" xfId="57139"/>
    <cellStyle name="Обычный 5 8 6 8" xfId="57140"/>
    <cellStyle name="Обычный 5 8 7" xfId="27271"/>
    <cellStyle name="Обычный 5 8 7 2" xfId="27272"/>
    <cellStyle name="Обычный 5 8 7 2 2" xfId="27273"/>
    <cellStyle name="Обычный 5 8 7 2 2 2" xfId="27274"/>
    <cellStyle name="Обычный 5 8 7 2 2 2 2" xfId="57141"/>
    <cellStyle name="Обычный 5 8 7 2 2 3" xfId="57142"/>
    <cellStyle name="Обычный 5 8 7 2 3" xfId="27275"/>
    <cellStyle name="Обычный 5 8 7 2 3 2" xfId="57143"/>
    <cellStyle name="Обычный 5 8 7 2 4" xfId="57144"/>
    <cellStyle name="Обычный 5 8 7 3" xfId="27276"/>
    <cellStyle name="Обычный 5 8 7 3 2" xfId="27277"/>
    <cellStyle name="Обычный 5 8 7 3 2 2" xfId="27278"/>
    <cellStyle name="Обычный 5 8 7 3 2 2 2" xfId="57145"/>
    <cellStyle name="Обычный 5 8 7 3 2 3" xfId="57146"/>
    <cellStyle name="Обычный 5 8 7 3 3" xfId="27279"/>
    <cellStyle name="Обычный 5 8 7 3 3 2" xfId="57147"/>
    <cellStyle name="Обычный 5 8 7 3 4" xfId="57148"/>
    <cellStyle name="Обычный 5 8 7 4" xfId="27280"/>
    <cellStyle name="Обычный 5 8 7 4 2" xfId="27281"/>
    <cellStyle name="Обычный 5 8 7 4 2 2" xfId="27282"/>
    <cellStyle name="Обычный 5 8 7 4 2 2 2" xfId="57149"/>
    <cellStyle name="Обычный 5 8 7 4 2 3" xfId="57150"/>
    <cellStyle name="Обычный 5 8 7 4 3" xfId="27283"/>
    <cellStyle name="Обычный 5 8 7 4 3 2" xfId="57151"/>
    <cellStyle name="Обычный 5 8 7 4 4" xfId="57152"/>
    <cellStyle name="Обычный 5 8 7 5" xfId="27284"/>
    <cellStyle name="Обычный 5 8 7 5 2" xfId="27285"/>
    <cellStyle name="Обычный 5 8 7 5 2 2" xfId="57153"/>
    <cellStyle name="Обычный 5 8 7 5 3" xfId="57154"/>
    <cellStyle name="Обычный 5 8 7 6" xfId="27286"/>
    <cellStyle name="Обычный 5 8 7 6 2" xfId="57155"/>
    <cellStyle name="Обычный 5 8 7 7" xfId="27287"/>
    <cellStyle name="Обычный 5 8 7 7 2" xfId="57156"/>
    <cellStyle name="Обычный 5 8 7 8" xfId="57157"/>
    <cellStyle name="Обычный 5 8 8" xfId="27288"/>
    <cellStyle name="Обычный 5 8 8 2" xfId="27289"/>
    <cellStyle name="Обычный 5 8 8 2 2" xfId="27290"/>
    <cellStyle name="Обычный 5 8 8 2 2 2" xfId="27291"/>
    <cellStyle name="Обычный 5 8 8 2 2 2 2" xfId="57158"/>
    <cellStyle name="Обычный 5 8 8 2 2 3" xfId="57159"/>
    <cellStyle name="Обычный 5 8 8 2 3" xfId="27292"/>
    <cellStyle name="Обычный 5 8 8 2 3 2" xfId="57160"/>
    <cellStyle name="Обычный 5 8 8 2 4" xfId="57161"/>
    <cellStyle name="Обычный 5 8 8 3" xfId="27293"/>
    <cellStyle name="Обычный 5 8 8 3 2" xfId="27294"/>
    <cellStyle name="Обычный 5 8 8 3 2 2" xfId="27295"/>
    <cellStyle name="Обычный 5 8 8 3 2 2 2" xfId="57162"/>
    <cellStyle name="Обычный 5 8 8 3 2 3" xfId="57163"/>
    <cellStyle name="Обычный 5 8 8 3 3" xfId="27296"/>
    <cellStyle name="Обычный 5 8 8 3 3 2" xfId="57164"/>
    <cellStyle name="Обычный 5 8 8 3 4" xfId="57165"/>
    <cellStyle name="Обычный 5 8 8 4" xfId="27297"/>
    <cellStyle name="Обычный 5 8 8 4 2" xfId="27298"/>
    <cellStyle name="Обычный 5 8 8 4 2 2" xfId="27299"/>
    <cellStyle name="Обычный 5 8 8 4 2 2 2" xfId="57166"/>
    <cellStyle name="Обычный 5 8 8 4 2 3" xfId="57167"/>
    <cellStyle name="Обычный 5 8 8 4 3" xfId="27300"/>
    <cellStyle name="Обычный 5 8 8 4 3 2" xfId="57168"/>
    <cellStyle name="Обычный 5 8 8 4 4" xfId="57169"/>
    <cellStyle name="Обычный 5 8 8 5" xfId="27301"/>
    <cellStyle name="Обычный 5 8 8 5 2" xfId="27302"/>
    <cellStyle name="Обычный 5 8 8 5 2 2" xfId="57170"/>
    <cellStyle name="Обычный 5 8 8 5 3" xfId="57171"/>
    <cellStyle name="Обычный 5 8 8 6" xfId="27303"/>
    <cellStyle name="Обычный 5 8 8 6 2" xfId="57172"/>
    <cellStyle name="Обычный 5 8 8 7" xfId="27304"/>
    <cellStyle name="Обычный 5 8 8 7 2" xfId="57173"/>
    <cellStyle name="Обычный 5 8 8 8" xfId="57174"/>
    <cellStyle name="Обычный 5 8 9" xfId="27305"/>
    <cellStyle name="Обычный 5 8 9 2" xfId="27306"/>
    <cellStyle name="Обычный 5 8 9 2 2" xfId="27307"/>
    <cellStyle name="Обычный 5 8 9 2 2 2" xfId="27308"/>
    <cellStyle name="Обычный 5 8 9 2 2 2 2" xfId="57175"/>
    <cellStyle name="Обычный 5 8 9 2 2 3" xfId="57176"/>
    <cellStyle name="Обычный 5 8 9 2 3" xfId="27309"/>
    <cellStyle name="Обычный 5 8 9 2 3 2" xfId="57177"/>
    <cellStyle name="Обычный 5 8 9 2 4" xfId="57178"/>
    <cellStyle name="Обычный 5 8 9 3" xfId="27310"/>
    <cellStyle name="Обычный 5 8 9 3 2" xfId="27311"/>
    <cellStyle name="Обычный 5 8 9 3 2 2" xfId="27312"/>
    <cellStyle name="Обычный 5 8 9 3 2 2 2" xfId="57179"/>
    <cellStyle name="Обычный 5 8 9 3 2 3" xfId="57180"/>
    <cellStyle name="Обычный 5 8 9 3 3" xfId="27313"/>
    <cellStyle name="Обычный 5 8 9 3 3 2" xfId="57181"/>
    <cellStyle name="Обычный 5 8 9 3 4" xfId="57182"/>
    <cellStyle name="Обычный 5 8 9 4" xfId="27314"/>
    <cellStyle name="Обычный 5 8 9 4 2" xfId="27315"/>
    <cellStyle name="Обычный 5 8 9 4 2 2" xfId="27316"/>
    <cellStyle name="Обычный 5 8 9 4 2 2 2" xfId="57183"/>
    <cellStyle name="Обычный 5 8 9 4 2 3" xfId="57184"/>
    <cellStyle name="Обычный 5 8 9 4 3" xfId="27317"/>
    <cellStyle name="Обычный 5 8 9 4 3 2" xfId="57185"/>
    <cellStyle name="Обычный 5 8 9 4 4" xfId="57186"/>
    <cellStyle name="Обычный 5 8 9 5" xfId="27318"/>
    <cellStyle name="Обычный 5 8 9 5 2" xfId="27319"/>
    <cellStyle name="Обычный 5 8 9 5 2 2" xfId="57187"/>
    <cellStyle name="Обычный 5 8 9 5 3" xfId="57188"/>
    <cellStyle name="Обычный 5 8 9 6" xfId="27320"/>
    <cellStyle name="Обычный 5 8 9 6 2" xfId="57189"/>
    <cellStyle name="Обычный 5 8 9 7" xfId="27321"/>
    <cellStyle name="Обычный 5 8 9 7 2" xfId="57190"/>
    <cellStyle name="Обычный 5 8 9 8" xfId="57191"/>
    <cellStyle name="Обычный 5 80" xfId="27322"/>
    <cellStyle name="Обычный 5 80 2" xfId="27323"/>
    <cellStyle name="Обычный 5 80 2 2" xfId="27324"/>
    <cellStyle name="Обычный 5 80 2 2 2" xfId="57192"/>
    <cellStyle name="Обычный 5 80 2 3" xfId="57193"/>
    <cellStyle name="Обычный 5 80 3" xfId="27325"/>
    <cellStyle name="Обычный 5 80 3 2" xfId="57194"/>
    <cellStyle name="Обычный 5 80 4" xfId="57195"/>
    <cellStyle name="Обычный 5 81" xfId="27326"/>
    <cellStyle name="Обычный 5 81 2" xfId="27327"/>
    <cellStyle name="Обычный 5 81 2 2" xfId="27328"/>
    <cellStyle name="Обычный 5 81 2 2 2" xfId="57196"/>
    <cellStyle name="Обычный 5 81 2 3" xfId="57197"/>
    <cellStyle name="Обычный 5 81 3" xfId="27329"/>
    <cellStyle name="Обычный 5 81 3 2" xfId="57198"/>
    <cellStyle name="Обычный 5 81 4" xfId="57199"/>
    <cellStyle name="Обычный 5 82" xfId="27330"/>
    <cellStyle name="Обычный 5 82 2" xfId="27331"/>
    <cellStyle name="Обычный 5 82 2 2" xfId="27332"/>
    <cellStyle name="Обычный 5 82 2 2 2" xfId="57200"/>
    <cellStyle name="Обычный 5 82 2 3" xfId="57201"/>
    <cellStyle name="Обычный 5 82 3" xfId="27333"/>
    <cellStyle name="Обычный 5 82 3 2" xfId="57202"/>
    <cellStyle name="Обычный 5 82 4" xfId="57203"/>
    <cellStyle name="Обычный 5 83" xfId="27334"/>
    <cellStyle name="Обычный 5 83 2" xfId="27335"/>
    <cellStyle name="Обычный 5 83 2 2" xfId="27336"/>
    <cellStyle name="Обычный 5 83 2 2 2" xfId="57204"/>
    <cellStyle name="Обычный 5 83 2 3" xfId="57205"/>
    <cellStyle name="Обычный 5 83 3" xfId="27337"/>
    <cellStyle name="Обычный 5 83 3 2" xfId="57206"/>
    <cellStyle name="Обычный 5 83 4" xfId="57207"/>
    <cellStyle name="Обычный 5 84" xfId="27338"/>
    <cellStyle name="Обычный 5 84 2" xfId="27339"/>
    <cellStyle name="Обычный 5 84 2 2" xfId="27340"/>
    <cellStyle name="Обычный 5 84 2 2 2" xfId="57208"/>
    <cellStyle name="Обычный 5 84 2 3" xfId="57209"/>
    <cellStyle name="Обычный 5 84 3" xfId="27341"/>
    <cellStyle name="Обычный 5 84 3 2" xfId="57210"/>
    <cellStyle name="Обычный 5 84 4" xfId="57211"/>
    <cellStyle name="Обычный 5 85" xfId="27342"/>
    <cellStyle name="Обычный 5 85 2" xfId="27343"/>
    <cellStyle name="Обычный 5 85 2 2" xfId="27344"/>
    <cellStyle name="Обычный 5 85 2 2 2" xfId="57212"/>
    <cellStyle name="Обычный 5 85 2 3" xfId="57213"/>
    <cellStyle name="Обычный 5 85 3" xfId="27345"/>
    <cellStyle name="Обычный 5 85 3 2" xfId="57214"/>
    <cellStyle name="Обычный 5 85 4" xfId="57215"/>
    <cellStyle name="Обычный 5 86" xfId="27346"/>
    <cellStyle name="Обычный 5 86 2" xfId="27347"/>
    <cellStyle name="Обычный 5 86 2 2" xfId="27348"/>
    <cellStyle name="Обычный 5 86 2 2 2" xfId="57216"/>
    <cellStyle name="Обычный 5 86 2 3" xfId="57217"/>
    <cellStyle name="Обычный 5 86 3" xfId="27349"/>
    <cellStyle name="Обычный 5 86 3 2" xfId="57218"/>
    <cellStyle name="Обычный 5 86 4" xfId="57219"/>
    <cellStyle name="Обычный 5 87" xfId="27350"/>
    <cellStyle name="Обычный 5 87 2" xfId="27351"/>
    <cellStyle name="Обычный 5 87 2 2" xfId="27352"/>
    <cellStyle name="Обычный 5 87 2 2 2" xfId="57220"/>
    <cellStyle name="Обычный 5 87 2 3" xfId="57221"/>
    <cellStyle name="Обычный 5 87 3" xfId="27353"/>
    <cellStyle name="Обычный 5 87 3 2" xfId="57222"/>
    <cellStyle name="Обычный 5 87 4" xfId="57223"/>
    <cellStyle name="Обычный 5 88" xfId="27354"/>
    <cellStyle name="Обычный 5 88 2" xfId="27355"/>
    <cellStyle name="Обычный 5 88 2 2" xfId="27356"/>
    <cellStyle name="Обычный 5 88 2 2 2" xfId="57224"/>
    <cellStyle name="Обычный 5 88 2 3" xfId="57225"/>
    <cellStyle name="Обычный 5 88 3" xfId="27357"/>
    <cellStyle name="Обычный 5 88 3 2" xfId="57226"/>
    <cellStyle name="Обычный 5 88 4" xfId="57227"/>
    <cellStyle name="Обычный 5 89" xfId="27358"/>
    <cellStyle name="Обычный 5 89 2" xfId="27359"/>
    <cellStyle name="Обычный 5 89 2 2" xfId="27360"/>
    <cellStyle name="Обычный 5 89 2 2 2" xfId="57228"/>
    <cellStyle name="Обычный 5 89 2 3" xfId="57229"/>
    <cellStyle name="Обычный 5 89 3" xfId="27361"/>
    <cellStyle name="Обычный 5 89 3 2" xfId="57230"/>
    <cellStyle name="Обычный 5 89 4" xfId="57231"/>
    <cellStyle name="Обычный 5 9" xfId="27362"/>
    <cellStyle name="Обычный 5 9 10" xfId="27363"/>
    <cellStyle name="Обычный 5 9 10 2" xfId="27364"/>
    <cellStyle name="Обычный 5 9 10 2 2" xfId="27365"/>
    <cellStyle name="Обычный 5 9 10 2 2 2" xfId="27366"/>
    <cellStyle name="Обычный 5 9 10 2 2 2 2" xfId="57232"/>
    <cellStyle name="Обычный 5 9 10 2 2 3" xfId="57233"/>
    <cellStyle name="Обычный 5 9 10 2 3" xfId="27367"/>
    <cellStyle name="Обычный 5 9 10 2 3 2" xfId="57234"/>
    <cellStyle name="Обычный 5 9 10 2 4" xfId="57235"/>
    <cellStyle name="Обычный 5 9 10 3" xfId="27368"/>
    <cellStyle name="Обычный 5 9 10 3 2" xfId="27369"/>
    <cellStyle name="Обычный 5 9 10 3 2 2" xfId="27370"/>
    <cellStyle name="Обычный 5 9 10 3 2 2 2" xfId="57236"/>
    <cellStyle name="Обычный 5 9 10 3 2 3" xfId="57237"/>
    <cellStyle name="Обычный 5 9 10 3 3" xfId="27371"/>
    <cellStyle name="Обычный 5 9 10 3 3 2" xfId="57238"/>
    <cellStyle name="Обычный 5 9 10 3 4" xfId="57239"/>
    <cellStyle name="Обычный 5 9 10 4" xfId="27372"/>
    <cellStyle name="Обычный 5 9 10 4 2" xfId="27373"/>
    <cellStyle name="Обычный 5 9 10 4 2 2" xfId="27374"/>
    <cellStyle name="Обычный 5 9 10 4 2 2 2" xfId="57240"/>
    <cellStyle name="Обычный 5 9 10 4 2 3" xfId="57241"/>
    <cellStyle name="Обычный 5 9 10 4 3" xfId="27375"/>
    <cellStyle name="Обычный 5 9 10 4 3 2" xfId="57242"/>
    <cellStyle name="Обычный 5 9 10 4 4" xfId="57243"/>
    <cellStyle name="Обычный 5 9 10 5" xfId="27376"/>
    <cellStyle name="Обычный 5 9 10 5 2" xfId="27377"/>
    <cellStyle name="Обычный 5 9 10 5 2 2" xfId="57244"/>
    <cellStyle name="Обычный 5 9 10 5 3" xfId="57245"/>
    <cellStyle name="Обычный 5 9 10 6" xfId="27378"/>
    <cellStyle name="Обычный 5 9 10 6 2" xfId="57246"/>
    <cellStyle name="Обычный 5 9 10 7" xfId="27379"/>
    <cellStyle name="Обычный 5 9 10 7 2" xfId="57247"/>
    <cellStyle name="Обычный 5 9 10 8" xfId="57248"/>
    <cellStyle name="Обычный 5 9 11" xfId="27380"/>
    <cellStyle name="Обычный 5 9 11 2" xfId="27381"/>
    <cellStyle name="Обычный 5 9 11 2 2" xfId="27382"/>
    <cellStyle name="Обычный 5 9 11 2 2 2" xfId="27383"/>
    <cellStyle name="Обычный 5 9 11 2 2 2 2" xfId="57249"/>
    <cellStyle name="Обычный 5 9 11 2 2 3" xfId="57250"/>
    <cellStyle name="Обычный 5 9 11 2 3" xfId="27384"/>
    <cellStyle name="Обычный 5 9 11 2 3 2" xfId="57251"/>
    <cellStyle name="Обычный 5 9 11 2 4" xfId="57252"/>
    <cellStyle name="Обычный 5 9 11 3" xfId="27385"/>
    <cellStyle name="Обычный 5 9 11 3 2" xfId="27386"/>
    <cellStyle name="Обычный 5 9 11 3 2 2" xfId="27387"/>
    <cellStyle name="Обычный 5 9 11 3 2 2 2" xfId="57253"/>
    <cellStyle name="Обычный 5 9 11 3 2 3" xfId="57254"/>
    <cellStyle name="Обычный 5 9 11 3 3" xfId="27388"/>
    <cellStyle name="Обычный 5 9 11 3 3 2" xfId="57255"/>
    <cellStyle name="Обычный 5 9 11 3 4" xfId="57256"/>
    <cellStyle name="Обычный 5 9 11 4" xfId="27389"/>
    <cellStyle name="Обычный 5 9 11 4 2" xfId="27390"/>
    <cellStyle name="Обычный 5 9 11 4 2 2" xfId="27391"/>
    <cellStyle name="Обычный 5 9 11 4 2 2 2" xfId="57257"/>
    <cellStyle name="Обычный 5 9 11 4 2 3" xfId="57258"/>
    <cellStyle name="Обычный 5 9 11 4 3" xfId="27392"/>
    <cellStyle name="Обычный 5 9 11 4 3 2" xfId="57259"/>
    <cellStyle name="Обычный 5 9 11 4 4" xfId="57260"/>
    <cellStyle name="Обычный 5 9 11 5" xfId="27393"/>
    <cellStyle name="Обычный 5 9 11 5 2" xfId="27394"/>
    <cellStyle name="Обычный 5 9 11 5 2 2" xfId="57261"/>
    <cellStyle name="Обычный 5 9 11 5 3" xfId="57262"/>
    <cellStyle name="Обычный 5 9 11 6" xfId="27395"/>
    <cellStyle name="Обычный 5 9 11 6 2" xfId="57263"/>
    <cellStyle name="Обычный 5 9 11 7" xfId="27396"/>
    <cellStyle name="Обычный 5 9 11 7 2" xfId="57264"/>
    <cellStyle name="Обычный 5 9 11 8" xfId="57265"/>
    <cellStyle name="Обычный 5 9 12" xfId="27397"/>
    <cellStyle name="Обычный 5 9 12 2" xfId="27398"/>
    <cellStyle name="Обычный 5 9 12 2 2" xfId="27399"/>
    <cellStyle name="Обычный 5 9 12 2 2 2" xfId="27400"/>
    <cellStyle name="Обычный 5 9 12 2 2 2 2" xfId="57266"/>
    <cellStyle name="Обычный 5 9 12 2 2 3" xfId="57267"/>
    <cellStyle name="Обычный 5 9 12 2 3" xfId="27401"/>
    <cellStyle name="Обычный 5 9 12 2 3 2" xfId="57268"/>
    <cellStyle name="Обычный 5 9 12 2 4" xfId="57269"/>
    <cellStyle name="Обычный 5 9 12 3" xfId="27402"/>
    <cellStyle name="Обычный 5 9 12 3 2" xfId="27403"/>
    <cellStyle name="Обычный 5 9 12 3 2 2" xfId="27404"/>
    <cellStyle name="Обычный 5 9 12 3 2 2 2" xfId="57270"/>
    <cellStyle name="Обычный 5 9 12 3 2 3" xfId="57271"/>
    <cellStyle name="Обычный 5 9 12 3 3" xfId="27405"/>
    <cellStyle name="Обычный 5 9 12 3 3 2" xfId="57272"/>
    <cellStyle name="Обычный 5 9 12 3 4" xfId="57273"/>
    <cellStyle name="Обычный 5 9 12 4" xfId="27406"/>
    <cellStyle name="Обычный 5 9 12 4 2" xfId="27407"/>
    <cellStyle name="Обычный 5 9 12 4 2 2" xfId="27408"/>
    <cellStyle name="Обычный 5 9 12 4 2 2 2" xfId="57274"/>
    <cellStyle name="Обычный 5 9 12 4 2 3" xfId="57275"/>
    <cellStyle name="Обычный 5 9 12 4 3" xfId="27409"/>
    <cellStyle name="Обычный 5 9 12 4 3 2" xfId="57276"/>
    <cellStyle name="Обычный 5 9 12 4 4" xfId="57277"/>
    <cellStyle name="Обычный 5 9 12 5" xfId="27410"/>
    <cellStyle name="Обычный 5 9 12 5 2" xfId="27411"/>
    <cellStyle name="Обычный 5 9 12 5 2 2" xfId="57278"/>
    <cellStyle name="Обычный 5 9 12 5 3" xfId="57279"/>
    <cellStyle name="Обычный 5 9 12 6" xfId="27412"/>
    <cellStyle name="Обычный 5 9 12 6 2" xfId="57280"/>
    <cellStyle name="Обычный 5 9 12 7" xfId="27413"/>
    <cellStyle name="Обычный 5 9 12 7 2" xfId="57281"/>
    <cellStyle name="Обычный 5 9 12 8" xfId="57282"/>
    <cellStyle name="Обычный 5 9 13" xfId="27414"/>
    <cellStyle name="Обычный 5 9 13 2" xfId="27415"/>
    <cellStyle name="Обычный 5 9 13 2 2" xfId="27416"/>
    <cellStyle name="Обычный 5 9 13 2 2 2" xfId="27417"/>
    <cellStyle name="Обычный 5 9 13 2 2 2 2" xfId="57283"/>
    <cellStyle name="Обычный 5 9 13 2 2 3" xfId="57284"/>
    <cellStyle name="Обычный 5 9 13 2 3" xfId="27418"/>
    <cellStyle name="Обычный 5 9 13 2 3 2" xfId="57285"/>
    <cellStyle name="Обычный 5 9 13 2 4" xfId="57286"/>
    <cellStyle name="Обычный 5 9 13 3" xfId="27419"/>
    <cellStyle name="Обычный 5 9 13 3 2" xfId="27420"/>
    <cellStyle name="Обычный 5 9 13 3 2 2" xfId="27421"/>
    <cellStyle name="Обычный 5 9 13 3 2 2 2" xfId="57287"/>
    <cellStyle name="Обычный 5 9 13 3 2 3" xfId="57288"/>
    <cellStyle name="Обычный 5 9 13 3 3" xfId="27422"/>
    <cellStyle name="Обычный 5 9 13 3 3 2" xfId="57289"/>
    <cellStyle name="Обычный 5 9 13 3 4" xfId="57290"/>
    <cellStyle name="Обычный 5 9 13 4" xfId="27423"/>
    <cellStyle name="Обычный 5 9 13 4 2" xfId="27424"/>
    <cellStyle name="Обычный 5 9 13 4 2 2" xfId="27425"/>
    <cellStyle name="Обычный 5 9 13 4 2 2 2" xfId="57291"/>
    <cellStyle name="Обычный 5 9 13 4 2 3" xfId="57292"/>
    <cellStyle name="Обычный 5 9 13 4 3" xfId="27426"/>
    <cellStyle name="Обычный 5 9 13 4 3 2" xfId="57293"/>
    <cellStyle name="Обычный 5 9 13 4 4" xfId="57294"/>
    <cellStyle name="Обычный 5 9 13 5" xfId="27427"/>
    <cellStyle name="Обычный 5 9 13 5 2" xfId="27428"/>
    <cellStyle name="Обычный 5 9 13 5 2 2" xfId="57295"/>
    <cellStyle name="Обычный 5 9 13 5 3" xfId="57296"/>
    <cellStyle name="Обычный 5 9 13 6" xfId="27429"/>
    <cellStyle name="Обычный 5 9 13 6 2" xfId="57297"/>
    <cellStyle name="Обычный 5 9 13 7" xfId="27430"/>
    <cellStyle name="Обычный 5 9 13 7 2" xfId="57298"/>
    <cellStyle name="Обычный 5 9 13 8" xfId="57299"/>
    <cellStyle name="Обычный 5 9 14" xfId="27431"/>
    <cellStyle name="Обычный 5 9 14 2" xfId="27432"/>
    <cellStyle name="Обычный 5 9 14 2 2" xfId="27433"/>
    <cellStyle name="Обычный 5 9 14 2 2 2" xfId="27434"/>
    <cellStyle name="Обычный 5 9 14 2 2 2 2" xfId="57300"/>
    <cellStyle name="Обычный 5 9 14 2 2 3" xfId="57301"/>
    <cellStyle name="Обычный 5 9 14 2 3" xfId="27435"/>
    <cellStyle name="Обычный 5 9 14 2 3 2" xfId="57302"/>
    <cellStyle name="Обычный 5 9 14 2 4" xfId="57303"/>
    <cellStyle name="Обычный 5 9 14 3" xfId="27436"/>
    <cellStyle name="Обычный 5 9 14 3 2" xfId="27437"/>
    <cellStyle name="Обычный 5 9 14 3 2 2" xfId="27438"/>
    <cellStyle name="Обычный 5 9 14 3 2 2 2" xfId="57304"/>
    <cellStyle name="Обычный 5 9 14 3 2 3" xfId="57305"/>
    <cellStyle name="Обычный 5 9 14 3 3" xfId="27439"/>
    <cellStyle name="Обычный 5 9 14 3 3 2" xfId="57306"/>
    <cellStyle name="Обычный 5 9 14 3 4" xfId="57307"/>
    <cellStyle name="Обычный 5 9 14 4" xfId="27440"/>
    <cellStyle name="Обычный 5 9 14 4 2" xfId="27441"/>
    <cellStyle name="Обычный 5 9 14 4 2 2" xfId="27442"/>
    <cellStyle name="Обычный 5 9 14 4 2 2 2" xfId="57308"/>
    <cellStyle name="Обычный 5 9 14 4 2 3" xfId="57309"/>
    <cellStyle name="Обычный 5 9 14 4 3" xfId="27443"/>
    <cellStyle name="Обычный 5 9 14 4 3 2" xfId="57310"/>
    <cellStyle name="Обычный 5 9 14 4 4" xfId="57311"/>
    <cellStyle name="Обычный 5 9 14 5" xfId="27444"/>
    <cellStyle name="Обычный 5 9 14 5 2" xfId="27445"/>
    <cellStyle name="Обычный 5 9 14 5 2 2" xfId="57312"/>
    <cellStyle name="Обычный 5 9 14 5 3" xfId="57313"/>
    <cellStyle name="Обычный 5 9 14 6" xfId="27446"/>
    <cellStyle name="Обычный 5 9 14 6 2" xfId="57314"/>
    <cellStyle name="Обычный 5 9 14 7" xfId="27447"/>
    <cellStyle name="Обычный 5 9 14 7 2" xfId="57315"/>
    <cellStyle name="Обычный 5 9 14 8" xfId="57316"/>
    <cellStyle name="Обычный 5 9 15" xfId="27448"/>
    <cellStyle name="Обычный 5 9 15 2" xfId="27449"/>
    <cellStyle name="Обычный 5 9 15 2 2" xfId="27450"/>
    <cellStyle name="Обычный 5 9 15 2 2 2" xfId="27451"/>
    <cellStyle name="Обычный 5 9 15 2 2 2 2" xfId="57317"/>
    <cellStyle name="Обычный 5 9 15 2 2 3" xfId="57318"/>
    <cellStyle name="Обычный 5 9 15 2 3" xfId="27452"/>
    <cellStyle name="Обычный 5 9 15 2 3 2" xfId="57319"/>
    <cellStyle name="Обычный 5 9 15 2 4" xfId="57320"/>
    <cellStyle name="Обычный 5 9 15 3" xfId="27453"/>
    <cellStyle name="Обычный 5 9 15 3 2" xfId="27454"/>
    <cellStyle name="Обычный 5 9 15 3 2 2" xfId="27455"/>
    <cellStyle name="Обычный 5 9 15 3 2 2 2" xfId="57321"/>
    <cellStyle name="Обычный 5 9 15 3 2 3" xfId="57322"/>
    <cellStyle name="Обычный 5 9 15 3 3" xfId="27456"/>
    <cellStyle name="Обычный 5 9 15 3 3 2" xfId="57323"/>
    <cellStyle name="Обычный 5 9 15 3 4" xfId="57324"/>
    <cellStyle name="Обычный 5 9 15 4" xfId="27457"/>
    <cellStyle name="Обычный 5 9 15 4 2" xfId="27458"/>
    <cellStyle name="Обычный 5 9 15 4 2 2" xfId="27459"/>
    <cellStyle name="Обычный 5 9 15 4 2 2 2" xfId="57325"/>
    <cellStyle name="Обычный 5 9 15 4 2 3" xfId="57326"/>
    <cellStyle name="Обычный 5 9 15 4 3" xfId="27460"/>
    <cellStyle name="Обычный 5 9 15 4 3 2" xfId="57327"/>
    <cellStyle name="Обычный 5 9 15 4 4" xfId="57328"/>
    <cellStyle name="Обычный 5 9 15 5" xfId="27461"/>
    <cellStyle name="Обычный 5 9 15 5 2" xfId="27462"/>
    <cellStyle name="Обычный 5 9 15 5 2 2" xfId="57329"/>
    <cellStyle name="Обычный 5 9 15 5 3" xfId="57330"/>
    <cellStyle name="Обычный 5 9 15 6" xfId="27463"/>
    <cellStyle name="Обычный 5 9 15 6 2" xfId="57331"/>
    <cellStyle name="Обычный 5 9 15 7" xfId="27464"/>
    <cellStyle name="Обычный 5 9 15 7 2" xfId="57332"/>
    <cellStyle name="Обычный 5 9 15 8" xfId="57333"/>
    <cellStyle name="Обычный 5 9 16" xfId="27465"/>
    <cellStyle name="Обычный 5 9 16 2" xfId="27466"/>
    <cellStyle name="Обычный 5 9 16 2 2" xfId="27467"/>
    <cellStyle name="Обычный 5 9 16 2 2 2" xfId="27468"/>
    <cellStyle name="Обычный 5 9 16 2 2 2 2" xfId="57334"/>
    <cellStyle name="Обычный 5 9 16 2 2 3" xfId="57335"/>
    <cellStyle name="Обычный 5 9 16 2 3" xfId="27469"/>
    <cellStyle name="Обычный 5 9 16 2 3 2" xfId="57336"/>
    <cellStyle name="Обычный 5 9 16 2 4" xfId="57337"/>
    <cellStyle name="Обычный 5 9 16 3" xfId="27470"/>
    <cellStyle name="Обычный 5 9 16 3 2" xfId="27471"/>
    <cellStyle name="Обычный 5 9 16 3 2 2" xfId="27472"/>
    <cellStyle name="Обычный 5 9 16 3 2 2 2" xfId="57338"/>
    <cellStyle name="Обычный 5 9 16 3 2 3" xfId="57339"/>
    <cellStyle name="Обычный 5 9 16 3 3" xfId="27473"/>
    <cellStyle name="Обычный 5 9 16 3 3 2" xfId="57340"/>
    <cellStyle name="Обычный 5 9 16 3 4" xfId="57341"/>
    <cellStyle name="Обычный 5 9 16 4" xfId="27474"/>
    <cellStyle name="Обычный 5 9 16 4 2" xfId="27475"/>
    <cellStyle name="Обычный 5 9 16 4 2 2" xfId="27476"/>
    <cellStyle name="Обычный 5 9 16 4 2 2 2" xfId="57342"/>
    <cellStyle name="Обычный 5 9 16 4 2 3" xfId="57343"/>
    <cellStyle name="Обычный 5 9 16 4 3" xfId="27477"/>
    <cellStyle name="Обычный 5 9 16 4 3 2" xfId="57344"/>
    <cellStyle name="Обычный 5 9 16 4 4" xfId="57345"/>
    <cellStyle name="Обычный 5 9 16 5" xfId="27478"/>
    <cellStyle name="Обычный 5 9 16 5 2" xfId="27479"/>
    <cellStyle name="Обычный 5 9 16 5 2 2" xfId="57346"/>
    <cellStyle name="Обычный 5 9 16 5 3" xfId="57347"/>
    <cellStyle name="Обычный 5 9 16 6" xfId="27480"/>
    <cellStyle name="Обычный 5 9 16 6 2" xfId="57348"/>
    <cellStyle name="Обычный 5 9 16 7" xfId="27481"/>
    <cellStyle name="Обычный 5 9 16 7 2" xfId="57349"/>
    <cellStyle name="Обычный 5 9 16 8" xfId="57350"/>
    <cellStyle name="Обычный 5 9 17" xfId="27482"/>
    <cellStyle name="Обычный 5 9 17 2" xfId="27483"/>
    <cellStyle name="Обычный 5 9 17 2 2" xfId="27484"/>
    <cellStyle name="Обычный 5 9 17 2 2 2" xfId="27485"/>
    <cellStyle name="Обычный 5 9 17 2 2 2 2" xfId="57351"/>
    <cellStyle name="Обычный 5 9 17 2 2 3" xfId="57352"/>
    <cellStyle name="Обычный 5 9 17 2 3" xfId="27486"/>
    <cellStyle name="Обычный 5 9 17 2 3 2" xfId="57353"/>
    <cellStyle name="Обычный 5 9 17 2 4" xfId="57354"/>
    <cellStyle name="Обычный 5 9 17 3" xfId="27487"/>
    <cellStyle name="Обычный 5 9 17 3 2" xfId="27488"/>
    <cellStyle name="Обычный 5 9 17 3 2 2" xfId="27489"/>
    <cellStyle name="Обычный 5 9 17 3 2 2 2" xfId="57355"/>
    <cellStyle name="Обычный 5 9 17 3 2 3" xfId="57356"/>
    <cellStyle name="Обычный 5 9 17 3 3" xfId="27490"/>
    <cellStyle name="Обычный 5 9 17 3 3 2" xfId="57357"/>
    <cellStyle name="Обычный 5 9 17 3 4" xfId="57358"/>
    <cellStyle name="Обычный 5 9 17 4" xfId="27491"/>
    <cellStyle name="Обычный 5 9 17 4 2" xfId="27492"/>
    <cellStyle name="Обычный 5 9 17 4 2 2" xfId="27493"/>
    <cellStyle name="Обычный 5 9 17 4 2 2 2" xfId="57359"/>
    <cellStyle name="Обычный 5 9 17 4 2 3" xfId="57360"/>
    <cellStyle name="Обычный 5 9 17 4 3" xfId="27494"/>
    <cellStyle name="Обычный 5 9 17 4 3 2" xfId="57361"/>
    <cellStyle name="Обычный 5 9 17 4 4" xfId="57362"/>
    <cellStyle name="Обычный 5 9 17 5" xfId="27495"/>
    <cellStyle name="Обычный 5 9 17 5 2" xfId="27496"/>
    <cellStyle name="Обычный 5 9 17 5 2 2" xfId="57363"/>
    <cellStyle name="Обычный 5 9 17 5 3" xfId="57364"/>
    <cellStyle name="Обычный 5 9 17 6" xfId="27497"/>
    <cellStyle name="Обычный 5 9 17 6 2" xfId="57365"/>
    <cellStyle name="Обычный 5 9 17 7" xfId="27498"/>
    <cellStyle name="Обычный 5 9 17 7 2" xfId="57366"/>
    <cellStyle name="Обычный 5 9 17 8" xfId="57367"/>
    <cellStyle name="Обычный 5 9 18" xfId="27499"/>
    <cellStyle name="Обычный 5 9 18 2" xfId="27500"/>
    <cellStyle name="Обычный 5 9 18 2 2" xfId="27501"/>
    <cellStyle name="Обычный 5 9 18 2 2 2" xfId="27502"/>
    <cellStyle name="Обычный 5 9 18 2 2 2 2" xfId="57368"/>
    <cellStyle name="Обычный 5 9 18 2 2 3" xfId="57369"/>
    <cellStyle name="Обычный 5 9 18 2 3" xfId="27503"/>
    <cellStyle name="Обычный 5 9 18 2 3 2" xfId="57370"/>
    <cellStyle name="Обычный 5 9 18 2 4" xfId="57371"/>
    <cellStyle name="Обычный 5 9 18 3" xfId="27504"/>
    <cellStyle name="Обычный 5 9 18 3 2" xfId="27505"/>
    <cellStyle name="Обычный 5 9 18 3 2 2" xfId="27506"/>
    <cellStyle name="Обычный 5 9 18 3 2 2 2" xfId="57372"/>
    <cellStyle name="Обычный 5 9 18 3 2 3" xfId="57373"/>
    <cellStyle name="Обычный 5 9 18 3 3" xfId="27507"/>
    <cellStyle name="Обычный 5 9 18 3 3 2" xfId="57374"/>
    <cellStyle name="Обычный 5 9 18 3 4" xfId="57375"/>
    <cellStyle name="Обычный 5 9 18 4" xfId="27508"/>
    <cellStyle name="Обычный 5 9 18 4 2" xfId="27509"/>
    <cellStyle name="Обычный 5 9 18 4 2 2" xfId="27510"/>
    <cellStyle name="Обычный 5 9 18 4 2 2 2" xfId="57376"/>
    <cellStyle name="Обычный 5 9 18 4 2 3" xfId="57377"/>
    <cellStyle name="Обычный 5 9 18 4 3" xfId="27511"/>
    <cellStyle name="Обычный 5 9 18 4 3 2" xfId="57378"/>
    <cellStyle name="Обычный 5 9 18 4 4" xfId="57379"/>
    <cellStyle name="Обычный 5 9 18 5" xfId="27512"/>
    <cellStyle name="Обычный 5 9 18 5 2" xfId="27513"/>
    <cellStyle name="Обычный 5 9 18 5 2 2" xfId="57380"/>
    <cellStyle name="Обычный 5 9 18 5 3" xfId="57381"/>
    <cellStyle name="Обычный 5 9 18 6" xfId="27514"/>
    <cellStyle name="Обычный 5 9 18 6 2" xfId="57382"/>
    <cellStyle name="Обычный 5 9 18 7" xfId="27515"/>
    <cellStyle name="Обычный 5 9 18 7 2" xfId="57383"/>
    <cellStyle name="Обычный 5 9 18 8" xfId="57384"/>
    <cellStyle name="Обычный 5 9 19" xfId="27516"/>
    <cellStyle name="Обычный 5 9 19 2" xfId="27517"/>
    <cellStyle name="Обычный 5 9 19 2 2" xfId="27518"/>
    <cellStyle name="Обычный 5 9 19 2 2 2" xfId="27519"/>
    <cellStyle name="Обычный 5 9 19 2 2 2 2" xfId="57385"/>
    <cellStyle name="Обычный 5 9 19 2 2 3" xfId="57386"/>
    <cellStyle name="Обычный 5 9 19 2 3" xfId="27520"/>
    <cellStyle name="Обычный 5 9 19 2 3 2" xfId="57387"/>
    <cellStyle name="Обычный 5 9 19 2 4" xfId="57388"/>
    <cellStyle name="Обычный 5 9 19 3" xfId="27521"/>
    <cellStyle name="Обычный 5 9 19 3 2" xfId="27522"/>
    <cellStyle name="Обычный 5 9 19 3 2 2" xfId="27523"/>
    <cellStyle name="Обычный 5 9 19 3 2 2 2" xfId="57389"/>
    <cellStyle name="Обычный 5 9 19 3 2 3" xfId="57390"/>
    <cellStyle name="Обычный 5 9 19 3 3" xfId="27524"/>
    <cellStyle name="Обычный 5 9 19 3 3 2" xfId="57391"/>
    <cellStyle name="Обычный 5 9 19 3 4" xfId="57392"/>
    <cellStyle name="Обычный 5 9 19 4" xfId="27525"/>
    <cellStyle name="Обычный 5 9 19 4 2" xfId="27526"/>
    <cellStyle name="Обычный 5 9 19 4 2 2" xfId="27527"/>
    <cellStyle name="Обычный 5 9 19 4 2 2 2" xfId="57393"/>
    <cellStyle name="Обычный 5 9 19 4 2 3" xfId="57394"/>
    <cellStyle name="Обычный 5 9 19 4 3" xfId="27528"/>
    <cellStyle name="Обычный 5 9 19 4 3 2" xfId="57395"/>
    <cellStyle name="Обычный 5 9 19 4 4" xfId="57396"/>
    <cellStyle name="Обычный 5 9 19 5" xfId="27529"/>
    <cellStyle name="Обычный 5 9 19 5 2" xfId="27530"/>
    <cellStyle name="Обычный 5 9 19 5 2 2" xfId="57397"/>
    <cellStyle name="Обычный 5 9 19 5 3" xfId="57398"/>
    <cellStyle name="Обычный 5 9 19 6" xfId="27531"/>
    <cellStyle name="Обычный 5 9 19 6 2" xfId="57399"/>
    <cellStyle name="Обычный 5 9 19 7" xfId="27532"/>
    <cellStyle name="Обычный 5 9 19 7 2" xfId="57400"/>
    <cellStyle name="Обычный 5 9 19 8" xfId="57401"/>
    <cellStyle name="Обычный 5 9 2" xfId="27533"/>
    <cellStyle name="Обычный 5 9 2 2" xfId="27534"/>
    <cellStyle name="Обычный 5 9 2 2 2" xfId="27535"/>
    <cellStyle name="Обычный 5 9 2 2 2 2" xfId="27536"/>
    <cellStyle name="Обычный 5 9 2 2 2 2 2" xfId="57402"/>
    <cellStyle name="Обычный 5 9 2 2 2 3" xfId="57403"/>
    <cellStyle name="Обычный 5 9 2 2 3" xfId="27537"/>
    <cellStyle name="Обычный 5 9 2 2 3 2" xfId="57404"/>
    <cellStyle name="Обычный 5 9 2 2 4" xfId="57405"/>
    <cellStyle name="Обычный 5 9 2 3" xfId="27538"/>
    <cellStyle name="Обычный 5 9 2 3 2" xfId="27539"/>
    <cellStyle name="Обычный 5 9 2 3 2 2" xfId="27540"/>
    <cellStyle name="Обычный 5 9 2 3 2 2 2" xfId="57406"/>
    <cellStyle name="Обычный 5 9 2 3 2 3" xfId="57407"/>
    <cellStyle name="Обычный 5 9 2 3 3" xfId="27541"/>
    <cellStyle name="Обычный 5 9 2 3 3 2" xfId="57408"/>
    <cellStyle name="Обычный 5 9 2 3 4" xfId="57409"/>
    <cellStyle name="Обычный 5 9 2 4" xfId="27542"/>
    <cellStyle name="Обычный 5 9 2 4 2" xfId="27543"/>
    <cellStyle name="Обычный 5 9 2 4 2 2" xfId="27544"/>
    <cellStyle name="Обычный 5 9 2 4 2 2 2" xfId="57410"/>
    <cellStyle name="Обычный 5 9 2 4 2 3" xfId="57411"/>
    <cellStyle name="Обычный 5 9 2 4 3" xfId="27545"/>
    <cellStyle name="Обычный 5 9 2 4 3 2" xfId="57412"/>
    <cellStyle name="Обычный 5 9 2 4 4" xfId="57413"/>
    <cellStyle name="Обычный 5 9 2 5" xfId="27546"/>
    <cellStyle name="Обычный 5 9 2 5 2" xfId="27547"/>
    <cellStyle name="Обычный 5 9 2 5 2 2" xfId="57414"/>
    <cellStyle name="Обычный 5 9 2 5 3" xfId="57415"/>
    <cellStyle name="Обычный 5 9 2 6" xfId="27548"/>
    <cellStyle name="Обычный 5 9 2 6 2" xfId="57416"/>
    <cellStyle name="Обычный 5 9 2 7" xfId="27549"/>
    <cellStyle name="Обычный 5 9 2 7 2" xfId="57417"/>
    <cellStyle name="Обычный 5 9 2 8" xfId="57418"/>
    <cellStyle name="Обычный 5 9 20" xfId="27550"/>
    <cellStyle name="Обычный 5 9 20 2" xfId="27551"/>
    <cellStyle name="Обычный 5 9 20 2 2" xfId="27552"/>
    <cellStyle name="Обычный 5 9 20 2 2 2" xfId="27553"/>
    <cellStyle name="Обычный 5 9 20 2 2 2 2" xfId="57419"/>
    <cellStyle name="Обычный 5 9 20 2 2 3" xfId="57420"/>
    <cellStyle name="Обычный 5 9 20 2 3" xfId="27554"/>
    <cellStyle name="Обычный 5 9 20 2 3 2" xfId="57421"/>
    <cellStyle name="Обычный 5 9 20 2 4" xfId="57422"/>
    <cellStyle name="Обычный 5 9 20 3" xfId="27555"/>
    <cellStyle name="Обычный 5 9 20 3 2" xfId="27556"/>
    <cellStyle name="Обычный 5 9 20 3 2 2" xfId="27557"/>
    <cellStyle name="Обычный 5 9 20 3 2 2 2" xfId="57423"/>
    <cellStyle name="Обычный 5 9 20 3 2 3" xfId="57424"/>
    <cellStyle name="Обычный 5 9 20 3 3" xfId="27558"/>
    <cellStyle name="Обычный 5 9 20 3 3 2" xfId="57425"/>
    <cellStyle name="Обычный 5 9 20 3 4" xfId="57426"/>
    <cellStyle name="Обычный 5 9 20 4" xfId="27559"/>
    <cellStyle name="Обычный 5 9 20 4 2" xfId="27560"/>
    <cellStyle name="Обычный 5 9 20 4 2 2" xfId="27561"/>
    <cellStyle name="Обычный 5 9 20 4 2 2 2" xfId="57427"/>
    <cellStyle name="Обычный 5 9 20 4 2 3" xfId="57428"/>
    <cellStyle name="Обычный 5 9 20 4 3" xfId="27562"/>
    <cellStyle name="Обычный 5 9 20 4 3 2" xfId="57429"/>
    <cellStyle name="Обычный 5 9 20 4 4" xfId="57430"/>
    <cellStyle name="Обычный 5 9 20 5" xfId="27563"/>
    <cellStyle name="Обычный 5 9 20 5 2" xfId="27564"/>
    <cellStyle name="Обычный 5 9 20 5 2 2" xfId="57431"/>
    <cellStyle name="Обычный 5 9 20 5 3" xfId="57432"/>
    <cellStyle name="Обычный 5 9 20 6" xfId="27565"/>
    <cellStyle name="Обычный 5 9 20 6 2" xfId="57433"/>
    <cellStyle name="Обычный 5 9 20 7" xfId="27566"/>
    <cellStyle name="Обычный 5 9 20 7 2" xfId="57434"/>
    <cellStyle name="Обычный 5 9 20 8" xfId="57435"/>
    <cellStyle name="Обычный 5 9 21" xfId="27567"/>
    <cellStyle name="Обычный 5 9 21 2" xfId="27568"/>
    <cellStyle name="Обычный 5 9 21 2 2" xfId="27569"/>
    <cellStyle name="Обычный 5 9 21 2 2 2" xfId="27570"/>
    <cellStyle name="Обычный 5 9 21 2 2 2 2" xfId="57436"/>
    <cellStyle name="Обычный 5 9 21 2 2 3" xfId="57437"/>
    <cellStyle name="Обычный 5 9 21 2 3" xfId="27571"/>
    <cellStyle name="Обычный 5 9 21 2 3 2" xfId="57438"/>
    <cellStyle name="Обычный 5 9 21 2 4" xfId="57439"/>
    <cellStyle name="Обычный 5 9 21 3" xfId="27572"/>
    <cellStyle name="Обычный 5 9 21 3 2" xfId="27573"/>
    <cellStyle name="Обычный 5 9 21 3 2 2" xfId="27574"/>
    <cellStyle name="Обычный 5 9 21 3 2 2 2" xfId="57440"/>
    <cellStyle name="Обычный 5 9 21 3 2 3" xfId="57441"/>
    <cellStyle name="Обычный 5 9 21 3 3" xfId="27575"/>
    <cellStyle name="Обычный 5 9 21 3 3 2" xfId="57442"/>
    <cellStyle name="Обычный 5 9 21 3 4" xfId="57443"/>
    <cellStyle name="Обычный 5 9 21 4" xfId="27576"/>
    <cellStyle name="Обычный 5 9 21 4 2" xfId="27577"/>
    <cellStyle name="Обычный 5 9 21 4 2 2" xfId="27578"/>
    <cellStyle name="Обычный 5 9 21 4 2 2 2" xfId="57444"/>
    <cellStyle name="Обычный 5 9 21 4 2 3" xfId="57445"/>
    <cellStyle name="Обычный 5 9 21 4 3" xfId="27579"/>
    <cellStyle name="Обычный 5 9 21 4 3 2" xfId="57446"/>
    <cellStyle name="Обычный 5 9 21 4 4" xfId="57447"/>
    <cellStyle name="Обычный 5 9 21 5" xfId="27580"/>
    <cellStyle name="Обычный 5 9 21 5 2" xfId="27581"/>
    <cellStyle name="Обычный 5 9 21 5 2 2" xfId="57448"/>
    <cellStyle name="Обычный 5 9 21 5 3" xfId="57449"/>
    <cellStyle name="Обычный 5 9 21 6" xfId="27582"/>
    <cellStyle name="Обычный 5 9 21 6 2" xfId="57450"/>
    <cellStyle name="Обычный 5 9 21 7" xfId="27583"/>
    <cellStyle name="Обычный 5 9 21 7 2" xfId="57451"/>
    <cellStyle name="Обычный 5 9 21 8" xfId="57452"/>
    <cellStyle name="Обычный 5 9 22" xfId="27584"/>
    <cellStyle name="Обычный 5 9 22 2" xfId="27585"/>
    <cellStyle name="Обычный 5 9 22 2 2" xfId="27586"/>
    <cellStyle name="Обычный 5 9 22 2 2 2" xfId="27587"/>
    <cellStyle name="Обычный 5 9 22 2 2 2 2" xfId="57453"/>
    <cellStyle name="Обычный 5 9 22 2 2 3" xfId="57454"/>
    <cellStyle name="Обычный 5 9 22 2 3" xfId="27588"/>
    <cellStyle name="Обычный 5 9 22 2 3 2" xfId="57455"/>
    <cellStyle name="Обычный 5 9 22 2 4" xfId="57456"/>
    <cellStyle name="Обычный 5 9 22 3" xfId="27589"/>
    <cellStyle name="Обычный 5 9 22 3 2" xfId="27590"/>
    <cellStyle name="Обычный 5 9 22 3 2 2" xfId="27591"/>
    <cellStyle name="Обычный 5 9 22 3 2 2 2" xfId="57457"/>
    <cellStyle name="Обычный 5 9 22 3 2 3" xfId="57458"/>
    <cellStyle name="Обычный 5 9 22 3 3" xfId="27592"/>
    <cellStyle name="Обычный 5 9 22 3 3 2" xfId="57459"/>
    <cellStyle name="Обычный 5 9 22 3 4" xfId="57460"/>
    <cellStyle name="Обычный 5 9 22 4" xfId="27593"/>
    <cellStyle name="Обычный 5 9 22 4 2" xfId="27594"/>
    <cellStyle name="Обычный 5 9 22 4 2 2" xfId="27595"/>
    <cellStyle name="Обычный 5 9 22 4 2 2 2" xfId="57461"/>
    <cellStyle name="Обычный 5 9 22 4 2 3" xfId="57462"/>
    <cellStyle name="Обычный 5 9 22 4 3" xfId="27596"/>
    <cellStyle name="Обычный 5 9 22 4 3 2" xfId="57463"/>
    <cellStyle name="Обычный 5 9 22 4 4" xfId="57464"/>
    <cellStyle name="Обычный 5 9 22 5" xfId="27597"/>
    <cellStyle name="Обычный 5 9 22 5 2" xfId="27598"/>
    <cellStyle name="Обычный 5 9 22 5 2 2" xfId="57465"/>
    <cellStyle name="Обычный 5 9 22 5 3" xfId="57466"/>
    <cellStyle name="Обычный 5 9 22 6" xfId="27599"/>
    <cellStyle name="Обычный 5 9 22 6 2" xfId="57467"/>
    <cellStyle name="Обычный 5 9 22 7" xfId="27600"/>
    <cellStyle name="Обычный 5 9 22 7 2" xfId="57468"/>
    <cellStyle name="Обычный 5 9 22 8" xfId="57469"/>
    <cellStyle name="Обычный 5 9 23" xfId="27601"/>
    <cellStyle name="Обычный 5 9 23 2" xfId="27602"/>
    <cellStyle name="Обычный 5 9 23 2 2" xfId="27603"/>
    <cellStyle name="Обычный 5 9 23 2 2 2" xfId="27604"/>
    <cellStyle name="Обычный 5 9 23 2 2 2 2" xfId="57470"/>
    <cellStyle name="Обычный 5 9 23 2 2 3" xfId="57471"/>
    <cellStyle name="Обычный 5 9 23 2 3" xfId="27605"/>
    <cellStyle name="Обычный 5 9 23 2 3 2" xfId="57472"/>
    <cellStyle name="Обычный 5 9 23 2 4" xfId="57473"/>
    <cellStyle name="Обычный 5 9 23 3" xfId="27606"/>
    <cellStyle name="Обычный 5 9 23 3 2" xfId="27607"/>
    <cellStyle name="Обычный 5 9 23 3 2 2" xfId="27608"/>
    <cellStyle name="Обычный 5 9 23 3 2 2 2" xfId="57474"/>
    <cellStyle name="Обычный 5 9 23 3 2 3" xfId="57475"/>
    <cellStyle name="Обычный 5 9 23 3 3" xfId="27609"/>
    <cellStyle name="Обычный 5 9 23 3 3 2" xfId="57476"/>
    <cellStyle name="Обычный 5 9 23 3 4" xfId="57477"/>
    <cellStyle name="Обычный 5 9 23 4" xfId="27610"/>
    <cellStyle name="Обычный 5 9 23 4 2" xfId="27611"/>
    <cellStyle name="Обычный 5 9 23 4 2 2" xfId="27612"/>
    <cellStyle name="Обычный 5 9 23 4 2 2 2" xfId="57478"/>
    <cellStyle name="Обычный 5 9 23 4 2 3" xfId="57479"/>
    <cellStyle name="Обычный 5 9 23 4 3" xfId="27613"/>
    <cellStyle name="Обычный 5 9 23 4 3 2" xfId="57480"/>
    <cellStyle name="Обычный 5 9 23 4 4" xfId="57481"/>
    <cellStyle name="Обычный 5 9 23 5" xfId="27614"/>
    <cellStyle name="Обычный 5 9 23 5 2" xfId="27615"/>
    <cellStyle name="Обычный 5 9 23 5 2 2" xfId="57482"/>
    <cellStyle name="Обычный 5 9 23 5 3" xfId="57483"/>
    <cellStyle name="Обычный 5 9 23 6" xfId="27616"/>
    <cellStyle name="Обычный 5 9 23 6 2" xfId="57484"/>
    <cellStyle name="Обычный 5 9 23 7" xfId="27617"/>
    <cellStyle name="Обычный 5 9 23 7 2" xfId="57485"/>
    <cellStyle name="Обычный 5 9 23 8" xfId="57486"/>
    <cellStyle name="Обычный 5 9 24" xfId="27618"/>
    <cellStyle name="Обычный 5 9 24 2" xfId="27619"/>
    <cellStyle name="Обычный 5 9 24 2 2" xfId="27620"/>
    <cellStyle name="Обычный 5 9 24 2 2 2" xfId="27621"/>
    <cellStyle name="Обычный 5 9 24 2 2 2 2" xfId="57487"/>
    <cellStyle name="Обычный 5 9 24 2 2 3" xfId="57488"/>
    <cellStyle name="Обычный 5 9 24 2 3" xfId="27622"/>
    <cellStyle name="Обычный 5 9 24 2 3 2" xfId="57489"/>
    <cellStyle name="Обычный 5 9 24 2 4" xfId="57490"/>
    <cellStyle name="Обычный 5 9 24 3" xfId="27623"/>
    <cellStyle name="Обычный 5 9 24 3 2" xfId="27624"/>
    <cellStyle name="Обычный 5 9 24 3 2 2" xfId="27625"/>
    <cellStyle name="Обычный 5 9 24 3 2 2 2" xfId="57491"/>
    <cellStyle name="Обычный 5 9 24 3 2 3" xfId="57492"/>
    <cellStyle name="Обычный 5 9 24 3 3" xfId="27626"/>
    <cellStyle name="Обычный 5 9 24 3 3 2" xfId="57493"/>
    <cellStyle name="Обычный 5 9 24 3 4" xfId="57494"/>
    <cellStyle name="Обычный 5 9 24 4" xfId="27627"/>
    <cellStyle name="Обычный 5 9 24 4 2" xfId="27628"/>
    <cellStyle name="Обычный 5 9 24 4 2 2" xfId="27629"/>
    <cellStyle name="Обычный 5 9 24 4 2 2 2" xfId="57495"/>
    <cellStyle name="Обычный 5 9 24 4 2 3" xfId="57496"/>
    <cellStyle name="Обычный 5 9 24 4 3" xfId="27630"/>
    <cellStyle name="Обычный 5 9 24 4 3 2" xfId="57497"/>
    <cellStyle name="Обычный 5 9 24 4 4" xfId="57498"/>
    <cellStyle name="Обычный 5 9 24 5" xfId="27631"/>
    <cellStyle name="Обычный 5 9 24 5 2" xfId="27632"/>
    <cellStyle name="Обычный 5 9 24 5 2 2" xfId="57499"/>
    <cellStyle name="Обычный 5 9 24 5 3" xfId="57500"/>
    <cellStyle name="Обычный 5 9 24 6" xfId="27633"/>
    <cellStyle name="Обычный 5 9 24 6 2" xfId="57501"/>
    <cellStyle name="Обычный 5 9 24 7" xfId="27634"/>
    <cellStyle name="Обычный 5 9 24 7 2" xfId="57502"/>
    <cellStyle name="Обычный 5 9 24 8" xfId="57503"/>
    <cellStyle name="Обычный 5 9 25" xfId="27635"/>
    <cellStyle name="Обычный 5 9 25 2" xfId="27636"/>
    <cellStyle name="Обычный 5 9 25 2 2" xfId="27637"/>
    <cellStyle name="Обычный 5 9 25 2 2 2" xfId="27638"/>
    <cellStyle name="Обычный 5 9 25 2 2 2 2" xfId="57504"/>
    <cellStyle name="Обычный 5 9 25 2 2 3" xfId="57505"/>
    <cellStyle name="Обычный 5 9 25 2 3" xfId="27639"/>
    <cellStyle name="Обычный 5 9 25 2 3 2" xfId="57506"/>
    <cellStyle name="Обычный 5 9 25 2 4" xfId="57507"/>
    <cellStyle name="Обычный 5 9 25 3" xfId="27640"/>
    <cellStyle name="Обычный 5 9 25 3 2" xfId="27641"/>
    <cellStyle name="Обычный 5 9 25 3 2 2" xfId="27642"/>
    <cellStyle name="Обычный 5 9 25 3 2 2 2" xfId="57508"/>
    <cellStyle name="Обычный 5 9 25 3 2 3" xfId="57509"/>
    <cellStyle name="Обычный 5 9 25 3 3" xfId="27643"/>
    <cellStyle name="Обычный 5 9 25 3 3 2" xfId="57510"/>
    <cellStyle name="Обычный 5 9 25 3 4" xfId="57511"/>
    <cellStyle name="Обычный 5 9 25 4" xfId="27644"/>
    <cellStyle name="Обычный 5 9 25 4 2" xfId="27645"/>
    <cellStyle name="Обычный 5 9 25 4 2 2" xfId="27646"/>
    <cellStyle name="Обычный 5 9 25 4 2 2 2" xfId="57512"/>
    <cellStyle name="Обычный 5 9 25 4 2 3" xfId="57513"/>
    <cellStyle name="Обычный 5 9 25 4 3" xfId="27647"/>
    <cellStyle name="Обычный 5 9 25 4 3 2" xfId="57514"/>
    <cellStyle name="Обычный 5 9 25 4 4" xfId="57515"/>
    <cellStyle name="Обычный 5 9 25 5" xfId="27648"/>
    <cellStyle name="Обычный 5 9 25 5 2" xfId="27649"/>
    <cellStyle name="Обычный 5 9 25 5 2 2" xfId="57516"/>
    <cellStyle name="Обычный 5 9 25 5 3" xfId="57517"/>
    <cellStyle name="Обычный 5 9 25 6" xfId="27650"/>
    <cellStyle name="Обычный 5 9 25 6 2" xfId="57518"/>
    <cellStyle name="Обычный 5 9 25 7" xfId="27651"/>
    <cellStyle name="Обычный 5 9 25 7 2" xfId="57519"/>
    <cellStyle name="Обычный 5 9 25 8" xfId="57520"/>
    <cellStyle name="Обычный 5 9 26" xfId="27652"/>
    <cellStyle name="Обычный 5 9 26 2" xfId="27653"/>
    <cellStyle name="Обычный 5 9 26 2 2" xfId="27654"/>
    <cellStyle name="Обычный 5 9 26 2 2 2" xfId="27655"/>
    <cellStyle name="Обычный 5 9 26 2 2 2 2" xfId="57521"/>
    <cellStyle name="Обычный 5 9 26 2 2 3" xfId="57522"/>
    <cellStyle name="Обычный 5 9 26 2 3" xfId="27656"/>
    <cellStyle name="Обычный 5 9 26 2 3 2" xfId="57523"/>
    <cellStyle name="Обычный 5 9 26 2 4" xfId="57524"/>
    <cellStyle name="Обычный 5 9 26 3" xfId="27657"/>
    <cellStyle name="Обычный 5 9 26 3 2" xfId="27658"/>
    <cellStyle name="Обычный 5 9 26 3 2 2" xfId="27659"/>
    <cellStyle name="Обычный 5 9 26 3 2 2 2" xfId="57525"/>
    <cellStyle name="Обычный 5 9 26 3 2 3" xfId="57526"/>
    <cellStyle name="Обычный 5 9 26 3 3" xfId="27660"/>
    <cellStyle name="Обычный 5 9 26 3 3 2" xfId="57527"/>
    <cellStyle name="Обычный 5 9 26 3 4" xfId="57528"/>
    <cellStyle name="Обычный 5 9 26 4" xfId="27661"/>
    <cellStyle name="Обычный 5 9 26 4 2" xfId="27662"/>
    <cellStyle name="Обычный 5 9 26 4 2 2" xfId="27663"/>
    <cellStyle name="Обычный 5 9 26 4 2 2 2" xfId="57529"/>
    <cellStyle name="Обычный 5 9 26 4 2 3" xfId="57530"/>
    <cellStyle name="Обычный 5 9 26 4 3" xfId="27664"/>
    <cellStyle name="Обычный 5 9 26 4 3 2" xfId="57531"/>
    <cellStyle name="Обычный 5 9 26 4 4" xfId="57532"/>
    <cellStyle name="Обычный 5 9 26 5" xfId="27665"/>
    <cellStyle name="Обычный 5 9 26 5 2" xfId="27666"/>
    <cellStyle name="Обычный 5 9 26 5 2 2" xfId="57533"/>
    <cellStyle name="Обычный 5 9 26 5 3" xfId="57534"/>
    <cellStyle name="Обычный 5 9 26 6" xfId="27667"/>
    <cellStyle name="Обычный 5 9 26 6 2" xfId="57535"/>
    <cellStyle name="Обычный 5 9 26 7" xfId="27668"/>
    <cellStyle name="Обычный 5 9 26 7 2" xfId="57536"/>
    <cellStyle name="Обычный 5 9 26 8" xfId="57537"/>
    <cellStyle name="Обычный 5 9 27" xfId="27669"/>
    <cellStyle name="Обычный 5 9 27 2" xfId="27670"/>
    <cellStyle name="Обычный 5 9 27 2 2" xfId="27671"/>
    <cellStyle name="Обычный 5 9 27 2 2 2" xfId="27672"/>
    <cellStyle name="Обычный 5 9 27 2 2 2 2" xfId="57538"/>
    <cellStyle name="Обычный 5 9 27 2 2 3" xfId="57539"/>
    <cellStyle name="Обычный 5 9 27 2 3" xfId="27673"/>
    <cellStyle name="Обычный 5 9 27 2 3 2" xfId="57540"/>
    <cellStyle name="Обычный 5 9 27 2 4" xfId="57541"/>
    <cellStyle name="Обычный 5 9 27 3" xfId="27674"/>
    <cellStyle name="Обычный 5 9 27 3 2" xfId="27675"/>
    <cellStyle name="Обычный 5 9 27 3 2 2" xfId="27676"/>
    <cellStyle name="Обычный 5 9 27 3 2 2 2" xfId="57542"/>
    <cellStyle name="Обычный 5 9 27 3 2 3" xfId="57543"/>
    <cellStyle name="Обычный 5 9 27 3 3" xfId="27677"/>
    <cellStyle name="Обычный 5 9 27 3 3 2" xfId="57544"/>
    <cellStyle name="Обычный 5 9 27 3 4" xfId="57545"/>
    <cellStyle name="Обычный 5 9 27 4" xfId="27678"/>
    <cellStyle name="Обычный 5 9 27 4 2" xfId="27679"/>
    <cellStyle name="Обычный 5 9 27 4 2 2" xfId="27680"/>
    <cellStyle name="Обычный 5 9 27 4 2 2 2" xfId="57546"/>
    <cellStyle name="Обычный 5 9 27 4 2 3" xfId="57547"/>
    <cellStyle name="Обычный 5 9 27 4 3" xfId="27681"/>
    <cellStyle name="Обычный 5 9 27 4 3 2" xfId="57548"/>
    <cellStyle name="Обычный 5 9 27 4 4" xfId="57549"/>
    <cellStyle name="Обычный 5 9 27 5" xfId="27682"/>
    <cellStyle name="Обычный 5 9 27 5 2" xfId="27683"/>
    <cellStyle name="Обычный 5 9 27 5 2 2" xfId="57550"/>
    <cellStyle name="Обычный 5 9 27 5 3" xfId="57551"/>
    <cellStyle name="Обычный 5 9 27 6" xfId="27684"/>
    <cellStyle name="Обычный 5 9 27 6 2" xfId="57552"/>
    <cellStyle name="Обычный 5 9 27 7" xfId="27685"/>
    <cellStyle name="Обычный 5 9 27 7 2" xfId="57553"/>
    <cellStyle name="Обычный 5 9 27 8" xfId="57554"/>
    <cellStyle name="Обычный 5 9 28" xfId="27686"/>
    <cellStyle name="Обычный 5 9 28 2" xfId="27687"/>
    <cellStyle name="Обычный 5 9 28 2 2" xfId="27688"/>
    <cellStyle name="Обычный 5 9 28 2 2 2" xfId="27689"/>
    <cellStyle name="Обычный 5 9 28 2 2 2 2" xfId="57555"/>
    <cellStyle name="Обычный 5 9 28 2 2 3" xfId="57556"/>
    <cellStyle name="Обычный 5 9 28 2 3" xfId="27690"/>
    <cellStyle name="Обычный 5 9 28 2 3 2" xfId="57557"/>
    <cellStyle name="Обычный 5 9 28 2 4" xfId="57558"/>
    <cellStyle name="Обычный 5 9 28 3" xfId="27691"/>
    <cellStyle name="Обычный 5 9 28 3 2" xfId="27692"/>
    <cellStyle name="Обычный 5 9 28 3 2 2" xfId="27693"/>
    <cellStyle name="Обычный 5 9 28 3 2 2 2" xfId="57559"/>
    <cellStyle name="Обычный 5 9 28 3 2 3" xfId="57560"/>
    <cellStyle name="Обычный 5 9 28 3 3" xfId="27694"/>
    <cellStyle name="Обычный 5 9 28 3 3 2" xfId="57561"/>
    <cellStyle name="Обычный 5 9 28 3 4" xfId="57562"/>
    <cellStyle name="Обычный 5 9 28 4" xfId="27695"/>
    <cellStyle name="Обычный 5 9 28 4 2" xfId="27696"/>
    <cellStyle name="Обычный 5 9 28 4 2 2" xfId="27697"/>
    <cellStyle name="Обычный 5 9 28 4 2 2 2" xfId="57563"/>
    <cellStyle name="Обычный 5 9 28 4 2 3" xfId="57564"/>
    <cellStyle name="Обычный 5 9 28 4 3" xfId="27698"/>
    <cellStyle name="Обычный 5 9 28 4 3 2" xfId="57565"/>
    <cellStyle name="Обычный 5 9 28 4 4" xfId="57566"/>
    <cellStyle name="Обычный 5 9 28 5" xfId="27699"/>
    <cellStyle name="Обычный 5 9 28 5 2" xfId="27700"/>
    <cellStyle name="Обычный 5 9 28 5 2 2" xfId="57567"/>
    <cellStyle name="Обычный 5 9 28 5 3" xfId="57568"/>
    <cellStyle name="Обычный 5 9 28 6" xfId="27701"/>
    <cellStyle name="Обычный 5 9 28 6 2" xfId="57569"/>
    <cellStyle name="Обычный 5 9 28 7" xfId="27702"/>
    <cellStyle name="Обычный 5 9 28 7 2" xfId="57570"/>
    <cellStyle name="Обычный 5 9 28 8" xfId="57571"/>
    <cellStyle name="Обычный 5 9 29" xfId="27703"/>
    <cellStyle name="Обычный 5 9 29 2" xfId="27704"/>
    <cellStyle name="Обычный 5 9 29 2 2" xfId="27705"/>
    <cellStyle name="Обычный 5 9 29 2 2 2" xfId="27706"/>
    <cellStyle name="Обычный 5 9 29 2 2 2 2" xfId="57572"/>
    <cellStyle name="Обычный 5 9 29 2 2 3" xfId="57573"/>
    <cellStyle name="Обычный 5 9 29 2 3" xfId="27707"/>
    <cellStyle name="Обычный 5 9 29 2 3 2" xfId="57574"/>
    <cellStyle name="Обычный 5 9 29 2 4" xfId="57575"/>
    <cellStyle name="Обычный 5 9 29 3" xfId="27708"/>
    <cellStyle name="Обычный 5 9 29 3 2" xfId="27709"/>
    <cellStyle name="Обычный 5 9 29 3 2 2" xfId="27710"/>
    <cellStyle name="Обычный 5 9 29 3 2 2 2" xfId="57576"/>
    <cellStyle name="Обычный 5 9 29 3 2 3" xfId="57577"/>
    <cellStyle name="Обычный 5 9 29 3 3" xfId="27711"/>
    <cellStyle name="Обычный 5 9 29 3 3 2" xfId="57578"/>
    <cellStyle name="Обычный 5 9 29 3 4" xfId="57579"/>
    <cellStyle name="Обычный 5 9 29 4" xfId="27712"/>
    <cellStyle name="Обычный 5 9 29 4 2" xfId="27713"/>
    <cellStyle name="Обычный 5 9 29 4 2 2" xfId="27714"/>
    <cellStyle name="Обычный 5 9 29 4 2 2 2" xfId="57580"/>
    <cellStyle name="Обычный 5 9 29 4 2 3" xfId="57581"/>
    <cellStyle name="Обычный 5 9 29 4 3" xfId="27715"/>
    <cellStyle name="Обычный 5 9 29 4 3 2" xfId="57582"/>
    <cellStyle name="Обычный 5 9 29 4 4" xfId="57583"/>
    <cellStyle name="Обычный 5 9 29 5" xfId="27716"/>
    <cellStyle name="Обычный 5 9 29 5 2" xfId="27717"/>
    <cellStyle name="Обычный 5 9 29 5 2 2" xfId="57584"/>
    <cellStyle name="Обычный 5 9 29 5 3" xfId="57585"/>
    <cellStyle name="Обычный 5 9 29 6" xfId="27718"/>
    <cellStyle name="Обычный 5 9 29 6 2" xfId="57586"/>
    <cellStyle name="Обычный 5 9 29 7" xfId="27719"/>
    <cellStyle name="Обычный 5 9 29 7 2" xfId="57587"/>
    <cellStyle name="Обычный 5 9 29 8" xfId="57588"/>
    <cellStyle name="Обычный 5 9 3" xfId="27720"/>
    <cellStyle name="Обычный 5 9 3 2" xfId="27721"/>
    <cellStyle name="Обычный 5 9 3 2 2" xfId="27722"/>
    <cellStyle name="Обычный 5 9 3 2 2 2" xfId="27723"/>
    <cellStyle name="Обычный 5 9 3 2 2 2 2" xfId="57589"/>
    <cellStyle name="Обычный 5 9 3 2 2 3" xfId="57590"/>
    <cellStyle name="Обычный 5 9 3 2 3" xfId="27724"/>
    <cellStyle name="Обычный 5 9 3 2 3 2" xfId="57591"/>
    <cellStyle name="Обычный 5 9 3 2 4" xfId="57592"/>
    <cellStyle name="Обычный 5 9 3 3" xfId="27725"/>
    <cellStyle name="Обычный 5 9 3 3 2" xfId="27726"/>
    <cellStyle name="Обычный 5 9 3 3 2 2" xfId="27727"/>
    <cellStyle name="Обычный 5 9 3 3 2 2 2" xfId="57593"/>
    <cellStyle name="Обычный 5 9 3 3 2 3" xfId="57594"/>
    <cellStyle name="Обычный 5 9 3 3 3" xfId="27728"/>
    <cellStyle name="Обычный 5 9 3 3 3 2" xfId="57595"/>
    <cellStyle name="Обычный 5 9 3 3 4" xfId="57596"/>
    <cellStyle name="Обычный 5 9 3 4" xfId="27729"/>
    <cellStyle name="Обычный 5 9 3 4 2" xfId="27730"/>
    <cellStyle name="Обычный 5 9 3 4 2 2" xfId="27731"/>
    <cellStyle name="Обычный 5 9 3 4 2 2 2" xfId="57597"/>
    <cellStyle name="Обычный 5 9 3 4 2 3" xfId="57598"/>
    <cellStyle name="Обычный 5 9 3 4 3" xfId="27732"/>
    <cellStyle name="Обычный 5 9 3 4 3 2" xfId="57599"/>
    <cellStyle name="Обычный 5 9 3 4 4" xfId="57600"/>
    <cellStyle name="Обычный 5 9 3 5" xfId="27733"/>
    <cellStyle name="Обычный 5 9 3 5 2" xfId="27734"/>
    <cellStyle name="Обычный 5 9 3 5 2 2" xfId="57601"/>
    <cellStyle name="Обычный 5 9 3 5 3" xfId="57602"/>
    <cellStyle name="Обычный 5 9 3 6" xfId="27735"/>
    <cellStyle name="Обычный 5 9 3 6 2" xfId="57603"/>
    <cellStyle name="Обычный 5 9 3 7" xfId="27736"/>
    <cellStyle name="Обычный 5 9 3 7 2" xfId="57604"/>
    <cellStyle name="Обычный 5 9 3 8" xfId="57605"/>
    <cellStyle name="Обычный 5 9 30" xfId="27737"/>
    <cellStyle name="Обычный 5 9 30 2" xfId="27738"/>
    <cellStyle name="Обычный 5 9 30 2 2" xfId="27739"/>
    <cellStyle name="Обычный 5 9 30 2 2 2" xfId="57606"/>
    <cellStyle name="Обычный 5 9 30 2 3" xfId="57607"/>
    <cellStyle name="Обычный 5 9 30 3" xfId="27740"/>
    <cellStyle name="Обычный 5 9 30 3 2" xfId="57608"/>
    <cellStyle name="Обычный 5 9 30 4" xfId="57609"/>
    <cellStyle name="Обычный 5 9 31" xfId="27741"/>
    <cellStyle name="Обычный 5 9 31 2" xfId="27742"/>
    <cellStyle name="Обычный 5 9 31 2 2" xfId="27743"/>
    <cellStyle name="Обычный 5 9 31 2 2 2" xfId="57610"/>
    <cellStyle name="Обычный 5 9 31 2 3" xfId="57611"/>
    <cellStyle name="Обычный 5 9 31 3" xfId="27744"/>
    <cellStyle name="Обычный 5 9 31 3 2" xfId="57612"/>
    <cellStyle name="Обычный 5 9 31 4" xfId="57613"/>
    <cellStyle name="Обычный 5 9 32" xfId="27745"/>
    <cellStyle name="Обычный 5 9 32 2" xfId="27746"/>
    <cellStyle name="Обычный 5 9 32 2 2" xfId="27747"/>
    <cellStyle name="Обычный 5 9 32 2 2 2" xfId="57614"/>
    <cellStyle name="Обычный 5 9 32 2 3" xfId="57615"/>
    <cellStyle name="Обычный 5 9 32 3" xfId="27748"/>
    <cellStyle name="Обычный 5 9 32 3 2" xfId="57616"/>
    <cellStyle name="Обычный 5 9 32 4" xfId="57617"/>
    <cellStyle name="Обычный 5 9 33" xfId="27749"/>
    <cellStyle name="Обычный 5 9 33 2" xfId="27750"/>
    <cellStyle name="Обычный 5 9 33 2 2" xfId="57618"/>
    <cellStyle name="Обычный 5 9 33 3" xfId="57619"/>
    <cellStyle name="Обычный 5 9 34" xfId="27751"/>
    <cellStyle name="Обычный 5 9 34 2" xfId="57620"/>
    <cellStyle name="Обычный 5 9 35" xfId="27752"/>
    <cellStyle name="Обычный 5 9 35 2" xfId="57621"/>
    <cellStyle name="Обычный 5 9 36" xfId="57622"/>
    <cellStyle name="Обычный 5 9 4" xfId="27753"/>
    <cellStyle name="Обычный 5 9 4 2" xfId="27754"/>
    <cellStyle name="Обычный 5 9 4 2 2" xfId="27755"/>
    <cellStyle name="Обычный 5 9 4 2 2 2" xfId="27756"/>
    <cellStyle name="Обычный 5 9 4 2 2 2 2" xfId="57623"/>
    <cellStyle name="Обычный 5 9 4 2 2 3" xfId="57624"/>
    <cellStyle name="Обычный 5 9 4 2 3" xfId="27757"/>
    <cellStyle name="Обычный 5 9 4 2 3 2" xfId="57625"/>
    <cellStyle name="Обычный 5 9 4 2 4" xfId="57626"/>
    <cellStyle name="Обычный 5 9 4 3" xfId="27758"/>
    <cellStyle name="Обычный 5 9 4 3 2" xfId="27759"/>
    <cellStyle name="Обычный 5 9 4 3 2 2" xfId="27760"/>
    <cellStyle name="Обычный 5 9 4 3 2 2 2" xfId="57627"/>
    <cellStyle name="Обычный 5 9 4 3 2 3" xfId="57628"/>
    <cellStyle name="Обычный 5 9 4 3 3" xfId="27761"/>
    <cellStyle name="Обычный 5 9 4 3 3 2" xfId="57629"/>
    <cellStyle name="Обычный 5 9 4 3 4" xfId="57630"/>
    <cellStyle name="Обычный 5 9 4 4" xfId="27762"/>
    <cellStyle name="Обычный 5 9 4 4 2" xfId="27763"/>
    <cellStyle name="Обычный 5 9 4 4 2 2" xfId="27764"/>
    <cellStyle name="Обычный 5 9 4 4 2 2 2" xfId="57631"/>
    <cellStyle name="Обычный 5 9 4 4 2 3" xfId="57632"/>
    <cellStyle name="Обычный 5 9 4 4 3" xfId="27765"/>
    <cellStyle name="Обычный 5 9 4 4 3 2" xfId="57633"/>
    <cellStyle name="Обычный 5 9 4 4 4" xfId="57634"/>
    <cellStyle name="Обычный 5 9 4 5" xfId="27766"/>
    <cellStyle name="Обычный 5 9 4 5 2" xfId="27767"/>
    <cellStyle name="Обычный 5 9 4 5 2 2" xfId="57635"/>
    <cellStyle name="Обычный 5 9 4 5 3" xfId="57636"/>
    <cellStyle name="Обычный 5 9 4 6" xfId="27768"/>
    <cellStyle name="Обычный 5 9 4 6 2" xfId="57637"/>
    <cellStyle name="Обычный 5 9 4 7" xfId="27769"/>
    <cellStyle name="Обычный 5 9 4 7 2" xfId="57638"/>
    <cellStyle name="Обычный 5 9 4 8" xfId="57639"/>
    <cellStyle name="Обычный 5 9 5" xfId="27770"/>
    <cellStyle name="Обычный 5 9 5 2" xfId="27771"/>
    <cellStyle name="Обычный 5 9 5 2 2" xfId="27772"/>
    <cellStyle name="Обычный 5 9 5 2 2 2" xfId="27773"/>
    <cellStyle name="Обычный 5 9 5 2 2 2 2" xfId="57640"/>
    <cellStyle name="Обычный 5 9 5 2 2 3" xfId="57641"/>
    <cellStyle name="Обычный 5 9 5 2 3" xfId="27774"/>
    <cellStyle name="Обычный 5 9 5 2 3 2" xfId="57642"/>
    <cellStyle name="Обычный 5 9 5 2 4" xfId="57643"/>
    <cellStyle name="Обычный 5 9 5 3" xfId="27775"/>
    <cellStyle name="Обычный 5 9 5 3 2" xfId="27776"/>
    <cellStyle name="Обычный 5 9 5 3 2 2" xfId="27777"/>
    <cellStyle name="Обычный 5 9 5 3 2 2 2" xfId="57644"/>
    <cellStyle name="Обычный 5 9 5 3 2 3" xfId="57645"/>
    <cellStyle name="Обычный 5 9 5 3 3" xfId="27778"/>
    <cellStyle name="Обычный 5 9 5 3 3 2" xfId="57646"/>
    <cellStyle name="Обычный 5 9 5 3 4" xfId="57647"/>
    <cellStyle name="Обычный 5 9 5 4" xfId="27779"/>
    <cellStyle name="Обычный 5 9 5 4 2" xfId="27780"/>
    <cellStyle name="Обычный 5 9 5 4 2 2" xfId="27781"/>
    <cellStyle name="Обычный 5 9 5 4 2 2 2" xfId="57648"/>
    <cellStyle name="Обычный 5 9 5 4 2 3" xfId="57649"/>
    <cellStyle name="Обычный 5 9 5 4 3" xfId="27782"/>
    <cellStyle name="Обычный 5 9 5 4 3 2" xfId="57650"/>
    <cellStyle name="Обычный 5 9 5 4 4" xfId="57651"/>
    <cellStyle name="Обычный 5 9 5 5" xfId="27783"/>
    <cellStyle name="Обычный 5 9 5 5 2" xfId="27784"/>
    <cellStyle name="Обычный 5 9 5 5 2 2" xfId="57652"/>
    <cellStyle name="Обычный 5 9 5 5 3" xfId="57653"/>
    <cellStyle name="Обычный 5 9 5 6" xfId="27785"/>
    <cellStyle name="Обычный 5 9 5 6 2" xfId="57654"/>
    <cellStyle name="Обычный 5 9 5 7" xfId="27786"/>
    <cellStyle name="Обычный 5 9 5 7 2" xfId="57655"/>
    <cellStyle name="Обычный 5 9 5 8" xfId="57656"/>
    <cellStyle name="Обычный 5 9 6" xfId="27787"/>
    <cellStyle name="Обычный 5 9 6 2" xfId="27788"/>
    <cellStyle name="Обычный 5 9 6 2 2" xfId="27789"/>
    <cellStyle name="Обычный 5 9 6 2 2 2" xfId="27790"/>
    <cellStyle name="Обычный 5 9 6 2 2 2 2" xfId="57657"/>
    <cellStyle name="Обычный 5 9 6 2 2 3" xfId="57658"/>
    <cellStyle name="Обычный 5 9 6 2 3" xfId="27791"/>
    <cellStyle name="Обычный 5 9 6 2 3 2" xfId="57659"/>
    <cellStyle name="Обычный 5 9 6 2 4" xfId="57660"/>
    <cellStyle name="Обычный 5 9 6 3" xfId="27792"/>
    <cellStyle name="Обычный 5 9 6 3 2" xfId="27793"/>
    <cellStyle name="Обычный 5 9 6 3 2 2" xfId="27794"/>
    <cellStyle name="Обычный 5 9 6 3 2 2 2" xfId="57661"/>
    <cellStyle name="Обычный 5 9 6 3 2 3" xfId="57662"/>
    <cellStyle name="Обычный 5 9 6 3 3" xfId="27795"/>
    <cellStyle name="Обычный 5 9 6 3 3 2" xfId="57663"/>
    <cellStyle name="Обычный 5 9 6 3 4" xfId="57664"/>
    <cellStyle name="Обычный 5 9 6 4" xfId="27796"/>
    <cellStyle name="Обычный 5 9 6 4 2" xfId="27797"/>
    <cellStyle name="Обычный 5 9 6 4 2 2" xfId="27798"/>
    <cellStyle name="Обычный 5 9 6 4 2 2 2" xfId="57665"/>
    <cellStyle name="Обычный 5 9 6 4 2 3" xfId="57666"/>
    <cellStyle name="Обычный 5 9 6 4 3" xfId="27799"/>
    <cellStyle name="Обычный 5 9 6 4 3 2" xfId="57667"/>
    <cellStyle name="Обычный 5 9 6 4 4" xfId="57668"/>
    <cellStyle name="Обычный 5 9 6 5" xfId="27800"/>
    <cellStyle name="Обычный 5 9 6 5 2" xfId="27801"/>
    <cellStyle name="Обычный 5 9 6 5 2 2" xfId="57669"/>
    <cellStyle name="Обычный 5 9 6 5 3" xfId="57670"/>
    <cellStyle name="Обычный 5 9 6 6" xfId="27802"/>
    <cellStyle name="Обычный 5 9 6 6 2" xfId="57671"/>
    <cellStyle name="Обычный 5 9 6 7" xfId="27803"/>
    <cellStyle name="Обычный 5 9 6 7 2" xfId="57672"/>
    <cellStyle name="Обычный 5 9 6 8" xfId="57673"/>
    <cellStyle name="Обычный 5 9 7" xfId="27804"/>
    <cellStyle name="Обычный 5 9 7 2" xfId="27805"/>
    <cellStyle name="Обычный 5 9 7 2 2" xfId="27806"/>
    <cellStyle name="Обычный 5 9 7 2 2 2" xfId="27807"/>
    <cellStyle name="Обычный 5 9 7 2 2 2 2" xfId="57674"/>
    <cellStyle name="Обычный 5 9 7 2 2 3" xfId="57675"/>
    <cellStyle name="Обычный 5 9 7 2 3" xfId="27808"/>
    <cellStyle name="Обычный 5 9 7 2 3 2" xfId="57676"/>
    <cellStyle name="Обычный 5 9 7 2 4" xfId="57677"/>
    <cellStyle name="Обычный 5 9 7 3" xfId="27809"/>
    <cellStyle name="Обычный 5 9 7 3 2" xfId="27810"/>
    <cellStyle name="Обычный 5 9 7 3 2 2" xfId="27811"/>
    <cellStyle name="Обычный 5 9 7 3 2 2 2" xfId="57678"/>
    <cellStyle name="Обычный 5 9 7 3 2 3" xfId="57679"/>
    <cellStyle name="Обычный 5 9 7 3 3" xfId="27812"/>
    <cellStyle name="Обычный 5 9 7 3 3 2" xfId="57680"/>
    <cellStyle name="Обычный 5 9 7 3 4" xfId="57681"/>
    <cellStyle name="Обычный 5 9 7 4" xfId="27813"/>
    <cellStyle name="Обычный 5 9 7 4 2" xfId="27814"/>
    <cellStyle name="Обычный 5 9 7 4 2 2" xfId="27815"/>
    <cellStyle name="Обычный 5 9 7 4 2 2 2" xfId="57682"/>
    <cellStyle name="Обычный 5 9 7 4 2 3" xfId="57683"/>
    <cellStyle name="Обычный 5 9 7 4 3" xfId="27816"/>
    <cellStyle name="Обычный 5 9 7 4 3 2" xfId="57684"/>
    <cellStyle name="Обычный 5 9 7 4 4" xfId="57685"/>
    <cellStyle name="Обычный 5 9 7 5" xfId="27817"/>
    <cellStyle name="Обычный 5 9 7 5 2" xfId="27818"/>
    <cellStyle name="Обычный 5 9 7 5 2 2" xfId="57686"/>
    <cellStyle name="Обычный 5 9 7 5 3" xfId="57687"/>
    <cellStyle name="Обычный 5 9 7 6" xfId="27819"/>
    <cellStyle name="Обычный 5 9 7 6 2" xfId="57688"/>
    <cellStyle name="Обычный 5 9 7 7" xfId="27820"/>
    <cellStyle name="Обычный 5 9 7 7 2" xfId="57689"/>
    <cellStyle name="Обычный 5 9 7 8" xfId="57690"/>
    <cellStyle name="Обычный 5 9 8" xfId="27821"/>
    <cellStyle name="Обычный 5 9 8 2" xfId="27822"/>
    <cellStyle name="Обычный 5 9 8 2 2" xfId="27823"/>
    <cellStyle name="Обычный 5 9 8 2 2 2" xfId="27824"/>
    <cellStyle name="Обычный 5 9 8 2 2 2 2" xfId="57691"/>
    <cellStyle name="Обычный 5 9 8 2 2 3" xfId="57692"/>
    <cellStyle name="Обычный 5 9 8 2 3" xfId="27825"/>
    <cellStyle name="Обычный 5 9 8 2 3 2" xfId="57693"/>
    <cellStyle name="Обычный 5 9 8 2 4" xfId="57694"/>
    <cellStyle name="Обычный 5 9 8 3" xfId="27826"/>
    <cellStyle name="Обычный 5 9 8 3 2" xfId="27827"/>
    <cellStyle name="Обычный 5 9 8 3 2 2" xfId="27828"/>
    <cellStyle name="Обычный 5 9 8 3 2 2 2" xfId="57695"/>
    <cellStyle name="Обычный 5 9 8 3 2 3" xfId="57696"/>
    <cellStyle name="Обычный 5 9 8 3 3" xfId="27829"/>
    <cellStyle name="Обычный 5 9 8 3 3 2" xfId="57697"/>
    <cellStyle name="Обычный 5 9 8 3 4" xfId="57698"/>
    <cellStyle name="Обычный 5 9 8 4" xfId="27830"/>
    <cellStyle name="Обычный 5 9 8 4 2" xfId="27831"/>
    <cellStyle name="Обычный 5 9 8 4 2 2" xfId="27832"/>
    <cellStyle name="Обычный 5 9 8 4 2 2 2" xfId="57699"/>
    <cellStyle name="Обычный 5 9 8 4 2 3" xfId="57700"/>
    <cellStyle name="Обычный 5 9 8 4 3" xfId="27833"/>
    <cellStyle name="Обычный 5 9 8 4 3 2" xfId="57701"/>
    <cellStyle name="Обычный 5 9 8 4 4" xfId="57702"/>
    <cellStyle name="Обычный 5 9 8 5" xfId="27834"/>
    <cellStyle name="Обычный 5 9 8 5 2" xfId="27835"/>
    <cellStyle name="Обычный 5 9 8 5 2 2" xfId="57703"/>
    <cellStyle name="Обычный 5 9 8 5 3" xfId="57704"/>
    <cellStyle name="Обычный 5 9 8 6" xfId="27836"/>
    <cellStyle name="Обычный 5 9 8 6 2" xfId="57705"/>
    <cellStyle name="Обычный 5 9 8 7" xfId="27837"/>
    <cellStyle name="Обычный 5 9 8 7 2" xfId="57706"/>
    <cellStyle name="Обычный 5 9 8 8" xfId="57707"/>
    <cellStyle name="Обычный 5 9 9" xfId="27838"/>
    <cellStyle name="Обычный 5 9 9 2" xfId="27839"/>
    <cellStyle name="Обычный 5 9 9 2 2" xfId="27840"/>
    <cellStyle name="Обычный 5 9 9 2 2 2" xfId="27841"/>
    <cellStyle name="Обычный 5 9 9 2 2 2 2" xfId="57708"/>
    <cellStyle name="Обычный 5 9 9 2 2 3" xfId="57709"/>
    <cellStyle name="Обычный 5 9 9 2 3" xfId="27842"/>
    <cellStyle name="Обычный 5 9 9 2 3 2" xfId="57710"/>
    <cellStyle name="Обычный 5 9 9 2 4" xfId="57711"/>
    <cellStyle name="Обычный 5 9 9 3" xfId="27843"/>
    <cellStyle name="Обычный 5 9 9 3 2" xfId="27844"/>
    <cellStyle name="Обычный 5 9 9 3 2 2" xfId="27845"/>
    <cellStyle name="Обычный 5 9 9 3 2 2 2" xfId="57712"/>
    <cellStyle name="Обычный 5 9 9 3 2 3" xfId="57713"/>
    <cellStyle name="Обычный 5 9 9 3 3" xfId="27846"/>
    <cellStyle name="Обычный 5 9 9 3 3 2" xfId="57714"/>
    <cellStyle name="Обычный 5 9 9 3 4" xfId="57715"/>
    <cellStyle name="Обычный 5 9 9 4" xfId="27847"/>
    <cellStyle name="Обычный 5 9 9 4 2" xfId="27848"/>
    <cellStyle name="Обычный 5 9 9 4 2 2" xfId="27849"/>
    <cellStyle name="Обычный 5 9 9 4 2 2 2" xfId="57716"/>
    <cellStyle name="Обычный 5 9 9 4 2 3" xfId="57717"/>
    <cellStyle name="Обычный 5 9 9 4 3" xfId="27850"/>
    <cellStyle name="Обычный 5 9 9 4 3 2" xfId="57718"/>
    <cellStyle name="Обычный 5 9 9 4 4" xfId="57719"/>
    <cellStyle name="Обычный 5 9 9 5" xfId="27851"/>
    <cellStyle name="Обычный 5 9 9 5 2" xfId="27852"/>
    <cellStyle name="Обычный 5 9 9 5 2 2" xfId="57720"/>
    <cellStyle name="Обычный 5 9 9 5 3" xfId="57721"/>
    <cellStyle name="Обычный 5 9 9 6" xfId="27853"/>
    <cellStyle name="Обычный 5 9 9 6 2" xfId="57722"/>
    <cellStyle name="Обычный 5 9 9 7" xfId="27854"/>
    <cellStyle name="Обычный 5 9 9 7 2" xfId="57723"/>
    <cellStyle name="Обычный 5 9 9 8" xfId="57724"/>
    <cellStyle name="Обычный 5 90" xfId="27855"/>
    <cellStyle name="Обычный 5 90 2" xfId="27856"/>
    <cellStyle name="Обычный 5 90 2 2" xfId="27857"/>
    <cellStyle name="Обычный 5 90 2 2 2" xfId="57725"/>
    <cellStyle name="Обычный 5 90 2 3" xfId="57726"/>
    <cellStyle name="Обычный 5 90 3" xfId="27858"/>
    <cellStyle name="Обычный 5 90 3 2" xfId="57727"/>
    <cellStyle name="Обычный 5 90 4" xfId="57728"/>
    <cellStyle name="Обычный 5 91" xfId="27859"/>
    <cellStyle name="Обычный 5 91 2" xfId="27860"/>
    <cellStyle name="Обычный 5 91 2 2" xfId="27861"/>
    <cellStyle name="Обычный 5 91 2 2 2" xfId="57729"/>
    <cellStyle name="Обычный 5 91 2 3" xfId="57730"/>
    <cellStyle name="Обычный 5 91 3" xfId="27862"/>
    <cellStyle name="Обычный 5 91 3 2" xfId="57731"/>
    <cellStyle name="Обычный 5 91 4" xfId="57732"/>
    <cellStyle name="Обычный 5 92" xfId="27863"/>
    <cellStyle name="Обычный 5 92 2" xfId="27864"/>
    <cellStyle name="Обычный 5 92 2 2" xfId="27865"/>
    <cellStyle name="Обычный 5 92 2 2 2" xfId="57733"/>
    <cellStyle name="Обычный 5 92 2 3" xfId="57734"/>
    <cellStyle name="Обычный 5 92 3" xfId="27866"/>
    <cellStyle name="Обычный 5 92 3 2" xfId="57735"/>
    <cellStyle name="Обычный 5 92 4" xfId="57736"/>
    <cellStyle name="Обычный 5 93" xfId="27867"/>
    <cellStyle name="Обычный 5 93 2" xfId="27868"/>
    <cellStyle name="Обычный 5 93 2 2" xfId="27869"/>
    <cellStyle name="Обычный 5 93 2 2 2" xfId="57737"/>
    <cellStyle name="Обычный 5 93 2 3" xfId="57738"/>
    <cellStyle name="Обычный 5 93 3" xfId="27870"/>
    <cellStyle name="Обычный 5 93 3 2" xfId="57739"/>
    <cellStyle name="Обычный 5 93 4" xfId="57740"/>
    <cellStyle name="Обычный 5 94" xfId="27871"/>
    <cellStyle name="Обычный 5 94 2" xfId="27872"/>
    <cellStyle name="Обычный 5 94 2 2" xfId="27873"/>
    <cellStyle name="Обычный 5 94 2 2 2" xfId="57741"/>
    <cellStyle name="Обычный 5 94 2 3" xfId="57742"/>
    <cellStyle name="Обычный 5 94 3" xfId="27874"/>
    <cellStyle name="Обычный 5 94 3 2" xfId="57743"/>
    <cellStyle name="Обычный 5 94 4" xfId="57744"/>
    <cellStyle name="Обычный 5 95" xfId="27875"/>
    <cellStyle name="Обычный 5 95 2" xfId="27876"/>
    <cellStyle name="Обычный 5 95 2 2" xfId="27877"/>
    <cellStyle name="Обычный 5 95 2 2 2" xfId="57745"/>
    <cellStyle name="Обычный 5 95 2 3" xfId="57746"/>
    <cellStyle name="Обычный 5 95 3" xfId="27878"/>
    <cellStyle name="Обычный 5 95 3 2" xfId="57747"/>
    <cellStyle name="Обычный 5 95 4" xfId="57748"/>
    <cellStyle name="Обычный 5 96" xfId="27879"/>
    <cellStyle name="Обычный 5 96 2" xfId="27880"/>
    <cellStyle name="Обычный 5 96 2 2" xfId="27881"/>
    <cellStyle name="Обычный 5 96 2 2 2" xfId="57749"/>
    <cellStyle name="Обычный 5 96 2 3" xfId="57750"/>
    <cellStyle name="Обычный 5 96 3" xfId="27882"/>
    <cellStyle name="Обычный 5 96 3 2" xfId="57751"/>
    <cellStyle name="Обычный 5 96 4" xfId="57752"/>
    <cellStyle name="Обычный 5 97" xfId="27883"/>
    <cellStyle name="Обычный 5 97 2" xfId="27884"/>
    <cellStyle name="Обычный 5 97 2 2" xfId="27885"/>
    <cellStyle name="Обычный 5 97 2 2 2" xfId="57753"/>
    <cellStyle name="Обычный 5 97 2 3" xfId="57754"/>
    <cellStyle name="Обычный 5 97 3" xfId="27886"/>
    <cellStyle name="Обычный 5 97 3 2" xfId="57755"/>
    <cellStyle name="Обычный 5 97 4" xfId="57756"/>
    <cellStyle name="Обычный 5 98" xfId="27887"/>
    <cellStyle name="Обычный 5 98 2" xfId="27888"/>
    <cellStyle name="Обычный 5 98 2 2" xfId="27889"/>
    <cellStyle name="Обычный 5 98 2 2 2" xfId="57757"/>
    <cellStyle name="Обычный 5 98 2 3" xfId="57758"/>
    <cellStyle name="Обычный 5 98 3" xfId="27890"/>
    <cellStyle name="Обычный 5 98 3 2" xfId="57759"/>
    <cellStyle name="Обычный 5 98 4" xfId="57760"/>
    <cellStyle name="Обычный 5 99" xfId="27891"/>
    <cellStyle name="Обычный 5 99 2" xfId="27892"/>
    <cellStyle name="Обычный 5 99 2 2" xfId="27893"/>
    <cellStyle name="Обычный 5 99 2 2 2" xfId="57761"/>
    <cellStyle name="Обычный 5 99 2 3" xfId="57762"/>
    <cellStyle name="Обычный 5 99 3" xfId="27894"/>
    <cellStyle name="Обычный 5 99 3 2" xfId="57763"/>
    <cellStyle name="Обычный 5 99 4" xfId="57764"/>
    <cellStyle name="Обычный 5_СВЕРТКА" xfId="59126"/>
    <cellStyle name="Обычный 50" xfId="27895"/>
    <cellStyle name="Обычный 50 2" xfId="27896"/>
    <cellStyle name="Обычный 50 2 2" xfId="27897"/>
    <cellStyle name="Обычный 50 2 2 2" xfId="27898"/>
    <cellStyle name="Обычный 50 2 2 2 2" xfId="57765"/>
    <cellStyle name="Обычный 50 2 2 3" xfId="57766"/>
    <cellStyle name="Обычный 50 2 3" xfId="27899"/>
    <cellStyle name="Обычный 50 2 3 2" xfId="57767"/>
    <cellStyle name="Обычный 50 2 4" xfId="57768"/>
    <cellStyle name="Обычный 50 3" xfId="27900"/>
    <cellStyle name="Обычный 50 3 2" xfId="27901"/>
    <cellStyle name="Обычный 50 3 2 2" xfId="27902"/>
    <cellStyle name="Обычный 50 3 2 2 2" xfId="57769"/>
    <cellStyle name="Обычный 50 3 2 3" xfId="57770"/>
    <cellStyle name="Обычный 50 3 3" xfId="27903"/>
    <cellStyle name="Обычный 50 3 3 2" xfId="57771"/>
    <cellStyle name="Обычный 50 3 4" xfId="57772"/>
    <cellStyle name="Обычный 50 4" xfId="27904"/>
    <cellStyle name="Обычный 50 4 2" xfId="27905"/>
    <cellStyle name="Обычный 50 4 2 2" xfId="27906"/>
    <cellStyle name="Обычный 50 4 2 2 2" xfId="57773"/>
    <cellStyle name="Обычный 50 4 2 3" xfId="57774"/>
    <cellStyle name="Обычный 50 4 3" xfId="27907"/>
    <cellStyle name="Обычный 50 4 3 2" xfId="57775"/>
    <cellStyle name="Обычный 50 4 4" xfId="57776"/>
    <cellStyle name="Обычный 50 5" xfId="27908"/>
    <cellStyle name="Обычный 50 5 2" xfId="27909"/>
    <cellStyle name="Обычный 50 5 2 2" xfId="57777"/>
    <cellStyle name="Обычный 50 5 3" xfId="57778"/>
    <cellStyle name="Обычный 50 6" xfId="27910"/>
    <cellStyle name="Обычный 50 6 2" xfId="57779"/>
    <cellStyle name="Обычный 50 7" xfId="27911"/>
    <cellStyle name="Обычный 50 7 2" xfId="57780"/>
    <cellStyle name="Обычный 50 8" xfId="57781"/>
    <cellStyle name="Обычный 51" xfId="27912"/>
    <cellStyle name="Обычный 51 2" xfId="27913"/>
    <cellStyle name="Обычный 51 2 2" xfId="27914"/>
    <cellStyle name="Обычный 51 2 2 2" xfId="27915"/>
    <cellStyle name="Обычный 51 2 2 2 2" xfId="57782"/>
    <cellStyle name="Обычный 51 2 2 3" xfId="57783"/>
    <cellStyle name="Обычный 51 2 3" xfId="27916"/>
    <cellStyle name="Обычный 51 2 3 2" xfId="57784"/>
    <cellStyle name="Обычный 51 2 4" xfId="57785"/>
    <cellStyle name="Обычный 51 3" xfId="27917"/>
    <cellStyle name="Обычный 51 3 2" xfId="27918"/>
    <cellStyle name="Обычный 51 3 2 2" xfId="27919"/>
    <cellStyle name="Обычный 51 3 2 2 2" xfId="57786"/>
    <cellStyle name="Обычный 51 3 2 3" xfId="57787"/>
    <cellStyle name="Обычный 51 3 3" xfId="27920"/>
    <cellStyle name="Обычный 51 3 3 2" xfId="57788"/>
    <cellStyle name="Обычный 51 3 4" xfId="57789"/>
    <cellStyle name="Обычный 51 4" xfId="27921"/>
    <cellStyle name="Обычный 51 4 2" xfId="27922"/>
    <cellStyle name="Обычный 51 4 2 2" xfId="27923"/>
    <cellStyle name="Обычный 51 4 2 2 2" xfId="57790"/>
    <cellStyle name="Обычный 51 4 2 3" xfId="57791"/>
    <cellStyle name="Обычный 51 4 3" xfId="27924"/>
    <cellStyle name="Обычный 51 4 3 2" xfId="57792"/>
    <cellStyle name="Обычный 51 4 4" xfId="57793"/>
    <cellStyle name="Обычный 51 5" xfId="27925"/>
    <cellStyle name="Обычный 51 5 2" xfId="27926"/>
    <cellStyle name="Обычный 51 5 2 2" xfId="57794"/>
    <cellStyle name="Обычный 51 5 3" xfId="57795"/>
    <cellStyle name="Обычный 51 6" xfId="27927"/>
    <cellStyle name="Обычный 51 6 2" xfId="57796"/>
    <cellStyle name="Обычный 51 7" xfId="27928"/>
    <cellStyle name="Обычный 51 7 2" xfId="57797"/>
    <cellStyle name="Обычный 51 8" xfId="57798"/>
    <cellStyle name="Обычный 52" xfId="27929"/>
    <cellStyle name="Обычный 52 2" xfId="27930"/>
    <cellStyle name="Обычный 52 2 2" xfId="27931"/>
    <cellStyle name="Обычный 52 2 2 2" xfId="27932"/>
    <cellStyle name="Обычный 52 2 2 2 2" xfId="57799"/>
    <cellStyle name="Обычный 52 2 2 3" xfId="57800"/>
    <cellStyle name="Обычный 52 2 3" xfId="27933"/>
    <cellStyle name="Обычный 52 2 3 2" xfId="57801"/>
    <cellStyle name="Обычный 52 2 4" xfId="57802"/>
    <cellStyle name="Обычный 52 3" xfId="27934"/>
    <cellStyle name="Обычный 52 3 2" xfId="27935"/>
    <cellStyle name="Обычный 52 3 2 2" xfId="27936"/>
    <cellStyle name="Обычный 52 3 2 2 2" xfId="57803"/>
    <cellStyle name="Обычный 52 3 2 3" xfId="57804"/>
    <cellStyle name="Обычный 52 3 3" xfId="27937"/>
    <cellStyle name="Обычный 52 3 3 2" xfId="57805"/>
    <cellStyle name="Обычный 52 3 4" xfId="57806"/>
    <cellStyle name="Обычный 52 4" xfId="27938"/>
    <cellStyle name="Обычный 52 4 2" xfId="27939"/>
    <cellStyle name="Обычный 52 4 2 2" xfId="27940"/>
    <cellStyle name="Обычный 52 4 2 2 2" xfId="57807"/>
    <cellStyle name="Обычный 52 4 2 3" xfId="57808"/>
    <cellStyle name="Обычный 52 4 3" xfId="27941"/>
    <cellStyle name="Обычный 52 4 3 2" xfId="57809"/>
    <cellStyle name="Обычный 52 4 4" xfId="57810"/>
    <cellStyle name="Обычный 52 5" xfId="27942"/>
    <cellStyle name="Обычный 52 5 2" xfId="27943"/>
    <cellStyle name="Обычный 52 5 2 2" xfId="57811"/>
    <cellStyle name="Обычный 52 5 3" xfId="57812"/>
    <cellStyle name="Обычный 52 6" xfId="27944"/>
    <cellStyle name="Обычный 52 6 2" xfId="57813"/>
    <cellStyle name="Обычный 52 7" xfId="27945"/>
    <cellStyle name="Обычный 52 7 2" xfId="57814"/>
    <cellStyle name="Обычный 52 8" xfId="27946"/>
    <cellStyle name="Обычный 52 8 2" xfId="57815"/>
    <cellStyle name="Обычный 52 9" xfId="57816"/>
    <cellStyle name="Обычный 53" xfId="27947"/>
    <cellStyle name="Обычный 53 2" xfId="27948"/>
    <cellStyle name="Обычный 53 2 2" xfId="27949"/>
    <cellStyle name="Обычный 53 2 2 2" xfId="27950"/>
    <cellStyle name="Обычный 53 2 2 2 2" xfId="57817"/>
    <cellStyle name="Обычный 53 2 2 3" xfId="57818"/>
    <cellStyle name="Обычный 53 2 3" xfId="27951"/>
    <cellStyle name="Обычный 53 2 3 2" xfId="57819"/>
    <cellStyle name="Обычный 53 2 4" xfId="57820"/>
    <cellStyle name="Обычный 53 3" xfId="27952"/>
    <cellStyle name="Обычный 53 3 2" xfId="27953"/>
    <cellStyle name="Обычный 53 3 2 2" xfId="27954"/>
    <cellStyle name="Обычный 53 3 2 2 2" xfId="57821"/>
    <cellStyle name="Обычный 53 3 2 3" xfId="57822"/>
    <cellStyle name="Обычный 53 3 3" xfId="27955"/>
    <cellStyle name="Обычный 53 3 3 2" xfId="57823"/>
    <cellStyle name="Обычный 53 3 4" xfId="57824"/>
    <cellStyle name="Обычный 53 4" xfId="27956"/>
    <cellStyle name="Обычный 53 4 2" xfId="27957"/>
    <cellStyle name="Обычный 53 4 2 2" xfId="27958"/>
    <cellStyle name="Обычный 53 4 2 2 2" xfId="57825"/>
    <cellStyle name="Обычный 53 4 2 3" xfId="57826"/>
    <cellStyle name="Обычный 53 4 3" xfId="27959"/>
    <cellStyle name="Обычный 53 4 3 2" xfId="57827"/>
    <cellStyle name="Обычный 53 4 4" xfId="57828"/>
    <cellStyle name="Обычный 53 5" xfId="27960"/>
    <cellStyle name="Обычный 53 5 2" xfId="27961"/>
    <cellStyle name="Обычный 53 5 2 2" xfId="57829"/>
    <cellStyle name="Обычный 53 5 3" xfId="57830"/>
    <cellStyle name="Обычный 53 6" xfId="27962"/>
    <cellStyle name="Обычный 53 6 2" xfId="57831"/>
    <cellStyle name="Обычный 53 7" xfId="27963"/>
    <cellStyle name="Обычный 53 7 2" xfId="57832"/>
    <cellStyle name="Обычный 53 8" xfId="57833"/>
    <cellStyle name="Обычный 54" xfId="27964"/>
    <cellStyle name="Обычный 54 2" xfId="27965"/>
    <cellStyle name="Обычный 54 2 2" xfId="27966"/>
    <cellStyle name="Обычный 54 2 2 2" xfId="27967"/>
    <cellStyle name="Обычный 54 2 2 2 2" xfId="57834"/>
    <cellStyle name="Обычный 54 2 2 3" xfId="57835"/>
    <cellStyle name="Обычный 54 2 3" xfId="27968"/>
    <cellStyle name="Обычный 54 2 3 2" xfId="57836"/>
    <cellStyle name="Обычный 54 2 4" xfId="57837"/>
    <cellStyle name="Обычный 54 3" xfId="27969"/>
    <cellStyle name="Обычный 54 3 2" xfId="27970"/>
    <cellStyle name="Обычный 54 3 2 2" xfId="27971"/>
    <cellStyle name="Обычный 54 3 2 2 2" xfId="57838"/>
    <cellStyle name="Обычный 54 3 2 3" xfId="57839"/>
    <cellStyle name="Обычный 54 3 3" xfId="27972"/>
    <cellStyle name="Обычный 54 3 3 2" xfId="57840"/>
    <cellStyle name="Обычный 54 3 4" xfId="57841"/>
    <cellStyle name="Обычный 54 4" xfId="27973"/>
    <cellStyle name="Обычный 54 4 2" xfId="27974"/>
    <cellStyle name="Обычный 54 4 2 2" xfId="27975"/>
    <cellStyle name="Обычный 54 4 2 2 2" xfId="57842"/>
    <cellStyle name="Обычный 54 4 2 3" xfId="57843"/>
    <cellStyle name="Обычный 54 4 3" xfId="27976"/>
    <cellStyle name="Обычный 54 4 3 2" xfId="57844"/>
    <cellStyle name="Обычный 54 4 4" xfId="57845"/>
    <cellStyle name="Обычный 54 5" xfId="27977"/>
    <cellStyle name="Обычный 54 5 2" xfId="27978"/>
    <cellStyle name="Обычный 54 5 2 2" xfId="57846"/>
    <cellStyle name="Обычный 54 5 3" xfId="57847"/>
    <cellStyle name="Обычный 54 6" xfId="27979"/>
    <cellStyle name="Обычный 54 6 2" xfId="57848"/>
    <cellStyle name="Обычный 54 7" xfId="27980"/>
    <cellStyle name="Обычный 54 7 2" xfId="57849"/>
    <cellStyle name="Обычный 54 8" xfId="57850"/>
    <cellStyle name="Обычный 55" xfId="27981"/>
    <cellStyle name="Обычный 55 2" xfId="27982"/>
    <cellStyle name="Обычный 55 2 2" xfId="27983"/>
    <cellStyle name="Обычный 55 2 2 2" xfId="27984"/>
    <cellStyle name="Обычный 55 2 2 2 2" xfId="57851"/>
    <cellStyle name="Обычный 55 2 2 3" xfId="57852"/>
    <cellStyle name="Обычный 55 2 3" xfId="27985"/>
    <cellStyle name="Обычный 55 2 3 2" xfId="57853"/>
    <cellStyle name="Обычный 55 2 4" xfId="57854"/>
    <cellStyle name="Обычный 55 3" xfId="27986"/>
    <cellStyle name="Обычный 55 3 2" xfId="27987"/>
    <cellStyle name="Обычный 55 3 2 2" xfId="27988"/>
    <cellStyle name="Обычный 55 3 2 2 2" xfId="57855"/>
    <cellStyle name="Обычный 55 3 2 3" xfId="57856"/>
    <cellStyle name="Обычный 55 3 3" xfId="27989"/>
    <cellStyle name="Обычный 55 3 3 2" xfId="57857"/>
    <cellStyle name="Обычный 55 3 4" xfId="57858"/>
    <cellStyle name="Обычный 55 4" xfId="27990"/>
    <cellStyle name="Обычный 55 4 2" xfId="27991"/>
    <cellStyle name="Обычный 55 4 2 2" xfId="27992"/>
    <cellStyle name="Обычный 55 4 2 2 2" xfId="57859"/>
    <cellStyle name="Обычный 55 4 2 3" xfId="57860"/>
    <cellStyle name="Обычный 55 4 3" xfId="27993"/>
    <cellStyle name="Обычный 55 4 3 2" xfId="57861"/>
    <cellStyle name="Обычный 55 4 4" xfId="57862"/>
    <cellStyle name="Обычный 55 5" xfId="27994"/>
    <cellStyle name="Обычный 55 5 2" xfId="27995"/>
    <cellStyle name="Обычный 55 5 2 2" xfId="57863"/>
    <cellStyle name="Обычный 55 5 3" xfId="57864"/>
    <cellStyle name="Обычный 55 6" xfId="27996"/>
    <cellStyle name="Обычный 55 6 2" xfId="57865"/>
    <cellStyle name="Обычный 55 7" xfId="27997"/>
    <cellStyle name="Обычный 55 7 2" xfId="57866"/>
    <cellStyle name="Обычный 55 8" xfId="57867"/>
    <cellStyle name="Обычный 56" xfId="27998"/>
    <cellStyle name="Обычный 56 2" xfId="27999"/>
    <cellStyle name="Обычный 56 2 2" xfId="28000"/>
    <cellStyle name="Обычный 56 2 2 2" xfId="28001"/>
    <cellStyle name="Обычный 56 2 2 2 2" xfId="57868"/>
    <cellStyle name="Обычный 56 2 2 3" xfId="57869"/>
    <cellStyle name="Обычный 56 2 3" xfId="28002"/>
    <cellStyle name="Обычный 56 2 3 2" xfId="57870"/>
    <cellStyle name="Обычный 56 2 4" xfId="57871"/>
    <cellStyle name="Обычный 56 3" xfId="28003"/>
    <cellStyle name="Обычный 56 3 2" xfId="28004"/>
    <cellStyle name="Обычный 56 3 2 2" xfId="28005"/>
    <cellStyle name="Обычный 56 3 2 2 2" xfId="57872"/>
    <cellStyle name="Обычный 56 3 2 3" xfId="57873"/>
    <cellStyle name="Обычный 56 3 3" xfId="28006"/>
    <cellStyle name="Обычный 56 3 3 2" xfId="57874"/>
    <cellStyle name="Обычный 56 3 4" xfId="57875"/>
    <cellStyle name="Обычный 56 4" xfId="28007"/>
    <cellStyle name="Обычный 56 4 2" xfId="28008"/>
    <cellStyle name="Обычный 56 4 2 2" xfId="28009"/>
    <cellStyle name="Обычный 56 4 2 2 2" xfId="57876"/>
    <cellStyle name="Обычный 56 4 2 3" xfId="57877"/>
    <cellStyle name="Обычный 56 4 3" xfId="28010"/>
    <cellStyle name="Обычный 56 4 3 2" xfId="57878"/>
    <cellStyle name="Обычный 56 4 4" xfId="57879"/>
    <cellStyle name="Обычный 56 5" xfId="28011"/>
    <cellStyle name="Обычный 56 5 2" xfId="28012"/>
    <cellStyle name="Обычный 56 5 2 2" xfId="57880"/>
    <cellStyle name="Обычный 56 5 3" xfId="57881"/>
    <cellStyle name="Обычный 56 6" xfId="28013"/>
    <cellStyle name="Обычный 56 6 2" xfId="57882"/>
    <cellStyle name="Обычный 56 7" xfId="28014"/>
    <cellStyle name="Обычный 56 7 2" xfId="57883"/>
    <cellStyle name="Обычный 56 8" xfId="57884"/>
    <cellStyle name="Обычный 57" xfId="28015"/>
    <cellStyle name="Обычный 57 2" xfId="28016"/>
    <cellStyle name="Обычный 57 2 2" xfId="28017"/>
    <cellStyle name="Обычный 57 2 2 2" xfId="28018"/>
    <cellStyle name="Обычный 57 2 2 2 2" xfId="57885"/>
    <cellStyle name="Обычный 57 2 2 3" xfId="57886"/>
    <cellStyle name="Обычный 57 2 3" xfId="28019"/>
    <cellStyle name="Обычный 57 2 3 2" xfId="57887"/>
    <cellStyle name="Обычный 57 2 4" xfId="57888"/>
    <cellStyle name="Обычный 57 3" xfId="28020"/>
    <cellStyle name="Обычный 57 3 2" xfId="28021"/>
    <cellStyle name="Обычный 57 3 2 2" xfId="28022"/>
    <cellStyle name="Обычный 57 3 2 2 2" xfId="57889"/>
    <cellStyle name="Обычный 57 3 2 3" xfId="57890"/>
    <cellStyle name="Обычный 57 3 3" xfId="28023"/>
    <cellStyle name="Обычный 57 3 3 2" xfId="57891"/>
    <cellStyle name="Обычный 57 3 4" xfId="57892"/>
    <cellStyle name="Обычный 57 4" xfId="28024"/>
    <cellStyle name="Обычный 57 4 2" xfId="28025"/>
    <cellStyle name="Обычный 57 4 2 2" xfId="28026"/>
    <cellStyle name="Обычный 57 4 2 2 2" xfId="57893"/>
    <cellStyle name="Обычный 57 4 2 3" xfId="57894"/>
    <cellStyle name="Обычный 57 4 3" xfId="28027"/>
    <cellStyle name="Обычный 57 4 3 2" xfId="57895"/>
    <cellStyle name="Обычный 57 4 4" xfId="57896"/>
    <cellStyle name="Обычный 57 5" xfId="28028"/>
    <cellStyle name="Обычный 57 5 2" xfId="28029"/>
    <cellStyle name="Обычный 57 5 2 2" xfId="57897"/>
    <cellStyle name="Обычный 57 5 3" xfId="57898"/>
    <cellStyle name="Обычный 57 6" xfId="28030"/>
    <cellStyle name="Обычный 57 6 2" xfId="57899"/>
    <cellStyle name="Обычный 57 7" xfId="28031"/>
    <cellStyle name="Обычный 57 7 2" xfId="57900"/>
    <cellStyle name="Обычный 57 8" xfId="57901"/>
    <cellStyle name="Обычный 58" xfId="28032"/>
    <cellStyle name="Обычный 58 2" xfId="28033"/>
    <cellStyle name="Обычный 58 2 2" xfId="28034"/>
    <cellStyle name="Обычный 58 2 2 2" xfId="28035"/>
    <cellStyle name="Обычный 58 2 2 2 2" xfId="57902"/>
    <cellStyle name="Обычный 58 2 2 3" xfId="57903"/>
    <cellStyle name="Обычный 58 2 3" xfId="28036"/>
    <cellStyle name="Обычный 58 2 3 2" xfId="57904"/>
    <cellStyle name="Обычный 58 2 4" xfId="57905"/>
    <cellStyle name="Обычный 58 3" xfId="28037"/>
    <cellStyle name="Обычный 58 3 2" xfId="28038"/>
    <cellStyle name="Обычный 58 3 2 2" xfId="28039"/>
    <cellStyle name="Обычный 58 3 2 2 2" xfId="57906"/>
    <cellStyle name="Обычный 58 3 2 3" xfId="57907"/>
    <cellStyle name="Обычный 58 3 3" xfId="28040"/>
    <cellStyle name="Обычный 58 3 3 2" xfId="57908"/>
    <cellStyle name="Обычный 58 3 4" xfId="57909"/>
    <cellStyle name="Обычный 58 4" xfId="28041"/>
    <cellStyle name="Обычный 58 4 2" xfId="28042"/>
    <cellStyle name="Обычный 58 4 2 2" xfId="28043"/>
    <cellStyle name="Обычный 58 4 2 2 2" xfId="57910"/>
    <cellStyle name="Обычный 58 4 2 3" xfId="57911"/>
    <cellStyle name="Обычный 58 4 3" xfId="28044"/>
    <cellStyle name="Обычный 58 4 3 2" xfId="57912"/>
    <cellStyle name="Обычный 58 4 4" xfId="57913"/>
    <cellStyle name="Обычный 58 5" xfId="28045"/>
    <cellStyle name="Обычный 58 5 2" xfId="28046"/>
    <cellStyle name="Обычный 58 5 2 2" xfId="57914"/>
    <cellStyle name="Обычный 58 5 3" xfId="57915"/>
    <cellStyle name="Обычный 58 6" xfId="28047"/>
    <cellStyle name="Обычный 58 6 2" xfId="57916"/>
    <cellStyle name="Обычный 58 7" xfId="28048"/>
    <cellStyle name="Обычный 58 7 2" xfId="57917"/>
    <cellStyle name="Обычный 58 8" xfId="57918"/>
    <cellStyle name="Обычный 59" xfId="28049"/>
    <cellStyle name="Обычный 59 2" xfId="28050"/>
    <cellStyle name="Обычный 59 2 2" xfId="28051"/>
    <cellStyle name="Обычный 59 2 2 2" xfId="28052"/>
    <cellStyle name="Обычный 59 2 2 2 2" xfId="57919"/>
    <cellStyle name="Обычный 59 2 2 3" xfId="57920"/>
    <cellStyle name="Обычный 59 2 3" xfId="28053"/>
    <cellStyle name="Обычный 59 2 3 2" xfId="57921"/>
    <cellStyle name="Обычный 59 2 4" xfId="57922"/>
    <cellStyle name="Обычный 59 3" xfId="28054"/>
    <cellStyle name="Обычный 59 3 2" xfId="28055"/>
    <cellStyle name="Обычный 59 3 2 2" xfId="28056"/>
    <cellStyle name="Обычный 59 3 2 2 2" xfId="57923"/>
    <cellStyle name="Обычный 59 3 2 3" xfId="57924"/>
    <cellStyle name="Обычный 59 3 3" xfId="28057"/>
    <cellStyle name="Обычный 59 3 3 2" xfId="57925"/>
    <cellStyle name="Обычный 59 3 4" xfId="57926"/>
    <cellStyle name="Обычный 59 4" xfId="28058"/>
    <cellStyle name="Обычный 59 4 2" xfId="28059"/>
    <cellStyle name="Обычный 59 4 2 2" xfId="28060"/>
    <cellStyle name="Обычный 59 4 2 2 2" xfId="57927"/>
    <cellStyle name="Обычный 59 4 2 3" xfId="57928"/>
    <cellStyle name="Обычный 59 4 3" xfId="28061"/>
    <cellStyle name="Обычный 59 4 3 2" xfId="57929"/>
    <cellStyle name="Обычный 59 4 4" xfId="57930"/>
    <cellStyle name="Обычный 59 5" xfId="28062"/>
    <cellStyle name="Обычный 59 5 2" xfId="28063"/>
    <cellStyle name="Обычный 59 5 2 2" xfId="57931"/>
    <cellStyle name="Обычный 59 5 3" xfId="57932"/>
    <cellStyle name="Обычный 59 6" xfId="28064"/>
    <cellStyle name="Обычный 59 6 2" xfId="57933"/>
    <cellStyle name="Обычный 59 7" xfId="28065"/>
    <cellStyle name="Обычный 59 7 2" xfId="57934"/>
    <cellStyle name="Обычный 59 8" xfId="57935"/>
    <cellStyle name="Обычный 6" xfId="19"/>
    <cellStyle name="Обычный 6 2" xfId="20"/>
    <cellStyle name="Обычный 6 2 2" xfId="28066"/>
    <cellStyle name="Обычный 6 2 3" xfId="28067"/>
    <cellStyle name="Обычный 6 3" xfId="33"/>
    <cellStyle name="Обычный 6 3 2" xfId="28068"/>
    <cellStyle name="Обычный 6 3 2 2" xfId="57936"/>
    <cellStyle name="Обычный 6 3 3" xfId="57937"/>
    <cellStyle name="Обычный 6 3 4" xfId="59127"/>
    <cellStyle name="Обычный 6 4" xfId="28069"/>
    <cellStyle name="Обычный 6 4 2" xfId="57938"/>
    <cellStyle name="Обычный 6 5" xfId="28070"/>
    <cellStyle name="Обычный 6 5 2" xfId="57939"/>
    <cellStyle name="Обычный 6 6" xfId="28071"/>
    <cellStyle name="Обычный 6 6 2" xfId="57940"/>
    <cellStyle name="Обычный 6 7" xfId="57941"/>
    <cellStyle name="Обычный 6 8" xfId="59128"/>
    <cellStyle name="Обычный 60" xfId="28072"/>
    <cellStyle name="Обычный 60 2" xfId="28073"/>
    <cellStyle name="Обычный 60 2 2" xfId="28074"/>
    <cellStyle name="Обычный 60 2 2 2" xfId="28075"/>
    <cellStyle name="Обычный 60 2 2 2 2" xfId="57942"/>
    <cellStyle name="Обычный 60 2 2 3" xfId="57943"/>
    <cellStyle name="Обычный 60 2 3" xfId="28076"/>
    <cellStyle name="Обычный 60 2 3 2" xfId="57944"/>
    <cellStyle name="Обычный 60 2 4" xfId="57945"/>
    <cellStyle name="Обычный 60 3" xfId="28077"/>
    <cellStyle name="Обычный 60 3 2" xfId="28078"/>
    <cellStyle name="Обычный 60 3 2 2" xfId="28079"/>
    <cellStyle name="Обычный 60 3 2 2 2" xfId="57946"/>
    <cellStyle name="Обычный 60 3 2 3" xfId="57947"/>
    <cellStyle name="Обычный 60 3 3" xfId="28080"/>
    <cellStyle name="Обычный 60 3 3 2" xfId="57948"/>
    <cellStyle name="Обычный 60 3 4" xfId="57949"/>
    <cellStyle name="Обычный 60 4" xfId="28081"/>
    <cellStyle name="Обычный 60 4 2" xfId="28082"/>
    <cellStyle name="Обычный 60 4 2 2" xfId="28083"/>
    <cellStyle name="Обычный 60 4 2 2 2" xfId="57950"/>
    <cellStyle name="Обычный 60 4 2 3" xfId="57951"/>
    <cellStyle name="Обычный 60 4 3" xfId="28084"/>
    <cellStyle name="Обычный 60 4 3 2" xfId="57952"/>
    <cellStyle name="Обычный 60 4 4" xfId="57953"/>
    <cellStyle name="Обычный 60 5" xfId="28085"/>
    <cellStyle name="Обычный 60 5 2" xfId="28086"/>
    <cellStyle name="Обычный 60 5 2 2" xfId="57954"/>
    <cellStyle name="Обычный 60 5 3" xfId="57955"/>
    <cellStyle name="Обычный 60 6" xfId="28087"/>
    <cellStyle name="Обычный 60 6 2" xfId="57956"/>
    <cellStyle name="Обычный 60 7" xfId="28088"/>
    <cellStyle name="Обычный 60 7 2" xfId="57957"/>
    <cellStyle name="Обычный 60 8" xfId="57958"/>
    <cellStyle name="Обычный 61" xfId="28089"/>
    <cellStyle name="Обычный 61 2" xfId="28090"/>
    <cellStyle name="Обычный 61 2 2" xfId="28091"/>
    <cellStyle name="Обычный 61 2 2 2" xfId="28092"/>
    <cellStyle name="Обычный 61 2 2 2 2" xfId="57959"/>
    <cellStyle name="Обычный 61 2 2 3" xfId="57960"/>
    <cellStyle name="Обычный 61 2 3" xfId="28093"/>
    <cellStyle name="Обычный 61 2 3 2" xfId="57961"/>
    <cellStyle name="Обычный 61 2 4" xfId="57962"/>
    <cellStyle name="Обычный 61 3" xfId="28094"/>
    <cellStyle name="Обычный 61 3 2" xfId="28095"/>
    <cellStyle name="Обычный 61 3 2 2" xfId="28096"/>
    <cellStyle name="Обычный 61 3 2 2 2" xfId="57963"/>
    <cellStyle name="Обычный 61 3 2 3" xfId="57964"/>
    <cellStyle name="Обычный 61 3 3" xfId="28097"/>
    <cellStyle name="Обычный 61 3 3 2" xfId="57965"/>
    <cellStyle name="Обычный 61 3 4" xfId="57966"/>
    <cellStyle name="Обычный 61 4" xfId="28098"/>
    <cellStyle name="Обычный 61 4 2" xfId="28099"/>
    <cellStyle name="Обычный 61 4 2 2" xfId="28100"/>
    <cellStyle name="Обычный 61 4 2 2 2" xfId="57967"/>
    <cellStyle name="Обычный 61 4 2 3" xfId="57968"/>
    <cellStyle name="Обычный 61 4 3" xfId="28101"/>
    <cellStyle name="Обычный 61 4 3 2" xfId="57969"/>
    <cellStyle name="Обычный 61 4 4" xfId="57970"/>
    <cellStyle name="Обычный 61 5" xfId="28102"/>
    <cellStyle name="Обычный 61 5 2" xfId="28103"/>
    <cellStyle name="Обычный 61 5 2 2" xfId="57971"/>
    <cellStyle name="Обычный 61 5 3" xfId="57972"/>
    <cellStyle name="Обычный 61 6" xfId="28104"/>
    <cellStyle name="Обычный 61 6 2" xfId="57973"/>
    <cellStyle name="Обычный 61 7" xfId="28105"/>
    <cellStyle name="Обычный 61 7 2" xfId="57974"/>
    <cellStyle name="Обычный 61 8" xfId="57975"/>
    <cellStyle name="Обычный 62" xfId="28106"/>
    <cellStyle name="Обычный 62 2" xfId="28107"/>
    <cellStyle name="Обычный 62 2 2" xfId="28108"/>
    <cellStyle name="Обычный 62 2 2 2" xfId="28109"/>
    <cellStyle name="Обычный 62 2 2 2 2" xfId="57976"/>
    <cellStyle name="Обычный 62 2 2 3" xfId="57977"/>
    <cellStyle name="Обычный 62 2 3" xfId="28110"/>
    <cellStyle name="Обычный 62 2 3 2" xfId="57978"/>
    <cellStyle name="Обычный 62 2 4" xfId="57979"/>
    <cellStyle name="Обычный 62 3" xfId="28111"/>
    <cellStyle name="Обычный 62 3 2" xfId="28112"/>
    <cellStyle name="Обычный 62 3 2 2" xfId="28113"/>
    <cellStyle name="Обычный 62 3 2 2 2" xfId="57980"/>
    <cellStyle name="Обычный 62 3 2 3" xfId="57981"/>
    <cellStyle name="Обычный 62 3 3" xfId="28114"/>
    <cellStyle name="Обычный 62 3 3 2" xfId="57982"/>
    <cellStyle name="Обычный 62 3 4" xfId="57983"/>
    <cellStyle name="Обычный 62 4" xfId="28115"/>
    <cellStyle name="Обычный 62 4 2" xfId="28116"/>
    <cellStyle name="Обычный 62 4 2 2" xfId="28117"/>
    <cellStyle name="Обычный 62 4 2 2 2" xfId="57984"/>
    <cellStyle name="Обычный 62 4 2 3" xfId="57985"/>
    <cellStyle name="Обычный 62 4 3" xfId="28118"/>
    <cellStyle name="Обычный 62 4 3 2" xfId="57986"/>
    <cellStyle name="Обычный 62 4 4" xfId="57987"/>
    <cellStyle name="Обычный 62 5" xfId="28119"/>
    <cellStyle name="Обычный 62 5 2" xfId="28120"/>
    <cellStyle name="Обычный 62 5 2 2" xfId="57988"/>
    <cellStyle name="Обычный 62 5 3" xfId="57989"/>
    <cellStyle name="Обычный 62 6" xfId="28121"/>
    <cellStyle name="Обычный 62 6 2" xfId="57990"/>
    <cellStyle name="Обычный 62 7" xfId="28122"/>
    <cellStyle name="Обычный 62 7 2" xfId="57991"/>
    <cellStyle name="Обычный 62 8" xfId="57992"/>
    <cellStyle name="Обычный 63" xfId="28123"/>
    <cellStyle name="Обычный 63 2" xfId="28124"/>
    <cellStyle name="Обычный 63 2 2" xfId="28125"/>
    <cellStyle name="Обычный 63 2 2 2" xfId="28126"/>
    <cellStyle name="Обычный 63 2 2 2 2" xfId="57993"/>
    <cellStyle name="Обычный 63 2 2 3" xfId="57994"/>
    <cellStyle name="Обычный 63 2 3" xfId="28127"/>
    <cellStyle name="Обычный 63 2 3 2" xfId="57995"/>
    <cellStyle name="Обычный 63 2 4" xfId="57996"/>
    <cellStyle name="Обычный 63 3" xfId="28128"/>
    <cellStyle name="Обычный 63 3 2" xfId="28129"/>
    <cellStyle name="Обычный 63 3 2 2" xfId="28130"/>
    <cellStyle name="Обычный 63 3 2 2 2" xfId="57997"/>
    <cellStyle name="Обычный 63 3 2 3" xfId="57998"/>
    <cellStyle name="Обычный 63 3 3" xfId="28131"/>
    <cellStyle name="Обычный 63 3 3 2" xfId="57999"/>
    <cellStyle name="Обычный 63 3 4" xfId="58000"/>
    <cellStyle name="Обычный 63 4" xfId="28132"/>
    <cellStyle name="Обычный 63 4 2" xfId="28133"/>
    <cellStyle name="Обычный 63 4 2 2" xfId="28134"/>
    <cellStyle name="Обычный 63 4 2 2 2" xfId="58001"/>
    <cellStyle name="Обычный 63 4 2 3" xfId="58002"/>
    <cellStyle name="Обычный 63 4 3" xfId="28135"/>
    <cellStyle name="Обычный 63 4 3 2" xfId="58003"/>
    <cellStyle name="Обычный 63 4 4" xfId="58004"/>
    <cellStyle name="Обычный 63 5" xfId="28136"/>
    <cellStyle name="Обычный 63 5 2" xfId="28137"/>
    <cellStyle name="Обычный 63 5 2 2" xfId="58005"/>
    <cellStyle name="Обычный 63 5 3" xfId="58006"/>
    <cellStyle name="Обычный 63 6" xfId="28138"/>
    <cellStyle name="Обычный 63 6 2" xfId="58007"/>
    <cellStyle name="Обычный 63 7" xfId="28139"/>
    <cellStyle name="Обычный 63 7 2" xfId="58008"/>
    <cellStyle name="Обычный 63 8" xfId="58009"/>
    <cellStyle name="Обычный 64" xfId="28140"/>
    <cellStyle name="Обычный 64 2" xfId="28141"/>
    <cellStyle name="Обычный 64 2 2" xfId="28142"/>
    <cellStyle name="Обычный 64 2 2 2" xfId="28143"/>
    <cellStyle name="Обычный 64 2 2 2 2" xfId="58010"/>
    <cellStyle name="Обычный 64 2 2 3" xfId="58011"/>
    <cellStyle name="Обычный 64 2 3" xfId="28144"/>
    <cellStyle name="Обычный 64 2 3 2" xfId="58012"/>
    <cellStyle name="Обычный 64 2 4" xfId="58013"/>
    <cellStyle name="Обычный 64 3" xfId="28145"/>
    <cellStyle name="Обычный 64 3 2" xfId="28146"/>
    <cellStyle name="Обычный 64 3 2 2" xfId="28147"/>
    <cellStyle name="Обычный 64 3 2 2 2" xfId="58014"/>
    <cellStyle name="Обычный 64 3 2 3" xfId="58015"/>
    <cellStyle name="Обычный 64 3 3" xfId="28148"/>
    <cellStyle name="Обычный 64 3 3 2" xfId="58016"/>
    <cellStyle name="Обычный 64 3 4" xfId="58017"/>
    <cellStyle name="Обычный 64 4" xfId="28149"/>
    <cellStyle name="Обычный 64 4 2" xfId="28150"/>
    <cellStyle name="Обычный 64 4 2 2" xfId="28151"/>
    <cellStyle name="Обычный 64 4 2 2 2" xfId="58018"/>
    <cellStyle name="Обычный 64 4 2 3" xfId="58019"/>
    <cellStyle name="Обычный 64 4 3" xfId="28152"/>
    <cellStyle name="Обычный 64 4 3 2" xfId="58020"/>
    <cellStyle name="Обычный 64 4 4" xfId="58021"/>
    <cellStyle name="Обычный 64 5" xfId="28153"/>
    <cellStyle name="Обычный 64 5 2" xfId="28154"/>
    <cellStyle name="Обычный 64 5 2 2" xfId="58022"/>
    <cellStyle name="Обычный 64 5 3" xfId="58023"/>
    <cellStyle name="Обычный 64 6" xfId="28155"/>
    <cellStyle name="Обычный 64 6 2" xfId="58024"/>
    <cellStyle name="Обычный 64 7" xfId="28156"/>
    <cellStyle name="Обычный 64 7 2" xfId="58025"/>
    <cellStyle name="Обычный 64 8" xfId="58026"/>
    <cellStyle name="Обычный 65" xfId="28157"/>
    <cellStyle name="Обычный 65 2" xfId="28158"/>
    <cellStyle name="Обычный 65 2 2" xfId="28159"/>
    <cellStyle name="Обычный 65 2 2 2" xfId="28160"/>
    <cellStyle name="Обычный 65 2 2 2 2" xfId="58027"/>
    <cellStyle name="Обычный 65 2 2 3" xfId="58028"/>
    <cellStyle name="Обычный 65 2 3" xfId="28161"/>
    <cellStyle name="Обычный 65 2 3 2" xfId="58029"/>
    <cellStyle name="Обычный 65 2 4" xfId="58030"/>
    <cellStyle name="Обычный 65 3" xfId="28162"/>
    <cellStyle name="Обычный 65 3 2" xfId="28163"/>
    <cellStyle name="Обычный 65 3 2 2" xfId="28164"/>
    <cellStyle name="Обычный 65 3 2 2 2" xfId="58031"/>
    <cellStyle name="Обычный 65 3 2 3" xfId="58032"/>
    <cellStyle name="Обычный 65 3 3" xfId="28165"/>
    <cellStyle name="Обычный 65 3 3 2" xfId="58033"/>
    <cellStyle name="Обычный 65 3 4" xfId="58034"/>
    <cellStyle name="Обычный 65 4" xfId="28166"/>
    <cellStyle name="Обычный 65 4 2" xfId="28167"/>
    <cellStyle name="Обычный 65 4 2 2" xfId="28168"/>
    <cellStyle name="Обычный 65 4 2 2 2" xfId="58035"/>
    <cellStyle name="Обычный 65 4 2 3" xfId="58036"/>
    <cellStyle name="Обычный 65 4 3" xfId="28169"/>
    <cellStyle name="Обычный 65 4 3 2" xfId="58037"/>
    <cellStyle name="Обычный 65 4 4" xfId="58038"/>
    <cellStyle name="Обычный 65 5" xfId="28170"/>
    <cellStyle name="Обычный 65 5 2" xfId="28171"/>
    <cellStyle name="Обычный 65 5 2 2" xfId="58039"/>
    <cellStyle name="Обычный 65 5 3" xfId="58040"/>
    <cellStyle name="Обычный 65 6" xfId="28172"/>
    <cellStyle name="Обычный 65 6 2" xfId="58041"/>
    <cellStyle name="Обычный 65 7" xfId="28173"/>
    <cellStyle name="Обычный 65 7 2" xfId="58042"/>
    <cellStyle name="Обычный 65 8" xfId="58043"/>
    <cellStyle name="Обычный 66" xfId="28174"/>
    <cellStyle name="Обычный 66 2" xfId="28175"/>
    <cellStyle name="Обычный 66 2 2" xfId="28176"/>
    <cellStyle name="Обычный 66 2 2 2" xfId="28177"/>
    <cellStyle name="Обычный 66 2 2 2 2" xfId="58044"/>
    <cellStyle name="Обычный 66 2 2 3" xfId="58045"/>
    <cellStyle name="Обычный 66 2 3" xfId="28178"/>
    <cellStyle name="Обычный 66 2 3 2" xfId="58046"/>
    <cellStyle name="Обычный 66 2 4" xfId="58047"/>
    <cellStyle name="Обычный 66 3" xfId="28179"/>
    <cellStyle name="Обычный 66 3 2" xfId="28180"/>
    <cellStyle name="Обычный 66 3 2 2" xfId="28181"/>
    <cellStyle name="Обычный 66 3 2 2 2" xfId="58048"/>
    <cellStyle name="Обычный 66 3 2 3" xfId="58049"/>
    <cellStyle name="Обычный 66 3 3" xfId="28182"/>
    <cellStyle name="Обычный 66 3 3 2" xfId="58050"/>
    <cellStyle name="Обычный 66 3 4" xfId="58051"/>
    <cellStyle name="Обычный 66 4" xfId="28183"/>
    <cellStyle name="Обычный 66 4 2" xfId="28184"/>
    <cellStyle name="Обычный 66 4 2 2" xfId="28185"/>
    <cellStyle name="Обычный 66 4 2 2 2" xfId="58052"/>
    <cellStyle name="Обычный 66 4 2 3" xfId="58053"/>
    <cellStyle name="Обычный 66 4 3" xfId="28186"/>
    <cellStyle name="Обычный 66 4 3 2" xfId="58054"/>
    <cellStyle name="Обычный 66 4 4" xfId="58055"/>
    <cellStyle name="Обычный 66 5" xfId="28187"/>
    <cellStyle name="Обычный 66 5 2" xfId="28188"/>
    <cellStyle name="Обычный 66 5 2 2" xfId="58056"/>
    <cellStyle name="Обычный 66 5 3" xfId="58057"/>
    <cellStyle name="Обычный 66 6" xfId="28189"/>
    <cellStyle name="Обычный 66 6 2" xfId="58058"/>
    <cellStyle name="Обычный 66 7" xfId="28190"/>
    <cellStyle name="Обычный 66 7 2" xfId="58059"/>
    <cellStyle name="Обычный 66 8" xfId="58060"/>
    <cellStyle name="Обычный 67" xfId="28191"/>
    <cellStyle name="Обычный 67 2" xfId="28192"/>
    <cellStyle name="Обычный 67 2 2" xfId="28193"/>
    <cellStyle name="Обычный 67 2 2 2" xfId="28194"/>
    <cellStyle name="Обычный 67 2 2 2 2" xfId="58061"/>
    <cellStyle name="Обычный 67 2 2 3" xfId="58062"/>
    <cellStyle name="Обычный 67 2 3" xfId="28195"/>
    <cellStyle name="Обычный 67 2 3 2" xfId="58063"/>
    <cellStyle name="Обычный 67 2 4" xfId="58064"/>
    <cellStyle name="Обычный 67 3" xfId="28196"/>
    <cellStyle name="Обычный 67 3 2" xfId="28197"/>
    <cellStyle name="Обычный 67 3 2 2" xfId="28198"/>
    <cellStyle name="Обычный 67 3 2 2 2" xfId="58065"/>
    <cellStyle name="Обычный 67 3 2 3" xfId="58066"/>
    <cellStyle name="Обычный 67 3 3" xfId="28199"/>
    <cellStyle name="Обычный 67 3 3 2" xfId="58067"/>
    <cellStyle name="Обычный 67 3 4" xfId="58068"/>
    <cellStyle name="Обычный 67 4" xfId="28200"/>
    <cellStyle name="Обычный 67 4 2" xfId="28201"/>
    <cellStyle name="Обычный 67 4 2 2" xfId="28202"/>
    <cellStyle name="Обычный 67 4 2 2 2" xfId="58069"/>
    <cellStyle name="Обычный 67 4 2 3" xfId="58070"/>
    <cellStyle name="Обычный 67 4 3" xfId="28203"/>
    <cellStyle name="Обычный 67 4 3 2" xfId="58071"/>
    <cellStyle name="Обычный 67 4 4" xfId="58072"/>
    <cellStyle name="Обычный 67 5" xfId="28204"/>
    <cellStyle name="Обычный 67 5 2" xfId="28205"/>
    <cellStyle name="Обычный 67 5 2 2" xfId="58073"/>
    <cellStyle name="Обычный 67 5 3" xfId="58074"/>
    <cellStyle name="Обычный 67 6" xfId="28206"/>
    <cellStyle name="Обычный 67 6 2" xfId="58075"/>
    <cellStyle name="Обычный 67 7" xfId="28207"/>
    <cellStyle name="Обычный 67 7 2" xfId="58076"/>
    <cellStyle name="Обычный 67 8" xfId="58077"/>
    <cellStyle name="Обычный 68" xfId="28208"/>
    <cellStyle name="Обычный 68 2" xfId="28209"/>
    <cellStyle name="Обычный 68 2 2" xfId="28210"/>
    <cellStyle name="Обычный 68 2 2 2" xfId="28211"/>
    <cellStyle name="Обычный 68 2 2 2 2" xfId="58078"/>
    <cellStyle name="Обычный 68 2 2 3" xfId="58079"/>
    <cellStyle name="Обычный 68 2 3" xfId="28212"/>
    <cellStyle name="Обычный 68 2 3 2" xfId="58080"/>
    <cellStyle name="Обычный 68 2 4" xfId="58081"/>
    <cellStyle name="Обычный 68 3" xfId="28213"/>
    <cellStyle name="Обычный 68 3 2" xfId="28214"/>
    <cellStyle name="Обычный 68 3 2 2" xfId="28215"/>
    <cellStyle name="Обычный 68 3 2 2 2" xfId="58082"/>
    <cellStyle name="Обычный 68 3 2 3" xfId="58083"/>
    <cellStyle name="Обычный 68 3 3" xfId="28216"/>
    <cellStyle name="Обычный 68 3 3 2" xfId="58084"/>
    <cellStyle name="Обычный 68 3 4" xfId="58085"/>
    <cellStyle name="Обычный 68 4" xfId="28217"/>
    <cellStyle name="Обычный 68 4 2" xfId="28218"/>
    <cellStyle name="Обычный 68 4 2 2" xfId="28219"/>
    <cellStyle name="Обычный 68 4 2 2 2" xfId="58086"/>
    <cellStyle name="Обычный 68 4 2 3" xfId="58087"/>
    <cellStyle name="Обычный 68 4 3" xfId="28220"/>
    <cellStyle name="Обычный 68 4 3 2" xfId="58088"/>
    <cellStyle name="Обычный 68 4 4" xfId="58089"/>
    <cellStyle name="Обычный 68 5" xfId="28221"/>
    <cellStyle name="Обычный 68 5 2" xfId="28222"/>
    <cellStyle name="Обычный 68 5 2 2" xfId="58090"/>
    <cellStyle name="Обычный 68 5 3" xfId="58091"/>
    <cellStyle name="Обычный 68 6" xfId="28223"/>
    <cellStyle name="Обычный 68 6 2" xfId="58092"/>
    <cellStyle name="Обычный 68 7" xfId="28224"/>
    <cellStyle name="Обычный 68 7 2" xfId="58093"/>
    <cellStyle name="Обычный 68 8" xfId="58094"/>
    <cellStyle name="Обычный 69" xfId="28225"/>
    <cellStyle name="Обычный 69 2" xfId="28226"/>
    <cellStyle name="Обычный 69 2 2" xfId="28227"/>
    <cellStyle name="Обычный 69 2 2 2" xfId="28228"/>
    <cellStyle name="Обычный 69 2 2 2 2" xfId="58095"/>
    <cellStyle name="Обычный 69 2 2 3" xfId="58096"/>
    <cellStyle name="Обычный 69 2 3" xfId="28229"/>
    <cellStyle name="Обычный 69 2 3 2" xfId="58097"/>
    <cellStyle name="Обычный 69 2 4" xfId="58098"/>
    <cellStyle name="Обычный 69 3" xfId="28230"/>
    <cellStyle name="Обычный 69 3 2" xfId="28231"/>
    <cellStyle name="Обычный 69 3 2 2" xfId="28232"/>
    <cellStyle name="Обычный 69 3 2 2 2" xfId="58099"/>
    <cellStyle name="Обычный 69 3 2 3" xfId="58100"/>
    <cellStyle name="Обычный 69 3 3" xfId="28233"/>
    <cellStyle name="Обычный 69 3 3 2" xfId="58101"/>
    <cellStyle name="Обычный 69 3 4" xfId="58102"/>
    <cellStyle name="Обычный 69 4" xfId="28234"/>
    <cellStyle name="Обычный 69 4 2" xfId="28235"/>
    <cellStyle name="Обычный 69 4 2 2" xfId="28236"/>
    <cellStyle name="Обычный 69 4 2 2 2" xfId="58103"/>
    <cellStyle name="Обычный 69 4 2 3" xfId="58104"/>
    <cellStyle name="Обычный 69 4 3" xfId="28237"/>
    <cellStyle name="Обычный 69 4 3 2" xfId="58105"/>
    <cellStyle name="Обычный 69 4 4" xfId="58106"/>
    <cellStyle name="Обычный 69 5" xfId="28238"/>
    <cellStyle name="Обычный 69 5 2" xfId="28239"/>
    <cellStyle name="Обычный 69 5 2 2" xfId="58107"/>
    <cellStyle name="Обычный 69 5 3" xfId="58108"/>
    <cellStyle name="Обычный 69 6" xfId="28240"/>
    <cellStyle name="Обычный 69 6 2" xfId="58109"/>
    <cellStyle name="Обычный 69 7" xfId="28241"/>
    <cellStyle name="Обычный 69 7 2" xfId="58110"/>
    <cellStyle name="Обычный 69 8" xfId="58111"/>
    <cellStyle name="Обычный 7" xfId="21"/>
    <cellStyle name="Обычный 7 2" xfId="22"/>
    <cellStyle name="Обычный 7 2 2" xfId="28242"/>
    <cellStyle name="Обычный 7 2 3" xfId="28243"/>
    <cellStyle name="Обычный 7 3" xfId="28244"/>
    <cellStyle name="Обычный 7 3 2" xfId="58112"/>
    <cellStyle name="Обычный 7 4" xfId="28245"/>
    <cellStyle name="Обычный 7 5" xfId="59129"/>
    <cellStyle name="Обычный 7_Корректировка 2 квартал ДПН ОМТС Июнь (02 06 09)" xfId="28246"/>
    <cellStyle name="Обычный 70" xfId="28247"/>
    <cellStyle name="Обычный 70 2" xfId="28248"/>
    <cellStyle name="Обычный 70 2 2" xfId="28249"/>
    <cellStyle name="Обычный 70 2 2 2" xfId="28250"/>
    <cellStyle name="Обычный 70 2 2 2 2" xfId="58113"/>
    <cellStyle name="Обычный 70 2 2 3" xfId="58114"/>
    <cellStyle name="Обычный 70 2 3" xfId="28251"/>
    <cellStyle name="Обычный 70 2 3 2" xfId="58115"/>
    <cellStyle name="Обычный 70 2 4" xfId="58116"/>
    <cellStyle name="Обычный 70 3" xfId="28252"/>
    <cellStyle name="Обычный 70 3 2" xfId="28253"/>
    <cellStyle name="Обычный 70 3 2 2" xfId="28254"/>
    <cellStyle name="Обычный 70 3 2 2 2" xfId="58117"/>
    <cellStyle name="Обычный 70 3 2 3" xfId="58118"/>
    <cellStyle name="Обычный 70 3 3" xfId="28255"/>
    <cellStyle name="Обычный 70 3 3 2" xfId="58119"/>
    <cellStyle name="Обычный 70 3 4" xfId="58120"/>
    <cellStyle name="Обычный 70 4" xfId="28256"/>
    <cellStyle name="Обычный 70 4 2" xfId="28257"/>
    <cellStyle name="Обычный 70 4 2 2" xfId="28258"/>
    <cellStyle name="Обычный 70 4 2 2 2" xfId="58121"/>
    <cellStyle name="Обычный 70 4 2 3" xfId="58122"/>
    <cellStyle name="Обычный 70 4 3" xfId="28259"/>
    <cellStyle name="Обычный 70 4 3 2" xfId="58123"/>
    <cellStyle name="Обычный 70 4 4" xfId="58124"/>
    <cellStyle name="Обычный 70 5" xfId="28260"/>
    <cellStyle name="Обычный 70 5 2" xfId="28261"/>
    <cellStyle name="Обычный 70 5 2 2" xfId="58125"/>
    <cellStyle name="Обычный 70 5 3" xfId="58126"/>
    <cellStyle name="Обычный 70 6" xfId="28262"/>
    <cellStyle name="Обычный 70 6 2" xfId="58127"/>
    <cellStyle name="Обычный 70 7" xfId="28263"/>
    <cellStyle name="Обычный 70 7 2" xfId="58128"/>
    <cellStyle name="Обычный 70 8" xfId="58129"/>
    <cellStyle name="Обычный 71" xfId="28264"/>
    <cellStyle name="Обычный 71 2" xfId="28265"/>
    <cellStyle name="Обычный 71 2 2" xfId="28266"/>
    <cellStyle name="Обычный 71 2 2 2" xfId="28267"/>
    <cellStyle name="Обычный 71 2 2 2 2" xfId="58130"/>
    <cellStyle name="Обычный 71 2 2 3" xfId="58131"/>
    <cellStyle name="Обычный 71 2 3" xfId="28268"/>
    <cellStyle name="Обычный 71 2 3 2" xfId="58132"/>
    <cellStyle name="Обычный 71 2 4" xfId="58133"/>
    <cellStyle name="Обычный 71 3" xfId="28269"/>
    <cellStyle name="Обычный 71 3 2" xfId="28270"/>
    <cellStyle name="Обычный 71 3 2 2" xfId="28271"/>
    <cellStyle name="Обычный 71 3 2 2 2" xfId="58134"/>
    <cellStyle name="Обычный 71 3 2 3" xfId="58135"/>
    <cellStyle name="Обычный 71 3 3" xfId="28272"/>
    <cellStyle name="Обычный 71 3 3 2" xfId="58136"/>
    <cellStyle name="Обычный 71 3 4" xfId="58137"/>
    <cellStyle name="Обычный 71 4" xfId="28273"/>
    <cellStyle name="Обычный 71 4 2" xfId="28274"/>
    <cellStyle name="Обычный 71 4 2 2" xfId="28275"/>
    <cellStyle name="Обычный 71 4 2 2 2" xfId="58138"/>
    <cellStyle name="Обычный 71 4 2 3" xfId="58139"/>
    <cellStyle name="Обычный 71 4 3" xfId="28276"/>
    <cellStyle name="Обычный 71 4 3 2" xfId="58140"/>
    <cellStyle name="Обычный 71 4 4" xfId="58141"/>
    <cellStyle name="Обычный 71 5" xfId="28277"/>
    <cellStyle name="Обычный 71 5 2" xfId="28278"/>
    <cellStyle name="Обычный 71 5 2 2" xfId="58142"/>
    <cellStyle name="Обычный 71 5 3" xfId="58143"/>
    <cellStyle name="Обычный 71 6" xfId="28279"/>
    <cellStyle name="Обычный 71 6 2" xfId="58144"/>
    <cellStyle name="Обычный 71 7" xfId="28280"/>
    <cellStyle name="Обычный 71 7 2" xfId="58145"/>
    <cellStyle name="Обычный 71 8" xfId="58146"/>
    <cellStyle name="Обычный 72" xfId="28281"/>
    <cellStyle name="Обычный 72 2" xfId="28282"/>
    <cellStyle name="Обычный 72 2 2" xfId="28283"/>
    <cellStyle name="Обычный 72 2 2 2" xfId="28284"/>
    <cellStyle name="Обычный 72 2 2 2 2" xfId="58147"/>
    <cellStyle name="Обычный 72 2 2 3" xfId="58148"/>
    <cellStyle name="Обычный 72 2 3" xfId="28285"/>
    <cellStyle name="Обычный 72 2 3 2" xfId="58149"/>
    <cellStyle name="Обычный 72 2 4" xfId="58150"/>
    <cellStyle name="Обычный 72 3" xfId="28286"/>
    <cellStyle name="Обычный 72 3 2" xfId="28287"/>
    <cellStyle name="Обычный 72 3 2 2" xfId="28288"/>
    <cellStyle name="Обычный 72 3 2 2 2" xfId="58151"/>
    <cellStyle name="Обычный 72 3 2 3" xfId="58152"/>
    <cellStyle name="Обычный 72 3 3" xfId="28289"/>
    <cellStyle name="Обычный 72 3 3 2" xfId="58153"/>
    <cellStyle name="Обычный 72 3 4" xfId="58154"/>
    <cellStyle name="Обычный 72 4" xfId="28290"/>
    <cellStyle name="Обычный 72 4 2" xfId="28291"/>
    <cellStyle name="Обычный 72 4 2 2" xfId="28292"/>
    <cellStyle name="Обычный 72 4 2 2 2" xfId="58155"/>
    <cellStyle name="Обычный 72 4 2 3" xfId="58156"/>
    <cellStyle name="Обычный 72 4 3" xfId="28293"/>
    <cellStyle name="Обычный 72 4 3 2" xfId="58157"/>
    <cellStyle name="Обычный 72 4 4" xfId="58158"/>
    <cellStyle name="Обычный 72 5" xfId="28294"/>
    <cellStyle name="Обычный 72 5 2" xfId="28295"/>
    <cellStyle name="Обычный 72 5 2 2" xfId="58159"/>
    <cellStyle name="Обычный 72 5 3" xfId="58160"/>
    <cellStyle name="Обычный 72 6" xfId="28296"/>
    <cellStyle name="Обычный 72 6 2" xfId="58161"/>
    <cellStyle name="Обычный 72 7" xfId="28297"/>
    <cellStyle name="Обычный 72 7 2" xfId="58162"/>
    <cellStyle name="Обычный 72 8" xfId="58163"/>
    <cellStyle name="Обычный 73" xfId="28298"/>
    <cellStyle name="Обычный 73 2" xfId="28299"/>
    <cellStyle name="Обычный 73 2 2" xfId="28300"/>
    <cellStyle name="Обычный 73 2 2 2" xfId="28301"/>
    <cellStyle name="Обычный 73 2 2 2 2" xfId="58164"/>
    <cellStyle name="Обычный 73 2 2 3" xfId="58165"/>
    <cellStyle name="Обычный 73 2 3" xfId="28302"/>
    <cellStyle name="Обычный 73 2 3 2" xfId="58166"/>
    <cellStyle name="Обычный 73 2 4" xfId="58167"/>
    <cellStyle name="Обычный 73 3" xfId="28303"/>
    <cellStyle name="Обычный 73 3 2" xfId="28304"/>
    <cellStyle name="Обычный 73 3 2 2" xfId="28305"/>
    <cellStyle name="Обычный 73 3 2 2 2" xfId="58168"/>
    <cellStyle name="Обычный 73 3 2 3" xfId="58169"/>
    <cellStyle name="Обычный 73 3 3" xfId="28306"/>
    <cellStyle name="Обычный 73 3 3 2" xfId="58170"/>
    <cellStyle name="Обычный 73 3 4" xfId="58171"/>
    <cellStyle name="Обычный 73 4" xfId="28307"/>
    <cellStyle name="Обычный 73 4 2" xfId="28308"/>
    <cellStyle name="Обычный 73 4 2 2" xfId="28309"/>
    <cellStyle name="Обычный 73 4 2 2 2" xfId="58172"/>
    <cellStyle name="Обычный 73 4 2 3" xfId="58173"/>
    <cellStyle name="Обычный 73 4 3" xfId="28310"/>
    <cellStyle name="Обычный 73 4 3 2" xfId="58174"/>
    <cellStyle name="Обычный 73 4 4" xfId="58175"/>
    <cellStyle name="Обычный 73 5" xfId="28311"/>
    <cellStyle name="Обычный 73 5 2" xfId="28312"/>
    <cellStyle name="Обычный 73 5 2 2" xfId="58176"/>
    <cellStyle name="Обычный 73 5 3" xfId="58177"/>
    <cellStyle name="Обычный 73 6" xfId="28313"/>
    <cellStyle name="Обычный 73 6 2" xfId="58178"/>
    <cellStyle name="Обычный 73 7" xfId="28314"/>
    <cellStyle name="Обычный 73 7 2" xfId="58179"/>
    <cellStyle name="Обычный 73 8" xfId="58180"/>
    <cellStyle name="Обычный 74" xfId="28315"/>
    <cellStyle name="Обычный 74 2" xfId="28316"/>
    <cellStyle name="Обычный 74 2 2" xfId="28317"/>
    <cellStyle name="Обычный 74 2 2 2" xfId="28318"/>
    <cellStyle name="Обычный 74 2 2 2 2" xfId="58181"/>
    <cellStyle name="Обычный 74 2 2 3" xfId="58182"/>
    <cellStyle name="Обычный 74 2 3" xfId="28319"/>
    <cellStyle name="Обычный 74 2 3 2" xfId="58183"/>
    <cellStyle name="Обычный 74 2 4" xfId="58184"/>
    <cellStyle name="Обычный 74 3" xfId="28320"/>
    <cellStyle name="Обычный 74 3 2" xfId="28321"/>
    <cellStyle name="Обычный 74 3 2 2" xfId="28322"/>
    <cellStyle name="Обычный 74 3 2 2 2" xfId="58185"/>
    <cellStyle name="Обычный 74 3 2 3" xfId="58186"/>
    <cellStyle name="Обычный 74 3 3" xfId="28323"/>
    <cellStyle name="Обычный 74 3 3 2" xfId="58187"/>
    <cellStyle name="Обычный 74 3 4" xfId="58188"/>
    <cellStyle name="Обычный 74 4" xfId="28324"/>
    <cellStyle name="Обычный 74 4 2" xfId="28325"/>
    <cellStyle name="Обычный 74 4 2 2" xfId="28326"/>
    <cellStyle name="Обычный 74 4 2 2 2" xfId="58189"/>
    <cellStyle name="Обычный 74 4 2 3" xfId="58190"/>
    <cellStyle name="Обычный 74 4 3" xfId="28327"/>
    <cellStyle name="Обычный 74 4 3 2" xfId="58191"/>
    <cellStyle name="Обычный 74 4 4" xfId="58192"/>
    <cellStyle name="Обычный 74 5" xfId="28328"/>
    <cellStyle name="Обычный 74 5 2" xfId="28329"/>
    <cellStyle name="Обычный 74 5 2 2" xfId="58193"/>
    <cellStyle name="Обычный 74 5 3" xfId="58194"/>
    <cellStyle name="Обычный 74 6" xfId="28330"/>
    <cellStyle name="Обычный 74 6 2" xfId="58195"/>
    <cellStyle name="Обычный 74 7" xfId="28331"/>
    <cellStyle name="Обычный 74 7 2" xfId="58196"/>
    <cellStyle name="Обычный 74 8" xfId="58197"/>
    <cellStyle name="Обычный 75" xfId="28332"/>
    <cellStyle name="Обычный 75 2" xfId="28333"/>
    <cellStyle name="Обычный 75 2 2" xfId="28334"/>
    <cellStyle name="Обычный 75 2 2 2" xfId="28335"/>
    <cellStyle name="Обычный 75 2 2 2 2" xfId="58198"/>
    <cellStyle name="Обычный 75 2 2 3" xfId="58199"/>
    <cellStyle name="Обычный 75 2 3" xfId="28336"/>
    <cellStyle name="Обычный 75 2 3 2" xfId="58200"/>
    <cellStyle name="Обычный 75 2 4" xfId="58201"/>
    <cellStyle name="Обычный 75 3" xfId="28337"/>
    <cellStyle name="Обычный 75 3 2" xfId="28338"/>
    <cellStyle name="Обычный 75 3 2 2" xfId="28339"/>
    <cellStyle name="Обычный 75 3 2 2 2" xfId="58202"/>
    <cellStyle name="Обычный 75 3 2 3" xfId="58203"/>
    <cellStyle name="Обычный 75 3 3" xfId="28340"/>
    <cellStyle name="Обычный 75 3 3 2" xfId="58204"/>
    <cellStyle name="Обычный 75 3 4" xfId="58205"/>
    <cellStyle name="Обычный 75 4" xfId="28341"/>
    <cellStyle name="Обычный 75 4 2" xfId="28342"/>
    <cellStyle name="Обычный 75 4 2 2" xfId="28343"/>
    <cellStyle name="Обычный 75 4 2 2 2" xfId="58206"/>
    <cellStyle name="Обычный 75 4 2 3" xfId="58207"/>
    <cellStyle name="Обычный 75 4 3" xfId="28344"/>
    <cellStyle name="Обычный 75 4 3 2" xfId="58208"/>
    <cellStyle name="Обычный 75 4 4" xfId="58209"/>
    <cellStyle name="Обычный 75 5" xfId="28345"/>
    <cellStyle name="Обычный 75 5 2" xfId="28346"/>
    <cellStyle name="Обычный 75 5 2 2" xfId="58210"/>
    <cellStyle name="Обычный 75 5 3" xfId="58211"/>
    <cellStyle name="Обычный 75 6" xfId="28347"/>
    <cellStyle name="Обычный 75 6 2" xfId="58212"/>
    <cellStyle name="Обычный 75 7" xfId="28348"/>
    <cellStyle name="Обычный 75 7 2" xfId="58213"/>
    <cellStyle name="Обычный 75 8" xfId="58214"/>
    <cellStyle name="Обычный 76" xfId="28349"/>
    <cellStyle name="Обычный 76 2" xfId="28350"/>
    <cellStyle name="Обычный 76 2 2" xfId="28351"/>
    <cellStyle name="Обычный 76 2 2 2" xfId="28352"/>
    <cellStyle name="Обычный 76 2 2 2 2" xfId="58215"/>
    <cellStyle name="Обычный 76 2 2 3" xfId="58216"/>
    <cellStyle name="Обычный 76 2 3" xfId="28353"/>
    <cellStyle name="Обычный 76 2 3 2" xfId="58217"/>
    <cellStyle name="Обычный 76 2 4" xfId="58218"/>
    <cellStyle name="Обычный 76 3" xfId="28354"/>
    <cellStyle name="Обычный 76 3 2" xfId="28355"/>
    <cellStyle name="Обычный 76 3 2 2" xfId="28356"/>
    <cellStyle name="Обычный 76 3 2 2 2" xfId="58219"/>
    <cellStyle name="Обычный 76 3 2 3" xfId="58220"/>
    <cellStyle name="Обычный 76 3 3" xfId="28357"/>
    <cellStyle name="Обычный 76 3 3 2" xfId="58221"/>
    <cellStyle name="Обычный 76 3 4" xfId="58222"/>
    <cellStyle name="Обычный 76 4" xfId="28358"/>
    <cellStyle name="Обычный 76 4 2" xfId="28359"/>
    <cellStyle name="Обычный 76 4 2 2" xfId="28360"/>
    <cellStyle name="Обычный 76 4 2 2 2" xfId="58223"/>
    <cellStyle name="Обычный 76 4 2 3" xfId="58224"/>
    <cellStyle name="Обычный 76 4 3" xfId="28361"/>
    <cellStyle name="Обычный 76 4 3 2" xfId="58225"/>
    <cellStyle name="Обычный 76 4 4" xfId="58226"/>
    <cellStyle name="Обычный 76 5" xfId="28362"/>
    <cellStyle name="Обычный 76 5 2" xfId="28363"/>
    <cellStyle name="Обычный 76 5 2 2" xfId="58227"/>
    <cellStyle name="Обычный 76 5 3" xfId="58228"/>
    <cellStyle name="Обычный 76 6" xfId="28364"/>
    <cellStyle name="Обычный 76 6 2" xfId="58229"/>
    <cellStyle name="Обычный 76 7" xfId="28365"/>
    <cellStyle name="Обычный 76 7 2" xfId="58230"/>
    <cellStyle name="Обычный 76 8" xfId="58231"/>
    <cellStyle name="Обычный 77" xfId="28366"/>
    <cellStyle name="Обычный 77 2" xfId="28367"/>
    <cellStyle name="Обычный 77 2 2" xfId="28368"/>
    <cellStyle name="Обычный 77 2 2 2" xfId="28369"/>
    <cellStyle name="Обычный 77 2 2 2 2" xfId="58232"/>
    <cellStyle name="Обычный 77 2 2 3" xfId="58233"/>
    <cellStyle name="Обычный 77 2 3" xfId="28370"/>
    <cellStyle name="Обычный 77 2 3 2" xfId="58234"/>
    <cellStyle name="Обычный 77 2 4" xfId="58235"/>
    <cellStyle name="Обычный 77 3" xfId="28371"/>
    <cellStyle name="Обычный 77 3 2" xfId="28372"/>
    <cellStyle name="Обычный 77 3 2 2" xfId="28373"/>
    <cellStyle name="Обычный 77 3 2 2 2" xfId="58236"/>
    <cellStyle name="Обычный 77 3 2 3" xfId="58237"/>
    <cellStyle name="Обычный 77 3 3" xfId="28374"/>
    <cellStyle name="Обычный 77 3 3 2" xfId="58238"/>
    <cellStyle name="Обычный 77 3 4" xfId="58239"/>
    <cellStyle name="Обычный 77 4" xfId="28375"/>
    <cellStyle name="Обычный 77 4 2" xfId="28376"/>
    <cellStyle name="Обычный 77 4 2 2" xfId="28377"/>
    <cellStyle name="Обычный 77 4 2 2 2" xfId="58240"/>
    <cellStyle name="Обычный 77 4 2 3" xfId="58241"/>
    <cellStyle name="Обычный 77 4 3" xfId="28378"/>
    <cellStyle name="Обычный 77 4 3 2" xfId="58242"/>
    <cellStyle name="Обычный 77 4 4" xfId="58243"/>
    <cellStyle name="Обычный 77 5" xfId="28379"/>
    <cellStyle name="Обычный 77 5 2" xfId="28380"/>
    <cellStyle name="Обычный 77 5 2 2" xfId="58244"/>
    <cellStyle name="Обычный 77 5 3" xfId="58245"/>
    <cellStyle name="Обычный 77 6" xfId="28381"/>
    <cellStyle name="Обычный 77 6 2" xfId="58246"/>
    <cellStyle name="Обычный 77 7" xfId="28382"/>
    <cellStyle name="Обычный 77 7 2" xfId="58247"/>
    <cellStyle name="Обычный 77 8" xfId="58248"/>
    <cellStyle name="Обычный 78" xfId="28383"/>
    <cellStyle name="Обычный 78 2" xfId="28384"/>
    <cellStyle name="Обычный 78 2 2" xfId="28385"/>
    <cellStyle name="Обычный 78 2 2 2" xfId="28386"/>
    <cellStyle name="Обычный 78 2 2 2 2" xfId="58249"/>
    <cellStyle name="Обычный 78 2 2 3" xfId="58250"/>
    <cellStyle name="Обычный 78 2 3" xfId="28387"/>
    <cellStyle name="Обычный 78 2 3 2" xfId="58251"/>
    <cellStyle name="Обычный 78 2 4" xfId="58252"/>
    <cellStyle name="Обычный 78 3" xfId="28388"/>
    <cellStyle name="Обычный 78 3 2" xfId="28389"/>
    <cellStyle name="Обычный 78 3 2 2" xfId="28390"/>
    <cellStyle name="Обычный 78 3 2 2 2" xfId="58253"/>
    <cellStyle name="Обычный 78 3 2 3" xfId="58254"/>
    <cellStyle name="Обычный 78 3 3" xfId="28391"/>
    <cellStyle name="Обычный 78 3 3 2" xfId="58255"/>
    <cellStyle name="Обычный 78 3 4" xfId="58256"/>
    <cellStyle name="Обычный 78 4" xfId="28392"/>
    <cellStyle name="Обычный 78 4 2" xfId="28393"/>
    <cellStyle name="Обычный 78 4 2 2" xfId="28394"/>
    <cellStyle name="Обычный 78 4 2 2 2" xfId="58257"/>
    <cellStyle name="Обычный 78 4 2 3" xfId="58258"/>
    <cellStyle name="Обычный 78 4 3" xfId="28395"/>
    <cellStyle name="Обычный 78 4 3 2" xfId="58259"/>
    <cellStyle name="Обычный 78 4 4" xfId="58260"/>
    <cellStyle name="Обычный 78 5" xfId="28396"/>
    <cellStyle name="Обычный 78 5 2" xfId="28397"/>
    <cellStyle name="Обычный 78 5 2 2" xfId="58261"/>
    <cellStyle name="Обычный 78 5 3" xfId="58262"/>
    <cellStyle name="Обычный 78 6" xfId="28398"/>
    <cellStyle name="Обычный 78 6 2" xfId="58263"/>
    <cellStyle name="Обычный 78 7" xfId="28399"/>
    <cellStyle name="Обычный 78 7 2" xfId="58264"/>
    <cellStyle name="Обычный 78 8" xfId="58265"/>
    <cellStyle name="Обычный 79" xfId="28400"/>
    <cellStyle name="Обычный 79 2" xfId="28401"/>
    <cellStyle name="Обычный 79 2 2" xfId="28402"/>
    <cellStyle name="Обычный 79 2 2 2" xfId="28403"/>
    <cellStyle name="Обычный 79 2 2 2 2" xfId="58266"/>
    <cellStyle name="Обычный 79 2 2 3" xfId="58267"/>
    <cellStyle name="Обычный 79 2 3" xfId="28404"/>
    <cellStyle name="Обычный 79 2 3 2" xfId="58268"/>
    <cellStyle name="Обычный 79 2 4" xfId="58269"/>
    <cellStyle name="Обычный 79 3" xfId="28405"/>
    <cellStyle name="Обычный 79 3 2" xfId="28406"/>
    <cellStyle name="Обычный 79 3 2 2" xfId="28407"/>
    <cellStyle name="Обычный 79 3 2 2 2" xfId="58270"/>
    <cellStyle name="Обычный 79 3 2 3" xfId="58271"/>
    <cellStyle name="Обычный 79 3 3" xfId="28408"/>
    <cellStyle name="Обычный 79 3 3 2" xfId="58272"/>
    <cellStyle name="Обычный 79 3 4" xfId="58273"/>
    <cellStyle name="Обычный 79 4" xfId="28409"/>
    <cellStyle name="Обычный 79 4 2" xfId="28410"/>
    <cellStyle name="Обычный 79 4 2 2" xfId="28411"/>
    <cellStyle name="Обычный 79 4 2 2 2" xfId="58274"/>
    <cellStyle name="Обычный 79 4 2 3" xfId="58275"/>
    <cellStyle name="Обычный 79 4 3" xfId="28412"/>
    <cellStyle name="Обычный 79 4 3 2" xfId="58276"/>
    <cellStyle name="Обычный 79 4 4" xfId="58277"/>
    <cellStyle name="Обычный 79 5" xfId="28413"/>
    <cellStyle name="Обычный 79 5 2" xfId="28414"/>
    <cellStyle name="Обычный 79 5 2 2" xfId="58278"/>
    <cellStyle name="Обычный 79 5 3" xfId="58279"/>
    <cellStyle name="Обычный 79 6" xfId="28415"/>
    <cellStyle name="Обычный 79 6 2" xfId="58280"/>
    <cellStyle name="Обычный 79 7" xfId="28416"/>
    <cellStyle name="Обычный 79 7 2" xfId="58281"/>
    <cellStyle name="Обычный 79 8" xfId="58282"/>
    <cellStyle name="Обычный 8" xfId="23"/>
    <cellStyle name="Обычный 8 2" xfId="28417"/>
    <cellStyle name="Обычный 8 2 2" xfId="58283"/>
    <cellStyle name="Обычный 8 3" xfId="28418"/>
    <cellStyle name="Обычный 8 3 2" xfId="58284"/>
    <cellStyle name="Обычный 8 4" xfId="28419"/>
    <cellStyle name="Обычный 8 4 2" xfId="58285"/>
    <cellStyle name="Обычный 8 5" xfId="28420"/>
    <cellStyle name="Обычный 8 6" xfId="28421"/>
    <cellStyle name="Обычный 8 7" xfId="59130"/>
    <cellStyle name="Обычный 80" xfId="28422"/>
    <cellStyle name="Обычный 80 2" xfId="28423"/>
    <cellStyle name="Обычный 80 2 2" xfId="28424"/>
    <cellStyle name="Обычный 80 2 2 2" xfId="28425"/>
    <cellStyle name="Обычный 80 2 2 2 2" xfId="58286"/>
    <cellStyle name="Обычный 80 2 2 3" xfId="58287"/>
    <cellStyle name="Обычный 80 2 3" xfId="28426"/>
    <cellStyle name="Обычный 80 2 3 2" xfId="58288"/>
    <cellStyle name="Обычный 80 2 4" xfId="58289"/>
    <cellStyle name="Обычный 80 3" xfId="28427"/>
    <cellStyle name="Обычный 80 3 2" xfId="28428"/>
    <cellStyle name="Обычный 80 3 2 2" xfId="28429"/>
    <cellStyle name="Обычный 80 3 2 2 2" xfId="58290"/>
    <cellStyle name="Обычный 80 3 2 3" xfId="58291"/>
    <cellStyle name="Обычный 80 3 3" xfId="28430"/>
    <cellStyle name="Обычный 80 3 3 2" xfId="58292"/>
    <cellStyle name="Обычный 80 3 4" xfId="58293"/>
    <cellStyle name="Обычный 80 4" xfId="28431"/>
    <cellStyle name="Обычный 80 4 2" xfId="28432"/>
    <cellStyle name="Обычный 80 4 2 2" xfId="28433"/>
    <cellStyle name="Обычный 80 4 2 2 2" xfId="58294"/>
    <cellStyle name="Обычный 80 4 2 3" xfId="58295"/>
    <cellStyle name="Обычный 80 4 3" xfId="28434"/>
    <cellStyle name="Обычный 80 4 3 2" xfId="58296"/>
    <cellStyle name="Обычный 80 4 4" xfId="58297"/>
    <cellStyle name="Обычный 80 5" xfId="28435"/>
    <cellStyle name="Обычный 80 5 2" xfId="28436"/>
    <cellStyle name="Обычный 80 5 2 2" xfId="58298"/>
    <cellStyle name="Обычный 80 5 3" xfId="58299"/>
    <cellStyle name="Обычный 80 6" xfId="28437"/>
    <cellStyle name="Обычный 80 6 2" xfId="58300"/>
    <cellStyle name="Обычный 80 7" xfId="28438"/>
    <cellStyle name="Обычный 80 7 2" xfId="58301"/>
    <cellStyle name="Обычный 80 8" xfId="58302"/>
    <cellStyle name="Обычный 81" xfId="28439"/>
    <cellStyle name="Обычный 81 2" xfId="28440"/>
    <cellStyle name="Обычный 81 2 2" xfId="28441"/>
    <cellStyle name="Обычный 81 2 2 2" xfId="28442"/>
    <cellStyle name="Обычный 81 2 2 2 2" xfId="58303"/>
    <cellStyle name="Обычный 81 2 2 3" xfId="58304"/>
    <cellStyle name="Обычный 81 2 3" xfId="28443"/>
    <cellStyle name="Обычный 81 2 3 2" xfId="58305"/>
    <cellStyle name="Обычный 81 2 4" xfId="58306"/>
    <cellStyle name="Обычный 81 3" xfId="28444"/>
    <cellStyle name="Обычный 81 3 2" xfId="28445"/>
    <cellStyle name="Обычный 81 3 2 2" xfId="28446"/>
    <cellStyle name="Обычный 81 3 2 2 2" xfId="58307"/>
    <cellStyle name="Обычный 81 3 2 3" xfId="58308"/>
    <cellStyle name="Обычный 81 3 3" xfId="28447"/>
    <cellStyle name="Обычный 81 3 3 2" xfId="58309"/>
    <cellStyle name="Обычный 81 3 4" xfId="58310"/>
    <cellStyle name="Обычный 81 4" xfId="28448"/>
    <cellStyle name="Обычный 81 4 2" xfId="28449"/>
    <cellStyle name="Обычный 81 4 2 2" xfId="28450"/>
    <cellStyle name="Обычный 81 4 2 2 2" xfId="58311"/>
    <cellStyle name="Обычный 81 4 2 3" xfId="58312"/>
    <cellStyle name="Обычный 81 4 3" xfId="28451"/>
    <cellStyle name="Обычный 81 4 3 2" xfId="58313"/>
    <cellStyle name="Обычный 81 4 4" xfId="58314"/>
    <cellStyle name="Обычный 81 5" xfId="28452"/>
    <cellStyle name="Обычный 81 5 2" xfId="28453"/>
    <cellStyle name="Обычный 81 5 2 2" xfId="58315"/>
    <cellStyle name="Обычный 81 5 3" xfId="58316"/>
    <cellStyle name="Обычный 81 6" xfId="28454"/>
    <cellStyle name="Обычный 81 6 2" xfId="58317"/>
    <cellStyle name="Обычный 81 7" xfId="28455"/>
    <cellStyle name="Обычный 81 7 2" xfId="58318"/>
    <cellStyle name="Обычный 81 8" xfId="58319"/>
    <cellStyle name="Обычный 82" xfId="28456"/>
    <cellStyle name="Обычный 82 2" xfId="28457"/>
    <cellStyle name="Обычный 82 2 2" xfId="28458"/>
    <cellStyle name="Обычный 82 2 2 2" xfId="28459"/>
    <cellStyle name="Обычный 82 2 2 2 2" xfId="58320"/>
    <cellStyle name="Обычный 82 2 2 3" xfId="58321"/>
    <cellStyle name="Обычный 82 2 3" xfId="28460"/>
    <cellStyle name="Обычный 82 2 3 2" xfId="58322"/>
    <cellStyle name="Обычный 82 2 4" xfId="58323"/>
    <cellStyle name="Обычный 82 3" xfId="28461"/>
    <cellStyle name="Обычный 82 3 2" xfId="28462"/>
    <cellStyle name="Обычный 82 3 2 2" xfId="28463"/>
    <cellStyle name="Обычный 82 3 2 2 2" xfId="58324"/>
    <cellStyle name="Обычный 82 3 2 3" xfId="58325"/>
    <cellStyle name="Обычный 82 3 3" xfId="28464"/>
    <cellStyle name="Обычный 82 3 3 2" xfId="58326"/>
    <cellStyle name="Обычный 82 3 4" xfId="58327"/>
    <cellStyle name="Обычный 82 4" xfId="28465"/>
    <cellStyle name="Обычный 82 4 2" xfId="28466"/>
    <cellStyle name="Обычный 82 4 2 2" xfId="28467"/>
    <cellStyle name="Обычный 82 4 2 2 2" xfId="58328"/>
    <cellStyle name="Обычный 82 4 2 3" xfId="58329"/>
    <cellStyle name="Обычный 82 4 3" xfId="28468"/>
    <cellStyle name="Обычный 82 4 3 2" xfId="58330"/>
    <cellStyle name="Обычный 82 4 4" xfId="58331"/>
    <cellStyle name="Обычный 82 5" xfId="28469"/>
    <cellStyle name="Обычный 82 5 2" xfId="28470"/>
    <cellStyle name="Обычный 82 5 2 2" xfId="58332"/>
    <cellStyle name="Обычный 82 5 3" xfId="58333"/>
    <cellStyle name="Обычный 82 6" xfId="28471"/>
    <cellStyle name="Обычный 82 6 2" xfId="58334"/>
    <cellStyle name="Обычный 82 7" xfId="28472"/>
    <cellStyle name="Обычный 82 7 2" xfId="58335"/>
    <cellStyle name="Обычный 82 8" xfId="58336"/>
    <cellStyle name="Обычный 83" xfId="28473"/>
    <cellStyle name="Обычный 83 2" xfId="28474"/>
    <cellStyle name="Обычный 83 2 2" xfId="28475"/>
    <cellStyle name="Обычный 83 2 2 2" xfId="28476"/>
    <cellStyle name="Обычный 83 2 2 2 2" xfId="58337"/>
    <cellStyle name="Обычный 83 2 2 3" xfId="58338"/>
    <cellStyle name="Обычный 83 2 3" xfId="28477"/>
    <cellStyle name="Обычный 83 2 3 2" xfId="58339"/>
    <cellStyle name="Обычный 83 2 4" xfId="58340"/>
    <cellStyle name="Обычный 83 3" xfId="28478"/>
    <cellStyle name="Обычный 83 3 2" xfId="28479"/>
    <cellStyle name="Обычный 83 3 2 2" xfId="28480"/>
    <cellStyle name="Обычный 83 3 2 2 2" xfId="58341"/>
    <cellStyle name="Обычный 83 3 2 3" xfId="58342"/>
    <cellStyle name="Обычный 83 3 3" xfId="28481"/>
    <cellStyle name="Обычный 83 3 3 2" xfId="58343"/>
    <cellStyle name="Обычный 83 3 4" xfId="58344"/>
    <cellStyle name="Обычный 83 4" xfId="28482"/>
    <cellStyle name="Обычный 83 4 2" xfId="28483"/>
    <cellStyle name="Обычный 83 4 2 2" xfId="28484"/>
    <cellStyle name="Обычный 83 4 2 2 2" xfId="58345"/>
    <cellStyle name="Обычный 83 4 2 3" xfId="58346"/>
    <cellStyle name="Обычный 83 4 3" xfId="28485"/>
    <cellStyle name="Обычный 83 4 3 2" xfId="58347"/>
    <cellStyle name="Обычный 83 4 4" xfId="58348"/>
    <cellStyle name="Обычный 83 5" xfId="28486"/>
    <cellStyle name="Обычный 83 5 2" xfId="28487"/>
    <cellStyle name="Обычный 83 5 2 2" xfId="58349"/>
    <cellStyle name="Обычный 83 5 3" xfId="58350"/>
    <cellStyle name="Обычный 83 6" xfId="28488"/>
    <cellStyle name="Обычный 83 6 2" xfId="58351"/>
    <cellStyle name="Обычный 83 7" xfId="28489"/>
    <cellStyle name="Обычный 83 7 2" xfId="58352"/>
    <cellStyle name="Обычный 83 8" xfId="58353"/>
    <cellStyle name="Обычный 84" xfId="28490"/>
    <cellStyle name="Обычный 84 2" xfId="28491"/>
    <cellStyle name="Обычный 84 2 2" xfId="28492"/>
    <cellStyle name="Обычный 84 2 2 2" xfId="28493"/>
    <cellStyle name="Обычный 84 2 2 2 2" xfId="58354"/>
    <cellStyle name="Обычный 84 2 2 3" xfId="58355"/>
    <cellStyle name="Обычный 84 2 3" xfId="28494"/>
    <cellStyle name="Обычный 84 2 3 2" xfId="58356"/>
    <cellStyle name="Обычный 84 2 4" xfId="58357"/>
    <cellStyle name="Обычный 84 3" xfId="28495"/>
    <cellStyle name="Обычный 84 3 2" xfId="28496"/>
    <cellStyle name="Обычный 84 3 2 2" xfId="28497"/>
    <cellStyle name="Обычный 84 3 2 2 2" xfId="58358"/>
    <cellStyle name="Обычный 84 3 2 3" xfId="58359"/>
    <cellStyle name="Обычный 84 3 3" xfId="28498"/>
    <cellStyle name="Обычный 84 3 3 2" xfId="58360"/>
    <cellStyle name="Обычный 84 3 4" xfId="58361"/>
    <cellStyle name="Обычный 84 4" xfId="28499"/>
    <cellStyle name="Обычный 84 4 2" xfId="28500"/>
    <cellStyle name="Обычный 84 4 2 2" xfId="28501"/>
    <cellStyle name="Обычный 84 4 2 2 2" xfId="58362"/>
    <cellStyle name="Обычный 84 4 2 3" xfId="58363"/>
    <cellStyle name="Обычный 84 4 3" xfId="28502"/>
    <cellStyle name="Обычный 84 4 3 2" xfId="58364"/>
    <cellStyle name="Обычный 84 4 4" xfId="58365"/>
    <cellStyle name="Обычный 84 5" xfId="28503"/>
    <cellStyle name="Обычный 84 5 2" xfId="28504"/>
    <cellStyle name="Обычный 84 5 2 2" xfId="58366"/>
    <cellStyle name="Обычный 84 5 3" xfId="58367"/>
    <cellStyle name="Обычный 84 6" xfId="28505"/>
    <cellStyle name="Обычный 84 6 2" xfId="58368"/>
    <cellStyle name="Обычный 84 7" xfId="28506"/>
    <cellStyle name="Обычный 84 7 2" xfId="58369"/>
    <cellStyle name="Обычный 84 8" xfId="58370"/>
    <cellStyle name="Обычный 85" xfId="28507"/>
    <cellStyle name="Обычный 85 2" xfId="28508"/>
    <cellStyle name="Обычный 85 2 2" xfId="28509"/>
    <cellStyle name="Обычный 85 2 2 2" xfId="28510"/>
    <cellStyle name="Обычный 85 2 2 2 2" xfId="58371"/>
    <cellStyle name="Обычный 85 2 2 3" xfId="58372"/>
    <cellStyle name="Обычный 85 2 3" xfId="28511"/>
    <cellStyle name="Обычный 85 2 3 2" xfId="58373"/>
    <cellStyle name="Обычный 85 2 4" xfId="58374"/>
    <cellStyle name="Обычный 85 3" xfId="28512"/>
    <cellStyle name="Обычный 85 3 2" xfId="28513"/>
    <cellStyle name="Обычный 85 3 2 2" xfId="28514"/>
    <cellStyle name="Обычный 85 3 2 2 2" xfId="58375"/>
    <cellStyle name="Обычный 85 3 2 3" xfId="58376"/>
    <cellStyle name="Обычный 85 3 3" xfId="28515"/>
    <cellStyle name="Обычный 85 3 3 2" xfId="58377"/>
    <cellStyle name="Обычный 85 3 4" xfId="58378"/>
    <cellStyle name="Обычный 85 4" xfId="28516"/>
    <cellStyle name="Обычный 85 4 2" xfId="28517"/>
    <cellStyle name="Обычный 85 4 2 2" xfId="28518"/>
    <cellStyle name="Обычный 85 4 2 2 2" xfId="58379"/>
    <cellStyle name="Обычный 85 4 2 3" xfId="58380"/>
    <cellStyle name="Обычный 85 4 3" xfId="28519"/>
    <cellStyle name="Обычный 85 4 3 2" xfId="58381"/>
    <cellStyle name="Обычный 85 4 4" xfId="58382"/>
    <cellStyle name="Обычный 85 5" xfId="28520"/>
    <cellStyle name="Обычный 85 5 2" xfId="28521"/>
    <cellStyle name="Обычный 85 5 2 2" xfId="58383"/>
    <cellStyle name="Обычный 85 5 3" xfId="58384"/>
    <cellStyle name="Обычный 85 6" xfId="28522"/>
    <cellStyle name="Обычный 85 6 2" xfId="58385"/>
    <cellStyle name="Обычный 85 7" xfId="28523"/>
    <cellStyle name="Обычный 85 7 2" xfId="58386"/>
    <cellStyle name="Обычный 85 8" xfId="58387"/>
    <cellStyle name="Обычный 86" xfId="28524"/>
    <cellStyle name="Обычный 86 2" xfId="28525"/>
    <cellStyle name="Обычный 86 2 2" xfId="28526"/>
    <cellStyle name="Обычный 86 2 2 2" xfId="28527"/>
    <cellStyle name="Обычный 86 2 2 2 2" xfId="58388"/>
    <cellStyle name="Обычный 86 2 2 3" xfId="58389"/>
    <cellStyle name="Обычный 86 2 3" xfId="28528"/>
    <cellStyle name="Обычный 86 2 3 2" xfId="58390"/>
    <cellStyle name="Обычный 86 2 4" xfId="58391"/>
    <cellStyle name="Обычный 86 3" xfId="28529"/>
    <cellStyle name="Обычный 86 3 2" xfId="28530"/>
    <cellStyle name="Обычный 86 3 2 2" xfId="28531"/>
    <cellStyle name="Обычный 86 3 2 2 2" xfId="58392"/>
    <cellStyle name="Обычный 86 3 2 3" xfId="58393"/>
    <cellStyle name="Обычный 86 3 3" xfId="28532"/>
    <cellStyle name="Обычный 86 3 3 2" xfId="58394"/>
    <cellStyle name="Обычный 86 3 4" xfId="58395"/>
    <cellStyle name="Обычный 86 4" xfId="28533"/>
    <cellStyle name="Обычный 86 4 2" xfId="28534"/>
    <cellStyle name="Обычный 86 4 2 2" xfId="28535"/>
    <cellStyle name="Обычный 86 4 2 2 2" xfId="58396"/>
    <cellStyle name="Обычный 86 4 2 3" xfId="58397"/>
    <cellStyle name="Обычный 86 4 3" xfId="28536"/>
    <cellStyle name="Обычный 86 4 3 2" xfId="58398"/>
    <cellStyle name="Обычный 86 4 4" xfId="58399"/>
    <cellStyle name="Обычный 86 5" xfId="28537"/>
    <cellStyle name="Обычный 86 5 2" xfId="28538"/>
    <cellStyle name="Обычный 86 5 2 2" xfId="58400"/>
    <cellStyle name="Обычный 86 5 3" xfId="58401"/>
    <cellStyle name="Обычный 86 6" xfId="28539"/>
    <cellStyle name="Обычный 86 6 2" xfId="58402"/>
    <cellStyle name="Обычный 86 7" xfId="28540"/>
    <cellStyle name="Обычный 86 7 2" xfId="58403"/>
    <cellStyle name="Обычный 86 8" xfId="58404"/>
    <cellStyle name="Обычный 87" xfId="28541"/>
    <cellStyle name="Обычный 87 2" xfId="28542"/>
    <cellStyle name="Обычный 87 2 2" xfId="28543"/>
    <cellStyle name="Обычный 87 2 2 2" xfId="28544"/>
    <cellStyle name="Обычный 87 2 2 2 2" xfId="58405"/>
    <cellStyle name="Обычный 87 2 2 3" xfId="58406"/>
    <cellStyle name="Обычный 87 2 3" xfId="28545"/>
    <cellStyle name="Обычный 87 2 3 2" xfId="58407"/>
    <cellStyle name="Обычный 87 2 4" xfId="58408"/>
    <cellStyle name="Обычный 87 3" xfId="28546"/>
    <cellStyle name="Обычный 87 3 2" xfId="28547"/>
    <cellStyle name="Обычный 87 3 2 2" xfId="28548"/>
    <cellStyle name="Обычный 87 3 2 2 2" xfId="58409"/>
    <cellStyle name="Обычный 87 3 2 3" xfId="58410"/>
    <cellStyle name="Обычный 87 3 3" xfId="28549"/>
    <cellStyle name="Обычный 87 3 3 2" xfId="58411"/>
    <cellStyle name="Обычный 87 3 4" xfId="58412"/>
    <cellStyle name="Обычный 87 4" xfId="28550"/>
    <cellStyle name="Обычный 87 4 2" xfId="28551"/>
    <cellStyle name="Обычный 87 4 2 2" xfId="28552"/>
    <cellStyle name="Обычный 87 4 2 2 2" xfId="58413"/>
    <cellStyle name="Обычный 87 4 2 3" xfId="58414"/>
    <cellStyle name="Обычный 87 4 3" xfId="28553"/>
    <cellStyle name="Обычный 87 4 3 2" xfId="58415"/>
    <cellStyle name="Обычный 87 4 4" xfId="58416"/>
    <cellStyle name="Обычный 87 5" xfId="28554"/>
    <cellStyle name="Обычный 87 5 2" xfId="28555"/>
    <cellStyle name="Обычный 87 5 2 2" xfId="58417"/>
    <cellStyle name="Обычный 87 5 3" xfId="58418"/>
    <cellStyle name="Обычный 87 6" xfId="28556"/>
    <cellStyle name="Обычный 87 6 2" xfId="58419"/>
    <cellStyle name="Обычный 87 7" xfId="28557"/>
    <cellStyle name="Обычный 87 7 2" xfId="58420"/>
    <cellStyle name="Обычный 87 8" xfId="58421"/>
    <cellStyle name="Обычный 88" xfId="28558"/>
    <cellStyle name="Обычный 88 2" xfId="28559"/>
    <cellStyle name="Обычный 88 2 2" xfId="28560"/>
    <cellStyle name="Обычный 88 2 2 2" xfId="28561"/>
    <cellStyle name="Обычный 88 2 2 2 2" xfId="58422"/>
    <cellStyle name="Обычный 88 2 2 3" xfId="58423"/>
    <cellStyle name="Обычный 88 2 3" xfId="28562"/>
    <cellStyle name="Обычный 88 2 3 2" xfId="58424"/>
    <cellStyle name="Обычный 88 2 4" xfId="58425"/>
    <cellStyle name="Обычный 88 3" xfId="28563"/>
    <cellStyle name="Обычный 88 3 2" xfId="28564"/>
    <cellStyle name="Обычный 88 3 2 2" xfId="28565"/>
    <cellStyle name="Обычный 88 3 2 2 2" xfId="58426"/>
    <cellStyle name="Обычный 88 3 2 3" xfId="58427"/>
    <cellStyle name="Обычный 88 3 3" xfId="28566"/>
    <cellStyle name="Обычный 88 3 3 2" xfId="58428"/>
    <cellStyle name="Обычный 88 3 4" xfId="58429"/>
    <cellStyle name="Обычный 88 4" xfId="28567"/>
    <cellStyle name="Обычный 88 4 2" xfId="28568"/>
    <cellStyle name="Обычный 88 4 2 2" xfId="28569"/>
    <cellStyle name="Обычный 88 4 2 2 2" xfId="58430"/>
    <cellStyle name="Обычный 88 4 2 3" xfId="58431"/>
    <cellStyle name="Обычный 88 4 3" xfId="28570"/>
    <cellStyle name="Обычный 88 4 3 2" xfId="58432"/>
    <cellStyle name="Обычный 88 4 4" xfId="58433"/>
    <cellStyle name="Обычный 88 5" xfId="28571"/>
    <cellStyle name="Обычный 88 5 2" xfId="28572"/>
    <cellStyle name="Обычный 88 5 2 2" xfId="58434"/>
    <cellStyle name="Обычный 88 5 3" xfId="58435"/>
    <cellStyle name="Обычный 88 6" xfId="28573"/>
    <cellStyle name="Обычный 88 6 2" xfId="58436"/>
    <cellStyle name="Обычный 88 7" xfId="28574"/>
    <cellStyle name="Обычный 88 7 2" xfId="58437"/>
    <cellStyle name="Обычный 88 8" xfId="58438"/>
    <cellStyle name="Обычный 89" xfId="28575"/>
    <cellStyle name="Обычный 89 2" xfId="28576"/>
    <cellStyle name="Обычный 89 2 2" xfId="28577"/>
    <cellStyle name="Обычный 89 2 2 2" xfId="28578"/>
    <cellStyle name="Обычный 89 2 2 2 2" xfId="58439"/>
    <cellStyle name="Обычный 89 2 2 3" xfId="58440"/>
    <cellStyle name="Обычный 89 2 3" xfId="28579"/>
    <cellStyle name="Обычный 89 2 3 2" xfId="58441"/>
    <cellStyle name="Обычный 89 2 4" xfId="58442"/>
    <cellStyle name="Обычный 89 3" xfId="28580"/>
    <cellStyle name="Обычный 89 3 2" xfId="28581"/>
    <cellStyle name="Обычный 89 3 2 2" xfId="28582"/>
    <cellStyle name="Обычный 89 3 2 2 2" xfId="58443"/>
    <cellStyle name="Обычный 89 3 2 3" xfId="58444"/>
    <cellStyle name="Обычный 89 3 3" xfId="28583"/>
    <cellStyle name="Обычный 89 3 3 2" xfId="58445"/>
    <cellStyle name="Обычный 89 3 4" xfId="58446"/>
    <cellStyle name="Обычный 89 4" xfId="28584"/>
    <cellStyle name="Обычный 89 4 2" xfId="28585"/>
    <cellStyle name="Обычный 89 4 2 2" xfId="28586"/>
    <cellStyle name="Обычный 89 4 2 2 2" xfId="58447"/>
    <cellStyle name="Обычный 89 4 2 3" xfId="58448"/>
    <cellStyle name="Обычный 89 4 3" xfId="28587"/>
    <cellStyle name="Обычный 89 4 3 2" xfId="58449"/>
    <cellStyle name="Обычный 89 4 4" xfId="58450"/>
    <cellStyle name="Обычный 89 5" xfId="28588"/>
    <cellStyle name="Обычный 89 5 2" xfId="28589"/>
    <cellStyle name="Обычный 89 5 2 2" xfId="58451"/>
    <cellStyle name="Обычный 89 5 3" xfId="58452"/>
    <cellStyle name="Обычный 89 6" xfId="28590"/>
    <cellStyle name="Обычный 89 6 2" xfId="58453"/>
    <cellStyle name="Обычный 89 7" xfId="28591"/>
    <cellStyle name="Обычный 89 7 2" xfId="58454"/>
    <cellStyle name="Обычный 89 8" xfId="58455"/>
    <cellStyle name="Обычный 9" xfId="24"/>
    <cellStyle name="Обычный 9 2" xfId="28592"/>
    <cellStyle name="Обычный 9 2 2" xfId="58456"/>
    <cellStyle name="Обычный 9 3" xfId="28593"/>
    <cellStyle name="Обычный 9 3 2" xfId="58457"/>
    <cellStyle name="Обычный 9 4" xfId="28594"/>
    <cellStyle name="Обычный 9 5" xfId="59131"/>
    <cellStyle name="Обычный 9_Корректировка 2 квартал ДПН ОМТС Июнь (02 06 09)" xfId="28595"/>
    <cellStyle name="Обычный 90" xfId="28596"/>
    <cellStyle name="Обычный 90 2" xfId="28597"/>
    <cellStyle name="Обычный 90 2 2" xfId="28598"/>
    <cellStyle name="Обычный 90 2 2 2" xfId="28599"/>
    <cellStyle name="Обычный 90 2 2 2 2" xfId="58458"/>
    <cellStyle name="Обычный 90 2 2 3" xfId="58459"/>
    <cellStyle name="Обычный 90 2 3" xfId="28600"/>
    <cellStyle name="Обычный 90 2 3 2" xfId="58460"/>
    <cellStyle name="Обычный 90 2 4" xfId="58461"/>
    <cellStyle name="Обычный 90 3" xfId="28601"/>
    <cellStyle name="Обычный 90 3 2" xfId="28602"/>
    <cellStyle name="Обычный 90 3 2 2" xfId="28603"/>
    <cellStyle name="Обычный 90 3 2 2 2" xfId="58462"/>
    <cellStyle name="Обычный 90 3 2 3" xfId="58463"/>
    <cellStyle name="Обычный 90 3 3" xfId="28604"/>
    <cellStyle name="Обычный 90 3 3 2" xfId="58464"/>
    <cellStyle name="Обычный 90 3 4" xfId="58465"/>
    <cellStyle name="Обычный 90 4" xfId="28605"/>
    <cellStyle name="Обычный 90 4 2" xfId="28606"/>
    <cellStyle name="Обычный 90 4 2 2" xfId="28607"/>
    <cellStyle name="Обычный 90 4 2 2 2" xfId="58466"/>
    <cellStyle name="Обычный 90 4 2 3" xfId="58467"/>
    <cellStyle name="Обычный 90 4 3" xfId="28608"/>
    <cellStyle name="Обычный 90 4 3 2" xfId="58468"/>
    <cellStyle name="Обычный 90 4 4" xfId="58469"/>
    <cellStyle name="Обычный 90 5" xfId="28609"/>
    <cellStyle name="Обычный 90 5 2" xfId="28610"/>
    <cellStyle name="Обычный 90 5 2 2" xfId="58470"/>
    <cellStyle name="Обычный 90 5 3" xfId="58471"/>
    <cellStyle name="Обычный 90 6" xfId="28611"/>
    <cellStyle name="Обычный 90 6 2" xfId="58472"/>
    <cellStyle name="Обычный 90 7" xfId="28612"/>
    <cellStyle name="Обычный 90 7 2" xfId="58473"/>
    <cellStyle name="Обычный 90 8" xfId="58474"/>
    <cellStyle name="Обычный 91" xfId="28613"/>
    <cellStyle name="Обычный 91 2" xfId="28614"/>
    <cellStyle name="Обычный 91 2 2" xfId="28615"/>
    <cellStyle name="Обычный 91 2 2 2" xfId="28616"/>
    <cellStyle name="Обычный 91 2 2 2 2" xfId="58475"/>
    <cellStyle name="Обычный 91 2 2 3" xfId="58476"/>
    <cellStyle name="Обычный 91 2 3" xfId="28617"/>
    <cellStyle name="Обычный 91 2 3 2" xfId="58477"/>
    <cellStyle name="Обычный 91 2 4" xfId="58478"/>
    <cellStyle name="Обычный 91 3" xfId="28618"/>
    <cellStyle name="Обычный 91 3 2" xfId="28619"/>
    <cellStyle name="Обычный 91 3 2 2" xfId="28620"/>
    <cellStyle name="Обычный 91 3 2 2 2" xfId="58479"/>
    <cellStyle name="Обычный 91 3 2 3" xfId="58480"/>
    <cellStyle name="Обычный 91 3 3" xfId="28621"/>
    <cellStyle name="Обычный 91 3 3 2" xfId="58481"/>
    <cellStyle name="Обычный 91 3 4" xfId="58482"/>
    <cellStyle name="Обычный 91 4" xfId="28622"/>
    <cellStyle name="Обычный 91 4 2" xfId="28623"/>
    <cellStyle name="Обычный 91 4 2 2" xfId="28624"/>
    <cellStyle name="Обычный 91 4 2 2 2" xfId="58483"/>
    <cellStyle name="Обычный 91 4 2 3" xfId="58484"/>
    <cellStyle name="Обычный 91 4 3" xfId="28625"/>
    <cellStyle name="Обычный 91 4 3 2" xfId="58485"/>
    <cellStyle name="Обычный 91 4 4" xfId="58486"/>
    <cellStyle name="Обычный 91 5" xfId="28626"/>
    <cellStyle name="Обычный 91 5 2" xfId="28627"/>
    <cellStyle name="Обычный 91 5 2 2" xfId="58487"/>
    <cellStyle name="Обычный 91 5 3" xfId="58488"/>
    <cellStyle name="Обычный 91 6" xfId="28628"/>
    <cellStyle name="Обычный 91 6 2" xfId="58489"/>
    <cellStyle name="Обычный 91 7" xfId="28629"/>
    <cellStyle name="Обычный 91 7 2" xfId="58490"/>
    <cellStyle name="Обычный 91 8" xfId="58491"/>
    <cellStyle name="Обычный 92" xfId="28630"/>
    <cellStyle name="Обычный 92 2" xfId="28631"/>
    <cellStyle name="Обычный 92 2 2" xfId="28632"/>
    <cellStyle name="Обычный 92 2 2 2" xfId="28633"/>
    <cellStyle name="Обычный 92 2 2 2 2" xfId="58492"/>
    <cellStyle name="Обычный 92 2 2 3" xfId="58493"/>
    <cellStyle name="Обычный 92 2 3" xfId="28634"/>
    <cellStyle name="Обычный 92 2 3 2" xfId="58494"/>
    <cellStyle name="Обычный 92 2 4" xfId="58495"/>
    <cellStyle name="Обычный 92 3" xfId="28635"/>
    <cellStyle name="Обычный 92 3 2" xfId="28636"/>
    <cellStyle name="Обычный 92 3 2 2" xfId="28637"/>
    <cellStyle name="Обычный 92 3 2 2 2" xfId="58496"/>
    <cellStyle name="Обычный 92 3 2 3" xfId="58497"/>
    <cellStyle name="Обычный 92 3 3" xfId="28638"/>
    <cellStyle name="Обычный 92 3 3 2" xfId="58498"/>
    <cellStyle name="Обычный 92 3 4" xfId="58499"/>
    <cellStyle name="Обычный 92 4" xfId="28639"/>
    <cellStyle name="Обычный 92 4 2" xfId="28640"/>
    <cellStyle name="Обычный 92 4 2 2" xfId="28641"/>
    <cellStyle name="Обычный 92 4 2 2 2" xfId="58500"/>
    <cellStyle name="Обычный 92 4 2 3" xfId="58501"/>
    <cellStyle name="Обычный 92 4 3" xfId="28642"/>
    <cellStyle name="Обычный 92 4 3 2" xfId="58502"/>
    <cellStyle name="Обычный 92 4 4" xfId="58503"/>
    <cellStyle name="Обычный 92 5" xfId="28643"/>
    <cellStyle name="Обычный 92 5 2" xfId="28644"/>
    <cellStyle name="Обычный 92 5 2 2" xfId="58504"/>
    <cellStyle name="Обычный 92 5 3" xfId="58505"/>
    <cellStyle name="Обычный 92 6" xfId="28645"/>
    <cellStyle name="Обычный 92 6 2" xfId="58506"/>
    <cellStyle name="Обычный 92 7" xfId="28646"/>
    <cellStyle name="Обычный 92 7 2" xfId="58507"/>
    <cellStyle name="Обычный 92 8" xfId="58508"/>
    <cellStyle name="Обычный 93" xfId="28647"/>
    <cellStyle name="Обычный 93 2" xfId="28648"/>
    <cellStyle name="Обычный 93 2 2" xfId="28649"/>
    <cellStyle name="Обычный 93 2 2 2" xfId="28650"/>
    <cellStyle name="Обычный 93 2 2 2 2" xfId="58509"/>
    <cellStyle name="Обычный 93 2 2 3" xfId="58510"/>
    <cellStyle name="Обычный 93 2 3" xfId="28651"/>
    <cellStyle name="Обычный 93 2 3 2" xfId="58511"/>
    <cellStyle name="Обычный 93 2 4" xfId="58512"/>
    <cellStyle name="Обычный 93 3" xfId="28652"/>
    <cellStyle name="Обычный 93 3 2" xfId="28653"/>
    <cellStyle name="Обычный 93 3 2 2" xfId="28654"/>
    <cellStyle name="Обычный 93 3 2 2 2" xfId="58513"/>
    <cellStyle name="Обычный 93 3 2 3" xfId="58514"/>
    <cellStyle name="Обычный 93 3 3" xfId="28655"/>
    <cellStyle name="Обычный 93 3 3 2" xfId="58515"/>
    <cellStyle name="Обычный 93 3 4" xfId="58516"/>
    <cellStyle name="Обычный 93 4" xfId="28656"/>
    <cellStyle name="Обычный 93 4 2" xfId="28657"/>
    <cellStyle name="Обычный 93 4 2 2" xfId="28658"/>
    <cellStyle name="Обычный 93 4 2 2 2" xfId="58517"/>
    <cellStyle name="Обычный 93 4 2 3" xfId="58518"/>
    <cellStyle name="Обычный 93 4 3" xfId="28659"/>
    <cellStyle name="Обычный 93 4 3 2" xfId="58519"/>
    <cellStyle name="Обычный 93 4 4" xfId="58520"/>
    <cellStyle name="Обычный 93 5" xfId="28660"/>
    <cellStyle name="Обычный 93 5 2" xfId="28661"/>
    <cellStyle name="Обычный 93 5 2 2" xfId="58521"/>
    <cellStyle name="Обычный 93 5 3" xfId="58522"/>
    <cellStyle name="Обычный 93 6" xfId="28662"/>
    <cellStyle name="Обычный 93 6 2" xfId="58523"/>
    <cellStyle name="Обычный 93 7" xfId="28663"/>
    <cellStyle name="Обычный 93 7 2" xfId="58524"/>
    <cellStyle name="Обычный 93 8" xfId="58525"/>
    <cellStyle name="Обычный 94" xfId="28664"/>
    <cellStyle name="Обычный 94 2" xfId="28665"/>
    <cellStyle name="Обычный 94 2 2" xfId="28666"/>
    <cellStyle name="Обычный 94 2 2 2" xfId="28667"/>
    <cellStyle name="Обычный 94 2 2 2 2" xfId="58526"/>
    <cellStyle name="Обычный 94 2 2 3" xfId="58527"/>
    <cellStyle name="Обычный 94 2 3" xfId="28668"/>
    <cellStyle name="Обычный 94 2 3 2" xfId="58528"/>
    <cellStyle name="Обычный 94 2 4" xfId="58529"/>
    <cellStyle name="Обычный 94 3" xfId="28669"/>
    <cellStyle name="Обычный 94 3 2" xfId="28670"/>
    <cellStyle name="Обычный 94 3 2 2" xfId="28671"/>
    <cellStyle name="Обычный 94 3 2 2 2" xfId="58530"/>
    <cellStyle name="Обычный 94 3 2 3" xfId="58531"/>
    <cellStyle name="Обычный 94 3 3" xfId="28672"/>
    <cellStyle name="Обычный 94 3 3 2" xfId="58532"/>
    <cellStyle name="Обычный 94 3 4" xfId="58533"/>
    <cellStyle name="Обычный 94 4" xfId="28673"/>
    <cellStyle name="Обычный 94 4 2" xfId="28674"/>
    <cellStyle name="Обычный 94 4 2 2" xfId="28675"/>
    <cellStyle name="Обычный 94 4 2 2 2" xfId="58534"/>
    <cellStyle name="Обычный 94 4 2 3" xfId="58535"/>
    <cellStyle name="Обычный 94 4 3" xfId="28676"/>
    <cellStyle name="Обычный 94 4 3 2" xfId="58536"/>
    <cellStyle name="Обычный 94 4 4" xfId="58537"/>
    <cellStyle name="Обычный 94 5" xfId="28677"/>
    <cellStyle name="Обычный 94 5 2" xfId="28678"/>
    <cellStyle name="Обычный 94 5 2 2" xfId="58538"/>
    <cellStyle name="Обычный 94 5 3" xfId="58539"/>
    <cellStyle name="Обычный 94 6" xfId="28679"/>
    <cellStyle name="Обычный 94 6 2" xfId="58540"/>
    <cellStyle name="Обычный 94 7" xfId="28680"/>
    <cellStyle name="Обычный 94 7 2" xfId="58541"/>
    <cellStyle name="Обычный 94 8" xfId="58542"/>
    <cellStyle name="Обычный 95" xfId="28681"/>
    <cellStyle name="Обычный 95 2" xfId="28682"/>
    <cellStyle name="Обычный 95 2 2" xfId="28683"/>
    <cellStyle name="Обычный 95 2 2 2" xfId="28684"/>
    <cellStyle name="Обычный 95 2 2 2 2" xfId="58543"/>
    <cellStyle name="Обычный 95 2 2 3" xfId="58544"/>
    <cellStyle name="Обычный 95 2 3" xfId="28685"/>
    <cellStyle name="Обычный 95 2 3 2" xfId="58545"/>
    <cellStyle name="Обычный 95 2 4" xfId="58546"/>
    <cellStyle name="Обычный 95 3" xfId="28686"/>
    <cellStyle name="Обычный 95 3 2" xfId="28687"/>
    <cellStyle name="Обычный 95 3 2 2" xfId="28688"/>
    <cellStyle name="Обычный 95 3 2 2 2" xfId="58547"/>
    <cellStyle name="Обычный 95 3 2 3" xfId="58548"/>
    <cellStyle name="Обычный 95 3 3" xfId="28689"/>
    <cellStyle name="Обычный 95 3 3 2" xfId="58549"/>
    <cellStyle name="Обычный 95 3 4" xfId="58550"/>
    <cellStyle name="Обычный 95 4" xfId="28690"/>
    <cellStyle name="Обычный 95 4 2" xfId="28691"/>
    <cellStyle name="Обычный 95 4 2 2" xfId="28692"/>
    <cellStyle name="Обычный 95 4 2 2 2" xfId="58551"/>
    <cellStyle name="Обычный 95 4 2 3" xfId="58552"/>
    <cellStyle name="Обычный 95 4 3" xfId="28693"/>
    <cellStyle name="Обычный 95 4 3 2" xfId="58553"/>
    <cellStyle name="Обычный 95 4 4" xfId="58554"/>
    <cellStyle name="Обычный 95 5" xfId="28694"/>
    <cellStyle name="Обычный 95 5 2" xfId="28695"/>
    <cellStyle name="Обычный 95 5 2 2" xfId="58555"/>
    <cellStyle name="Обычный 95 5 3" xfId="58556"/>
    <cellStyle name="Обычный 95 6" xfId="28696"/>
    <cellStyle name="Обычный 95 6 2" xfId="58557"/>
    <cellStyle name="Обычный 95 7" xfId="28697"/>
    <cellStyle name="Обычный 95 7 2" xfId="58558"/>
    <cellStyle name="Обычный 95 8" xfId="58559"/>
    <cellStyle name="Обычный 96" xfId="28698"/>
    <cellStyle name="Обычный 96 2" xfId="28699"/>
    <cellStyle name="Обычный 96 2 2" xfId="28700"/>
    <cellStyle name="Обычный 96 2 2 2" xfId="28701"/>
    <cellStyle name="Обычный 96 2 2 2 2" xfId="58560"/>
    <cellStyle name="Обычный 96 2 2 3" xfId="58561"/>
    <cellStyle name="Обычный 96 2 3" xfId="28702"/>
    <cellStyle name="Обычный 96 2 3 2" xfId="58562"/>
    <cellStyle name="Обычный 96 2 4" xfId="58563"/>
    <cellStyle name="Обычный 96 3" xfId="28703"/>
    <cellStyle name="Обычный 96 3 2" xfId="28704"/>
    <cellStyle name="Обычный 96 3 2 2" xfId="28705"/>
    <cellStyle name="Обычный 96 3 2 2 2" xfId="58564"/>
    <cellStyle name="Обычный 96 3 2 3" xfId="58565"/>
    <cellStyle name="Обычный 96 3 3" xfId="28706"/>
    <cellStyle name="Обычный 96 3 3 2" xfId="58566"/>
    <cellStyle name="Обычный 96 3 4" xfId="58567"/>
    <cellStyle name="Обычный 96 4" xfId="28707"/>
    <cellStyle name="Обычный 96 4 2" xfId="28708"/>
    <cellStyle name="Обычный 96 4 2 2" xfId="28709"/>
    <cellStyle name="Обычный 96 4 2 2 2" xfId="58568"/>
    <cellStyle name="Обычный 96 4 2 3" xfId="58569"/>
    <cellStyle name="Обычный 96 4 3" xfId="28710"/>
    <cellStyle name="Обычный 96 4 3 2" xfId="58570"/>
    <cellStyle name="Обычный 96 4 4" xfId="58571"/>
    <cellStyle name="Обычный 96 5" xfId="28711"/>
    <cellStyle name="Обычный 96 5 2" xfId="28712"/>
    <cellStyle name="Обычный 96 5 2 2" xfId="58572"/>
    <cellStyle name="Обычный 96 5 3" xfId="58573"/>
    <cellStyle name="Обычный 96 6" xfId="28713"/>
    <cellStyle name="Обычный 96 6 2" xfId="58574"/>
    <cellStyle name="Обычный 96 7" xfId="28714"/>
    <cellStyle name="Обычный 96 7 2" xfId="58575"/>
    <cellStyle name="Обычный 96 8" xfId="58576"/>
    <cellStyle name="Обычный 97" xfId="28715"/>
    <cellStyle name="Обычный 97 2" xfId="28716"/>
    <cellStyle name="Обычный 97 2 2" xfId="28717"/>
    <cellStyle name="Обычный 97 2 2 2" xfId="28718"/>
    <cellStyle name="Обычный 97 2 2 2 2" xfId="58577"/>
    <cellStyle name="Обычный 97 2 2 3" xfId="58578"/>
    <cellStyle name="Обычный 97 2 3" xfId="28719"/>
    <cellStyle name="Обычный 97 2 3 2" xfId="58579"/>
    <cellStyle name="Обычный 97 2 4" xfId="58580"/>
    <cellStyle name="Обычный 97 3" xfId="28720"/>
    <cellStyle name="Обычный 97 3 2" xfId="28721"/>
    <cellStyle name="Обычный 97 3 2 2" xfId="28722"/>
    <cellStyle name="Обычный 97 3 2 2 2" xfId="58581"/>
    <cellStyle name="Обычный 97 3 2 3" xfId="58582"/>
    <cellStyle name="Обычный 97 3 3" xfId="28723"/>
    <cellStyle name="Обычный 97 3 3 2" xfId="58583"/>
    <cellStyle name="Обычный 97 3 4" xfId="58584"/>
    <cellStyle name="Обычный 97 4" xfId="28724"/>
    <cellStyle name="Обычный 97 4 2" xfId="28725"/>
    <cellStyle name="Обычный 97 4 2 2" xfId="28726"/>
    <cellStyle name="Обычный 97 4 2 2 2" xfId="58585"/>
    <cellStyle name="Обычный 97 4 2 3" xfId="58586"/>
    <cellStyle name="Обычный 97 4 3" xfId="28727"/>
    <cellStyle name="Обычный 97 4 3 2" xfId="58587"/>
    <cellStyle name="Обычный 97 4 4" xfId="58588"/>
    <cellStyle name="Обычный 97 5" xfId="28728"/>
    <cellStyle name="Обычный 97 5 2" xfId="28729"/>
    <cellStyle name="Обычный 97 5 2 2" xfId="58589"/>
    <cellStyle name="Обычный 97 5 3" xfId="58590"/>
    <cellStyle name="Обычный 97 6" xfId="28730"/>
    <cellStyle name="Обычный 97 6 2" xfId="58591"/>
    <cellStyle name="Обычный 97 7" xfId="28731"/>
    <cellStyle name="Обычный 97 7 2" xfId="58592"/>
    <cellStyle name="Обычный 97 8" xfId="58593"/>
    <cellStyle name="Обычный 98" xfId="28732"/>
    <cellStyle name="Обычный 98 2" xfId="28733"/>
    <cellStyle name="Обычный 98 2 2" xfId="28734"/>
    <cellStyle name="Обычный 98 2 2 2" xfId="28735"/>
    <cellStyle name="Обычный 98 2 2 2 2" xfId="58594"/>
    <cellStyle name="Обычный 98 2 2 3" xfId="58595"/>
    <cellStyle name="Обычный 98 2 3" xfId="28736"/>
    <cellStyle name="Обычный 98 2 3 2" xfId="58596"/>
    <cellStyle name="Обычный 98 2 4" xfId="58597"/>
    <cellStyle name="Обычный 98 3" xfId="28737"/>
    <cellStyle name="Обычный 98 3 2" xfId="28738"/>
    <cellStyle name="Обычный 98 3 2 2" xfId="28739"/>
    <cellStyle name="Обычный 98 3 2 2 2" xfId="58598"/>
    <cellStyle name="Обычный 98 3 2 3" xfId="58599"/>
    <cellStyle name="Обычный 98 3 3" xfId="28740"/>
    <cellStyle name="Обычный 98 3 3 2" xfId="58600"/>
    <cellStyle name="Обычный 98 3 4" xfId="58601"/>
    <cellStyle name="Обычный 98 4" xfId="28741"/>
    <cellStyle name="Обычный 98 4 2" xfId="28742"/>
    <cellStyle name="Обычный 98 4 2 2" xfId="28743"/>
    <cellStyle name="Обычный 98 4 2 2 2" xfId="58602"/>
    <cellStyle name="Обычный 98 4 2 3" xfId="58603"/>
    <cellStyle name="Обычный 98 4 3" xfId="28744"/>
    <cellStyle name="Обычный 98 4 3 2" xfId="58604"/>
    <cellStyle name="Обычный 98 4 4" xfId="58605"/>
    <cellStyle name="Обычный 98 5" xfId="28745"/>
    <cellStyle name="Обычный 98 5 2" xfId="28746"/>
    <cellStyle name="Обычный 98 5 2 2" xfId="58606"/>
    <cellStyle name="Обычный 98 5 3" xfId="58607"/>
    <cellStyle name="Обычный 98 6" xfId="28747"/>
    <cellStyle name="Обычный 98 6 2" xfId="58608"/>
    <cellStyle name="Обычный 98 7" xfId="28748"/>
    <cellStyle name="Обычный 98 7 2" xfId="58609"/>
    <cellStyle name="Обычный 98 8" xfId="58610"/>
    <cellStyle name="Обычный 99" xfId="28749"/>
    <cellStyle name="Обычный 99 2" xfId="28750"/>
    <cellStyle name="Обычный 99 2 2" xfId="28751"/>
    <cellStyle name="Обычный 99 2 2 2" xfId="28752"/>
    <cellStyle name="Обычный 99 2 2 2 2" xfId="58611"/>
    <cellStyle name="Обычный 99 2 2 3" xfId="58612"/>
    <cellStyle name="Обычный 99 2 3" xfId="28753"/>
    <cellStyle name="Обычный 99 2 3 2" xfId="58613"/>
    <cellStyle name="Обычный 99 2 4" xfId="58614"/>
    <cellStyle name="Обычный 99 3" xfId="28754"/>
    <cellStyle name="Обычный 99 3 2" xfId="28755"/>
    <cellStyle name="Обычный 99 3 2 2" xfId="28756"/>
    <cellStyle name="Обычный 99 3 2 2 2" xfId="58615"/>
    <cellStyle name="Обычный 99 3 2 3" xfId="58616"/>
    <cellStyle name="Обычный 99 3 3" xfId="28757"/>
    <cellStyle name="Обычный 99 3 3 2" xfId="58617"/>
    <cellStyle name="Обычный 99 3 4" xfId="58618"/>
    <cellStyle name="Обычный 99 4" xfId="28758"/>
    <cellStyle name="Обычный 99 4 2" xfId="28759"/>
    <cellStyle name="Обычный 99 4 2 2" xfId="28760"/>
    <cellStyle name="Обычный 99 4 2 2 2" xfId="58619"/>
    <cellStyle name="Обычный 99 4 2 3" xfId="58620"/>
    <cellStyle name="Обычный 99 4 3" xfId="28761"/>
    <cellStyle name="Обычный 99 4 3 2" xfId="58621"/>
    <cellStyle name="Обычный 99 4 4" xfId="58622"/>
    <cellStyle name="Обычный 99 5" xfId="28762"/>
    <cellStyle name="Обычный 99 5 2" xfId="28763"/>
    <cellStyle name="Обычный 99 5 2 2" xfId="58623"/>
    <cellStyle name="Обычный 99 5 3" xfId="58624"/>
    <cellStyle name="Обычный 99 6" xfId="28764"/>
    <cellStyle name="Обычный 99 6 2" xfId="58625"/>
    <cellStyle name="Обычный 99 7" xfId="28765"/>
    <cellStyle name="Обычный 99 7 2" xfId="58626"/>
    <cellStyle name="Обычный 99 8" xfId="58627"/>
    <cellStyle name="Обычный_Исполнительный аппарат МРСК Центра и Приволжья" xfId="59049"/>
    <cellStyle name="Плохой 2" xfId="28766"/>
    <cellStyle name="Плохой 2 10" xfId="28767"/>
    <cellStyle name="Плохой 2 10 2" xfId="58628"/>
    <cellStyle name="Плохой 2 11" xfId="28768"/>
    <cellStyle name="Плохой 2 11 2" xfId="58629"/>
    <cellStyle name="Плохой 2 12" xfId="28769"/>
    <cellStyle name="Плохой 2 12 2" xfId="58630"/>
    <cellStyle name="Плохой 2 13" xfId="28770"/>
    <cellStyle name="Плохой 2 13 2" xfId="58631"/>
    <cellStyle name="Плохой 2 14" xfId="28771"/>
    <cellStyle name="Плохой 2 14 2" xfId="58632"/>
    <cellStyle name="Плохой 2 15" xfId="28772"/>
    <cellStyle name="Плохой 2 15 2" xfId="58633"/>
    <cellStyle name="Плохой 2 16" xfId="28773"/>
    <cellStyle name="Плохой 2 16 2" xfId="58634"/>
    <cellStyle name="Плохой 2 17" xfId="28774"/>
    <cellStyle name="Плохой 2 17 2" xfId="58635"/>
    <cellStyle name="Плохой 2 18" xfId="28775"/>
    <cellStyle name="Плохой 2 18 2" xfId="58636"/>
    <cellStyle name="Плохой 2 19" xfId="28776"/>
    <cellStyle name="Плохой 2 19 2" xfId="58637"/>
    <cellStyle name="Плохой 2 2" xfId="28777"/>
    <cellStyle name="Плохой 2 2 2" xfId="58638"/>
    <cellStyle name="Плохой 2 20" xfId="28778"/>
    <cellStyle name="Плохой 2 20 2" xfId="58639"/>
    <cellStyle name="Плохой 2 21" xfId="28779"/>
    <cellStyle name="Плохой 2 21 2" xfId="58640"/>
    <cellStyle name="Плохой 2 22" xfId="28780"/>
    <cellStyle name="Плохой 2 22 2" xfId="58641"/>
    <cellStyle name="Плохой 2 23" xfId="28781"/>
    <cellStyle name="Плохой 2 23 2" xfId="58642"/>
    <cellStyle name="Плохой 2 24" xfId="58643"/>
    <cellStyle name="Плохой 2 3" xfId="28782"/>
    <cellStyle name="Плохой 2 3 2" xfId="58644"/>
    <cellStyle name="Плохой 2 4" xfId="28783"/>
    <cellStyle name="Плохой 2 4 2" xfId="58645"/>
    <cellStyle name="Плохой 2 5" xfId="28784"/>
    <cellStyle name="Плохой 2 5 2" xfId="58646"/>
    <cellStyle name="Плохой 2 6" xfId="28785"/>
    <cellStyle name="Плохой 2 6 2" xfId="58647"/>
    <cellStyle name="Плохой 2 7" xfId="28786"/>
    <cellStyle name="Плохой 2 7 2" xfId="58648"/>
    <cellStyle name="Плохой 2 8" xfId="28787"/>
    <cellStyle name="Плохой 2 8 2" xfId="58649"/>
    <cellStyle name="Плохой 2 9" xfId="28788"/>
    <cellStyle name="Плохой 2 9 2" xfId="58650"/>
    <cellStyle name="Плохой 3" xfId="28789"/>
    <cellStyle name="Плохой 3 10" xfId="28790"/>
    <cellStyle name="Плохой 3 10 2" xfId="58651"/>
    <cellStyle name="Плохой 3 11" xfId="28791"/>
    <cellStyle name="Плохой 3 11 2" xfId="58652"/>
    <cellStyle name="Плохой 3 12" xfId="28792"/>
    <cellStyle name="Плохой 3 12 2" xfId="58653"/>
    <cellStyle name="Плохой 3 13" xfId="28793"/>
    <cellStyle name="Плохой 3 13 2" xfId="58654"/>
    <cellStyle name="Плохой 3 14" xfId="28794"/>
    <cellStyle name="Плохой 3 14 2" xfId="58655"/>
    <cellStyle name="Плохой 3 15" xfId="28795"/>
    <cellStyle name="Плохой 3 15 2" xfId="58656"/>
    <cellStyle name="Плохой 3 16" xfId="28796"/>
    <cellStyle name="Плохой 3 16 2" xfId="58657"/>
    <cellStyle name="Плохой 3 17" xfId="28797"/>
    <cellStyle name="Плохой 3 17 2" xfId="58658"/>
    <cellStyle name="Плохой 3 18" xfId="28798"/>
    <cellStyle name="Плохой 3 18 2" xfId="58659"/>
    <cellStyle name="Плохой 3 19" xfId="28799"/>
    <cellStyle name="Плохой 3 19 2" xfId="58660"/>
    <cellStyle name="Плохой 3 2" xfId="28800"/>
    <cellStyle name="Плохой 3 2 2" xfId="58661"/>
    <cellStyle name="Плохой 3 20" xfId="28801"/>
    <cellStyle name="Плохой 3 20 2" xfId="58662"/>
    <cellStyle name="Плохой 3 21" xfId="28802"/>
    <cellStyle name="Плохой 3 21 2" xfId="58663"/>
    <cellStyle name="Плохой 3 22" xfId="28803"/>
    <cellStyle name="Плохой 3 22 2" xfId="58664"/>
    <cellStyle name="Плохой 3 23" xfId="28804"/>
    <cellStyle name="Плохой 3 23 2" xfId="58665"/>
    <cellStyle name="Плохой 3 24" xfId="58666"/>
    <cellStyle name="Плохой 3 3" xfId="28805"/>
    <cellStyle name="Плохой 3 3 2" xfId="58667"/>
    <cellStyle name="Плохой 3 4" xfId="28806"/>
    <cellStyle name="Плохой 3 4 2" xfId="58668"/>
    <cellStyle name="Плохой 3 5" xfId="28807"/>
    <cellStyle name="Плохой 3 5 2" xfId="58669"/>
    <cellStyle name="Плохой 3 6" xfId="28808"/>
    <cellStyle name="Плохой 3 6 2" xfId="58670"/>
    <cellStyle name="Плохой 3 7" xfId="28809"/>
    <cellStyle name="Плохой 3 7 2" xfId="58671"/>
    <cellStyle name="Плохой 3 8" xfId="28810"/>
    <cellStyle name="Плохой 3 8 2" xfId="58672"/>
    <cellStyle name="Плохой 3 9" xfId="28811"/>
    <cellStyle name="Плохой 3 9 2" xfId="58673"/>
    <cellStyle name="Плохой 4" xfId="28812"/>
    <cellStyle name="Плохой 4 2" xfId="58674"/>
    <cellStyle name="Плохой 5" xfId="28813"/>
    <cellStyle name="Плохой 5 2" xfId="58675"/>
    <cellStyle name="Плохой 6" xfId="28814"/>
    <cellStyle name="Плохой 6 2" xfId="58676"/>
    <cellStyle name="Плохой 7" xfId="28815"/>
    <cellStyle name="Поле ввода" xfId="28816"/>
    <cellStyle name="Пояснение 2" xfId="28817"/>
    <cellStyle name="Пояснение 2 10" xfId="28818"/>
    <cellStyle name="Пояснение 2 10 2" xfId="58677"/>
    <cellStyle name="Пояснение 2 11" xfId="28819"/>
    <cellStyle name="Пояснение 2 11 2" xfId="58678"/>
    <cellStyle name="Пояснение 2 12" xfId="28820"/>
    <cellStyle name="Пояснение 2 12 2" xfId="58679"/>
    <cellStyle name="Пояснение 2 13" xfId="28821"/>
    <cellStyle name="Пояснение 2 13 2" xfId="58680"/>
    <cellStyle name="Пояснение 2 14" xfId="28822"/>
    <cellStyle name="Пояснение 2 14 2" xfId="58681"/>
    <cellStyle name="Пояснение 2 15" xfId="28823"/>
    <cellStyle name="Пояснение 2 15 2" xfId="58682"/>
    <cellStyle name="Пояснение 2 16" xfId="28824"/>
    <cellStyle name="Пояснение 2 16 2" xfId="58683"/>
    <cellStyle name="Пояснение 2 17" xfId="28825"/>
    <cellStyle name="Пояснение 2 17 2" xfId="58684"/>
    <cellStyle name="Пояснение 2 18" xfId="28826"/>
    <cellStyle name="Пояснение 2 18 2" xfId="58685"/>
    <cellStyle name="Пояснение 2 19" xfId="28827"/>
    <cellStyle name="Пояснение 2 19 2" xfId="58686"/>
    <cellStyle name="Пояснение 2 2" xfId="28828"/>
    <cellStyle name="Пояснение 2 2 2" xfId="58687"/>
    <cellStyle name="Пояснение 2 20" xfId="28829"/>
    <cellStyle name="Пояснение 2 20 2" xfId="58688"/>
    <cellStyle name="Пояснение 2 21" xfId="28830"/>
    <cellStyle name="Пояснение 2 21 2" xfId="58689"/>
    <cellStyle name="Пояснение 2 22" xfId="28831"/>
    <cellStyle name="Пояснение 2 22 2" xfId="58690"/>
    <cellStyle name="Пояснение 2 23" xfId="28832"/>
    <cellStyle name="Пояснение 2 23 2" xfId="58691"/>
    <cellStyle name="Пояснение 2 24" xfId="58692"/>
    <cellStyle name="Пояснение 2 3" xfId="28833"/>
    <cellStyle name="Пояснение 2 3 2" xfId="58693"/>
    <cellStyle name="Пояснение 2 4" xfId="28834"/>
    <cellStyle name="Пояснение 2 4 2" xfId="58694"/>
    <cellStyle name="Пояснение 2 5" xfId="28835"/>
    <cellStyle name="Пояснение 2 5 2" xfId="58695"/>
    <cellStyle name="Пояснение 2 6" xfId="28836"/>
    <cellStyle name="Пояснение 2 6 2" xfId="58696"/>
    <cellStyle name="Пояснение 2 7" xfId="28837"/>
    <cellStyle name="Пояснение 2 7 2" xfId="58697"/>
    <cellStyle name="Пояснение 2 8" xfId="28838"/>
    <cellStyle name="Пояснение 2 8 2" xfId="58698"/>
    <cellStyle name="Пояснение 2 9" xfId="28839"/>
    <cellStyle name="Пояснение 2 9 2" xfId="58699"/>
    <cellStyle name="Пояснение 3" xfId="28840"/>
    <cellStyle name="Пояснение 3 10" xfId="28841"/>
    <cellStyle name="Пояснение 3 10 2" xfId="58700"/>
    <cellStyle name="Пояснение 3 11" xfId="28842"/>
    <cellStyle name="Пояснение 3 11 2" xfId="58701"/>
    <cellStyle name="Пояснение 3 12" xfId="28843"/>
    <cellStyle name="Пояснение 3 12 2" xfId="58702"/>
    <cellStyle name="Пояснение 3 13" xfId="28844"/>
    <cellStyle name="Пояснение 3 13 2" xfId="58703"/>
    <cellStyle name="Пояснение 3 14" xfId="28845"/>
    <cellStyle name="Пояснение 3 14 2" xfId="58704"/>
    <cellStyle name="Пояснение 3 15" xfId="28846"/>
    <cellStyle name="Пояснение 3 15 2" xfId="58705"/>
    <cellStyle name="Пояснение 3 16" xfId="28847"/>
    <cellStyle name="Пояснение 3 16 2" xfId="58706"/>
    <cellStyle name="Пояснение 3 17" xfId="28848"/>
    <cellStyle name="Пояснение 3 17 2" xfId="58707"/>
    <cellStyle name="Пояснение 3 18" xfId="28849"/>
    <cellStyle name="Пояснение 3 18 2" xfId="58708"/>
    <cellStyle name="Пояснение 3 19" xfId="28850"/>
    <cellStyle name="Пояснение 3 19 2" xfId="58709"/>
    <cellStyle name="Пояснение 3 2" xfId="28851"/>
    <cellStyle name="Пояснение 3 2 2" xfId="58710"/>
    <cellStyle name="Пояснение 3 20" xfId="28852"/>
    <cellStyle name="Пояснение 3 20 2" xfId="58711"/>
    <cellStyle name="Пояснение 3 21" xfId="28853"/>
    <cellStyle name="Пояснение 3 21 2" xfId="58712"/>
    <cellStyle name="Пояснение 3 22" xfId="28854"/>
    <cellStyle name="Пояснение 3 22 2" xfId="58713"/>
    <cellStyle name="Пояснение 3 23" xfId="28855"/>
    <cellStyle name="Пояснение 3 23 2" xfId="58714"/>
    <cellStyle name="Пояснение 3 24" xfId="58715"/>
    <cellStyle name="Пояснение 3 3" xfId="28856"/>
    <cellStyle name="Пояснение 3 3 2" xfId="58716"/>
    <cellStyle name="Пояснение 3 4" xfId="28857"/>
    <cellStyle name="Пояснение 3 4 2" xfId="58717"/>
    <cellStyle name="Пояснение 3 5" xfId="28858"/>
    <cellStyle name="Пояснение 3 5 2" xfId="58718"/>
    <cellStyle name="Пояснение 3 6" xfId="28859"/>
    <cellStyle name="Пояснение 3 6 2" xfId="58719"/>
    <cellStyle name="Пояснение 3 7" xfId="28860"/>
    <cellStyle name="Пояснение 3 7 2" xfId="58720"/>
    <cellStyle name="Пояснение 3 8" xfId="28861"/>
    <cellStyle name="Пояснение 3 8 2" xfId="58721"/>
    <cellStyle name="Пояснение 3 9" xfId="28862"/>
    <cellStyle name="Пояснение 3 9 2" xfId="58722"/>
    <cellStyle name="Пояснение 4" xfId="28863"/>
    <cellStyle name="Пояснение 4 2" xfId="58723"/>
    <cellStyle name="Пояснение 5" xfId="28864"/>
    <cellStyle name="Пояснение 5 2" xfId="58724"/>
    <cellStyle name="Пояснение 6" xfId="28865"/>
    <cellStyle name="Пояснение 6 2" xfId="58725"/>
    <cellStyle name="Пояснение 7" xfId="28866"/>
    <cellStyle name="Примечание 2" xfId="28867"/>
    <cellStyle name="Примечание 2 10" xfId="28868"/>
    <cellStyle name="Примечание 2 10 2" xfId="58726"/>
    <cellStyle name="Примечание 2 11" xfId="28869"/>
    <cellStyle name="Примечание 2 11 2" xfId="58727"/>
    <cellStyle name="Примечание 2 12" xfId="28870"/>
    <cellStyle name="Примечание 2 12 2" xfId="58728"/>
    <cellStyle name="Примечание 2 13" xfId="28871"/>
    <cellStyle name="Примечание 2 13 2" xfId="58729"/>
    <cellStyle name="Примечание 2 14" xfId="28872"/>
    <cellStyle name="Примечание 2 14 2" xfId="58730"/>
    <cellStyle name="Примечание 2 15" xfId="28873"/>
    <cellStyle name="Примечание 2 15 2" xfId="58731"/>
    <cellStyle name="Примечание 2 16" xfId="28874"/>
    <cellStyle name="Примечание 2 16 2" xfId="58732"/>
    <cellStyle name="Примечание 2 17" xfId="28875"/>
    <cellStyle name="Примечание 2 17 2" xfId="58733"/>
    <cellStyle name="Примечание 2 18" xfId="28876"/>
    <cellStyle name="Примечание 2 18 2" xfId="58734"/>
    <cellStyle name="Примечание 2 19" xfId="28877"/>
    <cellStyle name="Примечание 2 19 2" xfId="58735"/>
    <cellStyle name="Примечание 2 2" xfId="28878"/>
    <cellStyle name="Примечание 2 2 10" xfId="28879"/>
    <cellStyle name="Примечание 2 2 10 2" xfId="58736"/>
    <cellStyle name="Примечание 2 2 11" xfId="28880"/>
    <cellStyle name="Примечание 2 2 11 2" xfId="58737"/>
    <cellStyle name="Примечание 2 2 12" xfId="28881"/>
    <cellStyle name="Примечание 2 2 12 2" xfId="58738"/>
    <cellStyle name="Примечание 2 2 13" xfId="28882"/>
    <cellStyle name="Примечание 2 2 13 2" xfId="58739"/>
    <cellStyle name="Примечание 2 2 14" xfId="28883"/>
    <cellStyle name="Примечание 2 2 14 2" xfId="58740"/>
    <cellStyle name="Примечание 2 2 15" xfId="28884"/>
    <cellStyle name="Примечание 2 2 15 2" xfId="58741"/>
    <cellStyle name="Примечание 2 2 16" xfId="28885"/>
    <cellStyle name="Примечание 2 2 16 2" xfId="58742"/>
    <cellStyle name="Примечание 2 2 17" xfId="28886"/>
    <cellStyle name="Примечание 2 2 17 2" xfId="58743"/>
    <cellStyle name="Примечание 2 2 18" xfId="28887"/>
    <cellStyle name="Примечание 2 2 18 2" xfId="58744"/>
    <cellStyle name="Примечание 2 2 19" xfId="28888"/>
    <cellStyle name="Примечание 2 2 19 2" xfId="58745"/>
    <cellStyle name="Примечание 2 2 2" xfId="28889"/>
    <cellStyle name="Примечание 2 2 2 2" xfId="58746"/>
    <cellStyle name="Примечание 2 2 20" xfId="28890"/>
    <cellStyle name="Примечание 2 2 20 2" xfId="58747"/>
    <cellStyle name="Примечание 2 2 21" xfId="28891"/>
    <cellStyle name="Примечание 2 2 21 2" xfId="58748"/>
    <cellStyle name="Примечание 2 2 22" xfId="28892"/>
    <cellStyle name="Примечание 2 2 22 2" xfId="58749"/>
    <cellStyle name="Примечание 2 2 23" xfId="28893"/>
    <cellStyle name="Примечание 2 2 23 2" xfId="58750"/>
    <cellStyle name="Примечание 2 2 24" xfId="58751"/>
    <cellStyle name="Примечание 2 2 3" xfId="28894"/>
    <cellStyle name="Примечание 2 2 3 2" xfId="58752"/>
    <cellStyle name="Примечание 2 2 4" xfId="28895"/>
    <cellStyle name="Примечание 2 2 4 2" xfId="58753"/>
    <cellStyle name="Примечание 2 2 5" xfId="28896"/>
    <cellStyle name="Примечание 2 2 5 2" xfId="58754"/>
    <cellStyle name="Примечание 2 2 6" xfId="28897"/>
    <cellStyle name="Примечание 2 2 6 2" xfId="58755"/>
    <cellStyle name="Примечание 2 2 7" xfId="28898"/>
    <cellStyle name="Примечание 2 2 7 2" xfId="58756"/>
    <cellStyle name="Примечание 2 2 8" xfId="28899"/>
    <cellStyle name="Примечание 2 2 8 2" xfId="58757"/>
    <cellStyle name="Примечание 2 2 9" xfId="28900"/>
    <cellStyle name="Примечание 2 2 9 2" xfId="58758"/>
    <cellStyle name="Примечание 2 20" xfId="28901"/>
    <cellStyle name="Примечание 2 20 2" xfId="58759"/>
    <cellStyle name="Примечание 2 21" xfId="28902"/>
    <cellStyle name="Примечание 2 21 2" xfId="58760"/>
    <cellStyle name="Примечание 2 22" xfId="28903"/>
    <cellStyle name="Примечание 2 22 2" xfId="58761"/>
    <cellStyle name="Примечание 2 23" xfId="28904"/>
    <cellStyle name="Примечание 2 23 2" xfId="58762"/>
    <cellStyle name="Примечание 2 24" xfId="28905"/>
    <cellStyle name="Примечание 2 24 2" xfId="58763"/>
    <cellStyle name="Примечание 2 25" xfId="58764"/>
    <cellStyle name="Примечание 2 3" xfId="28906"/>
    <cellStyle name="Примечание 2 3 2" xfId="58765"/>
    <cellStyle name="Примечание 2 4" xfId="28907"/>
    <cellStyle name="Примечание 2 4 2" xfId="58766"/>
    <cellStyle name="Примечание 2 5" xfId="28908"/>
    <cellStyle name="Примечание 2 5 2" xfId="58767"/>
    <cellStyle name="Примечание 2 6" xfId="28909"/>
    <cellStyle name="Примечание 2 6 2" xfId="58768"/>
    <cellStyle name="Примечание 2 7" xfId="28910"/>
    <cellStyle name="Примечание 2 7 2" xfId="58769"/>
    <cellStyle name="Примечание 2 8" xfId="28911"/>
    <cellStyle name="Примечание 2 8 2" xfId="58770"/>
    <cellStyle name="Примечание 2 9" xfId="28912"/>
    <cellStyle name="Примечание 2 9 2" xfId="58771"/>
    <cellStyle name="Примечание 3" xfId="28913"/>
    <cellStyle name="Примечание 3 10" xfId="28914"/>
    <cellStyle name="Примечание 3 10 2" xfId="58772"/>
    <cellStyle name="Примечание 3 11" xfId="28915"/>
    <cellStyle name="Примечание 3 11 2" xfId="58773"/>
    <cellStyle name="Примечание 3 12" xfId="28916"/>
    <cellStyle name="Примечание 3 12 2" xfId="58774"/>
    <cellStyle name="Примечание 3 13" xfId="28917"/>
    <cellStyle name="Примечание 3 13 2" xfId="58775"/>
    <cellStyle name="Примечание 3 14" xfId="28918"/>
    <cellStyle name="Примечание 3 14 2" xfId="58776"/>
    <cellStyle name="Примечание 3 15" xfId="28919"/>
    <cellStyle name="Примечание 3 15 2" xfId="58777"/>
    <cellStyle name="Примечание 3 16" xfId="28920"/>
    <cellStyle name="Примечание 3 16 2" xfId="58778"/>
    <cellStyle name="Примечание 3 17" xfId="28921"/>
    <cellStyle name="Примечание 3 17 2" xfId="58779"/>
    <cellStyle name="Примечание 3 18" xfId="28922"/>
    <cellStyle name="Примечание 3 18 2" xfId="58780"/>
    <cellStyle name="Примечание 3 19" xfId="28923"/>
    <cellStyle name="Примечание 3 19 2" xfId="58781"/>
    <cellStyle name="Примечание 3 2" xfId="28924"/>
    <cellStyle name="Примечание 3 2 2" xfId="58782"/>
    <cellStyle name="Примечание 3 20" xfId="28925"/>
    <cellStyle name="Примечание 3 20 2" xfId="58783"/>
    <cellStyle name="Примечание 3 21" xfId="28926"/>
    <cellStyle name="Примечание 3 21 2" xfId="58784"/>
    <cellStyle name="Примечание 3 22" xfId="28927"/>
    <cellStyle name="Примечание 3 22 2" xfId="58785"/>
    <cellStyle name="Примечание 3 23" xfId="28928"/>
    <cellStyle name="Примечание 3 23 2" xfId="58786"/>
    <cellStyle name="Примечание 3 24" xfId="28929"/>
    <cellStyle name="Примечание 3 24 2" xfId="58787"/>
    <cellStyle name="Примечание 3 25" xfId="58788"/>
    <cellStyle name="Примечание 3 3" xfId="28930"/>
    <cellStyle name="Примечание 3 3 2" xfId="58789"/>
    <cellStyle name="Примечание 3 4" xfId="28931"/>
    <cellStyle name="Примечание 3 4 2" xfId="58790"/>
    <cellStyle name="Примечание 3 5" xfId="28932"/>
    <cellStyle name="Примечание 3 5 2" xfId="58791"/>
    <cellStyle name="Примечание 3 6" xfId="28933"/>
    <cellStyle name="Примечание 3 6 2" xfId="58792"/>
    <cellStyle name="Примечание 3 7" xfId="28934"/>
    <cellStyle name="Примечание 3 7 2" xfId="58793"/>
    <cellStyle name="Примечание 3 8" xfId="28935"/>
    <cellStyle name="Примечание 3 8 2" xfId="58794"/>
    <cellStyle name="Примечание 3 9" xfId="28936"/>
    <cellStyle name="Примечание 3 9 2" xfId="58795"/>
    <cellStyle name="Примечание 4" xfId="28937"/>
    <cellStyle name="Примечание 4 10" xfId="28938"/>
    <cellStyle name="Примечание 4 10 2" xfId="58796"/>
    <cellStyle name="Примечание 4 11" xfId="28939"/>
    <cellStyle name="Примечание 4 11 2" xfId="58797"/>
    <cellStyle name="Примечание 4 12" xfId="28940"/>
    <cellStyle name="Примечание 4 12 2" xfId="58798"/>
    <cellStyle name="Примечание 4 13" xfId="28941"/>
    <cellStyle name="Примечание 4 13 2" xfId="58799"/>
    <cellStyle name="Примечание 4 14" xfId="28942"/>
    <cellStyle name="Примечание 4 14 2" xfId="58800"/>
    <cellStyle name="Примечание 4 15" xfId="28943"/>
    <cellStyle name="Примечание 4 15 2" xfId="58801"/>
    <cellStyle name="Примечание 4 16" xfId="28944"/>
    <cellStyle name="Примечание 4 16 2" xfId="58802"/>
    <cellStyle name="Примечание 4 17" xfId="28945"/>
    <cellStyle name="Примечание 4 17 2" xfId="58803"/>
    <cellStyle name="Примечание 4 18" xfId="28946"/>
    <cellStyle name="Примечание 4 18 2" xfId="58804"/>
    <cellStyle name="Примечание 4 19" xfId="28947"/>
    <cellStyle name="Примечание 4 19 2" xfId="58805"/>
    <cellStyle name="Примечание 4 2" xfId="28948"/>
    <cellStyle name="Примечание 4 2 2" xfId="58806"/>
    <cellStyle name="Примечание 4 20" xfId="28949"/>
    <cellStyle name="Примечание 4 20 2" xfId="58807"/>
    <cellStyle name="Примечание 4 21" xfId="28950"/>
    <cellStyle name="Примечание 4 21 2" xfId="58808"/>
    <cellStyle name="Примечание 4 22" xfId="28951"/>
    <cellStyle name="Примечание 4 22 2" xfId="58809"/>
    <cellStyle name="Примечание 4 23" xfId="28952"/>
    <cellStyle name="Примечание 4 23 2" xfId="58810"/>
    <cellStyle name="Примечание 4 24" xfId="28953"/>
    <cellStyle name="Примечание 4 24 2" xfId="58811"/>
    <cellStyle name="Примечание 4 25" xfId="58812"/>
    <cellStyle name="Примечание 4 3" xfId="28954"/>
    <cellStyle name="Примечание 4 3 2" xfId="58813"/>
    <cellStyle name="Примечание 4 4" xfId="28955"/>
    <cellStyle name="Примечание 4 4 2" xfId="58814"/>
    <cellStyle name="Примечание 4 5" xfId="28956"/>
    <cellStyle name="Примечание 4 5 2" xfId="58815"/>
    <cellStyle name="Примечание 4 6" xfId="28957"/>
    <cellStyle name="Примечание 4 6 2" xfId="58816"/>
    <cellStyle name="Примечание 4 7" xfId="28958"/>
    <cellStyle name="Примечание 4 7 2" xfId="58817"/>
    <cellStyle name="Примечание 4 8" xfId="28959"/>
    <cellStyle name="Примечание 4 8 2" xfId="58818"/>
    <cellStyle name="Примечание 4 9" xfId="28960"/>
    <cellStyle name="Примечание 4 9 2" xfId="58819"/>
    <cellStyle name="Примечание 5" xfId="28961"/>
    <cellStyle name="Примечание 5 10" xfId="28962"/>
    <cellStyle name="Примечание 5 10 2" xfId="58820"/>
    <cellStyle name="Примечание 5 11" xfId="28963"/>
    <cellStyle name="Примечание 5 11 2" xfId="58821"/>
    <cellStyle name="Примечание 5 12" xfId="28964"/>
    <cellStyle name="Примечание 5 12 2" xfId="58822"/>
    <cellStyle name="Примечание 5 13" xfId="28965"/>
    <cellStyle name="Примечание 5 13 2" xfId="58823"/>
    <cellStyle name="Примечание 5 14" xfId="28966"/>
    <cellStyle name="Примечание 5 14 2" xfId="58824"/>
    <cellStyle name="Примечание 5 15" xfId="28967"/>
    <cellStyle name="Примечание 5 15 2" xfId="58825"/>
    <cellStyle name="Примечание 5 16" xfId="28968"/>
    <cellStyle name="Примечание 5 16 2" xfId="58826"/>
    <cellStyle name="Примечание 5 17" xfId="28969"/>
    <cellStyle name="Примечание 5 17 2" xfId="58827"/>
    <cellStyle name="Примечание 5 18" xfId="28970"/>
    <cellStyle name="Примечание 5 18 2" xfId="58828"/>
    <cellStyle name="Примечание 5 19" xfId="28971"/>
    <cellStyle name="Примечание 5 19 2" xfId="58829"/>
    <cellStyle name="Примечание 5 2" xfId="28972"/>
    <cellStyle name="Примечание 5 2 2" xfId="58830"/>
    <cellStyle name="Примечание 5 20" xfId="28973"/>
    <cellStyle name="Примечание 5 20 2" xfId="58831"/>
    <cellStyle name="Примечание 5 21" xfId="28974"/>
    <cellStyle name="Примечание 5 21 2" xfId="58832"/>
    <cellStyle name="Примечание 5 22" xfId="28975"/>
    <cellStyle name="Примечание 5 22 2" xfId="58833"/>
    <cellStyle name="Примечание 5 23" xfId="28976"/>
    <cellStyle name="Примечание 5 23 2" xfId="58834"/>
    <cellStyle name="Примечание 5 24" xfId="28977"/>
    <cellStyle name="Примечание 5 24 2" xfId="58835"/>
    <cellStyle name="Примечание 5 25" xfId="58836"/>
    <cellStyle name="Примечание 5 3" xfId="28978"/>
    <cellStyle name="Примечание 5 3 2" xfId="58837"/>
    <cellStyle name="Примечание 5 4" xfId="28979"/>
    <cellStyle name="Примечание 5 4 2" xfId="58838"/>
    <cellStyle name="Примечание 5 5" xfId="28980"/>
    <cellStyle name="Примечание 5 5 2" xfId="58839"/>
    <cellStyle name="Примечание 5 6" xfId="28981"/>
    <cellStyle name="Примечание 5 6 2" xfId="58840"/>
    <cellStyle name="Примечание 5 7" xfId="28982"/>
    <cellStyle name="Примечание 5 7 2" xfId="58841"/>
    <cellStyle name="Примечание 5 8" xfId="28983"/>
    <cellStyle name="Примечание 5 8 2" xfId="58842"/>
    <cellStyle name="Примечание 5 9" xfId="28984"/>
    <cellStyle name="Примечание 5 9 2" xfId="58843"/>
    <cellStyle name="Примечание 6" xfId="28985"/>
    <cellStyle name="Примечание 6 10" xfId="28986"/>
    <cellStyle name="Примечание 6 10 2" xfId="58844"/>
    <cellStyle name="Примечание 6 11" xfId="28987"/>
    <cellStyle name="Примечание 6 11 2" xfId="58845"/>
    <cellStyle name="Примечание 6 12" xfId="28988"/>
    <cellStyle name="Примечание 6 12 2" xfId="58846"/>
    <cellStyle name="Примечание 6 13" xfId="28989"/>
    <cellStyle name="Примечание 6 13 2" xfId="58847"/>
    <cellStyle name="Примечание 6 14" xfId="28990"/>
    <cellStyle name="Примечание 6 14 2" xfId="58848"/>
    <cellStyle name="Примечание 6 15" xfId="28991"/>
    <cellStyle name="Примечание 6 15 2" xfId="58849"/>
    <cellStyle name="Примечание 6 16" xfId="28992"/>
    <cellStyle name="Примечание 6 16 2" xfId="58850"/>
    <cellStyle name="Примечание 6 17" xfId="28993"/>
    <cellStyle name="Примечание 6 17 2" xfId="58851"/>
    <cellStyle name="Примечание 6 18" xfId="28994"/>
    <cellStyle name="Примечание 6 18 2" xfId="58852"/>
    <cellStyle name="Примечание 6 19" xfId="28995"/>
    <cellStyle name="Примечание 6 19 2" xfId="58853"/>
    <cellStyle name="Примечание 6 2" xfId="28996"/>
    <cellStyle name="Примечание 6 2 2" xfId="58854"/>
    <cellStyle name="Примечание 6 20" xfId="28997"/>
    <cellStyle name="Примечание 6 20 2" xfId="58855"/>
    <cellStyle name="Примечание 6 21" xfId="28998"/>
    <cellStyle name="Примечание 6 21 2" xfId="58856"/>
    <cellStyle name="Примечание 6 22" xfId="28999"/>
    <cellStyle name="Примечание 6 22 2" xfId="58857"/>
    <cellStyle name="Примечание 6 23" xfId="29000"/>
    <cellStyle name="Примечание 6 23 2" xfId="58858"/>
    <cellStyle name="Примечание 6 24" xfId="58859"/>
    <cellStyle name="Примечание 6 3" xfId="29001"/>
    <cellStyle name="Примечание 6 3 2" xfId="58860"/>
    <cellStyle name="Примечание 6 4" xfId="29002"/>
    <cellStyle name="Примечание 6 4 2" xfId="58861"/>
    <cellStyle name="Примечание 6 5" xfId="29003"/>
    <cellStyle name="Примечание 6 5 2" xfId="58862"/>
    <cellStyle name="Примечание 6 6" xfId="29004"/>
    <cellStyle name="Примечание 6 6 2" xfId="58863"/>
    <cellStyle name="Примечание 6 7" xfId="29005"/>
    <cellStyle name="Примечание 6 7 2" xfId="58864"/>
    <cellStyle name="Примечание 6 8" xfId="29006"/>
    <cellStyle name="Примечание 6 8 2" xfId="58865"/>
    <cellStyle name="Примечание 6 9" xfId="29007"/>
    <cellStyle name="Примечание 6 9 2" xfId="58866"/>
    <cellStyle name="Примечание 7" xfId="29008"/>
    <cellStyle name="Примечание 7 2" xfId="58867"/>
    <cellStyle name="Примечание 8" xfId="29009"/>
    <cellStyle name="Примечание 8 2" xfId="58868"/>
    <cellStyle name="Процентный 10" xfId="29010"/>
    <cellStyle name="Процентный 10 2" xfId="29011"/>
    <cellStyle name="Процентный 11" xfId="29012"/>
    <cellStyle name="Процентный 11 2" xfId="59132"/>
    <cellStyle name="Процентный 12" xfId="29013"/>
    <cellStyle name="Процентный 12 2" xfId="59133"/>
    <cellStyle name="Процентный 13" xfId="29014"/>
    <cellStyle name="Процентный 13 2" xfId="59134"/>
    <cellStyle name="Процентный 14" xfId="29015"/>
    <cellStyle name="Процентный 14 2" xfId="59135"/>
    <cellStyle name="Процентный 15" xfId="29016"/>
    <cellStyle name="Процентный 15 2" xfId="59136"/>
    <cellStyle name="Процентный 16" xfId="29017"/>
    <cellStyle name="Процентный 16 2" xfId="59137"/>
    <cellStyle name="Процентный 17" xfId="59138"/>
    <cellStyle name="Процентный 2" xfId="29018"/>
    <cellStyle name="Процентный 2 2" xfId="29019"/>
    <cellStyle name="Процентный 2 2 2" xfId="59139"/>
    <cellStyle name="Процентный 2 2 3" xfId="59140"/>
    <cellStyle name="Процентный 2 3" xfId="29020"/>
    <cellStyle name="Процентный 2 3 2" xfId="59141"/>
    <cellStyle name="Процентный 2 4" xfId="29021"/>
    <cellStyle name="Процентный 2 4 2" xfId="59142"/>
    <cellStyle name="Процентный 2 5" xfId="59143"/>
    <cellStyle name="Процентный 2 6" xfId="59144"/>
    <cellStyle name="Процентный 3" xfId="29022"/>
    <cellStyle name="Процентный 3 2" xfId="29023"/>
    <cellStyle name="Процентный 3 3" xfId="29024"/>
    <cellStyle name="Процентный 3 4" xfId="29025"/>
    <cellStyle name="Процентный 3 5" xfId="29026"/>
    <cellStyle name="Процентный 3 6" xfId="29027"/>
    <cellStyle name="Процентный 3 6 2" xfId="59145"/>
    <cellStyle name="Процентный 3 7" xfId="59146"/>
    <cellStyle name="Процентный 3 8" xfId="59147"/>
    <cellStyle name="Процентный 4" xfId="29028"/>
    <cellStyle name="Процентный 4 2" xfId="29029"/>
    <cellStyle name="Процентный 4 2 2" xfId="29030"/>
    <cellStyle name="Процентный 4 3" xfId="29031"/>
    <cellStyle name="Процентный 4 3 2" xfId="29032"/>
    <cellStyle name="Процентный 4 4" xfId="29033"/>
    <cellStyle name="Процентный 4 4 2" xfId="29034"/>
    <cellStyle name="Процентный 4 5" xfId="29035"/>
    <cellStyle name="Процентный 4 6" xfId="59148"/>
    <cellStyle name="Процентный 5" xfId="29036"/>
    <cellStyle name="Процентный 5 2" xfId="59149"/>
    <cellStyle name="Процентный 5 2 2" xfId="59150"/>
    <cellStyle name="Процентный 5 3" xfId="59151"/>
    <cellStyle name="Процентный 6" xfId="29037"/>
    <cellStyle name="Процентный 6 2" xfId="29038"/>
    <cellStyle name="Процентный 7" xfId="29039"/>
    <cellStyle name="Процентный 7 2" xfId="29040"/>
    <cellStyle name="Процентный 8" xfId="29041"/>
    <cellStyle name="Процентный 8 2" xfId="29042"/>
    <cellStyle name="Процентный 9" xfId="29043"/>
    <cellStyle name="Процентный 9 2" xfId="29044"/>
    <cellStyle name="Связанная ячейка 2" xfId="29045"/>
    <cellStyle name="Связанная ячейка 2 10" xfId="29046"/>
    <cellStyle name="Связанная ячейка 2 10 2" xfId="58869"/>
    <cellStyle name="Связанная ячейка 2 11" xfId="29047"/>
    <cellStyle name="Связанная ячейка 2 11 2" xfId="58870"/>
    <cellStyle name="Связанная ячейка 2 12" xfId="29048"/>
    <cellStyle name="Связанная ячейка 2 12 2" xfId="58871"/>
    <cellStyle name="Связанная ячейка 2 13" xfId="29049"/>
    <cellStyle name="Связанная ячейка 2 13 2" xfId="58872"/>
    <cellStyle name="Связанная ячейка 2 14" xfId="29050"/>
    <cellStyle name="Связанная ячейка 2 14 2" xfId="58873"/>
    <cellStyle name="Связанная ячейка 2 15" xfId="29051"/>
    <cellStyle name="Связанная ячейка 2 15 2" xfId="58874"/>
    <cellStyle name="Связанная ячейка 2 16" xfId="29052"/>
    <cellStyle name="Связанная ячейка 2 16 2" xfId="58875"/>
    <cellStyle name="Связанная ячейка 2 17" xfId="29053"/>
    <cellStyle name="Связанная ячейка 2 17 2" xfId="58876"/>
    <cellStyle name="Связанная ячейка 2 18" xfId="29054"/>
    <cellStyle name="Связанная ячейка 2 18 2" xfId="58877"/>
    <cellStyle name="Связанная ячейка 2 19" xfId="29055"/>
    <cellStyle name="Связанная ячейка 2 19 2" xfId="58878"/>
    <cellStyle name="Связанная ячейка 2 2" xfId="29056"/>
    <cellStyle name="Связанная ячейка 2 2 2" xfId="58879"/>
    <cellStyle name="Связанная ячейка 2 20" xfId="29057"/>
    <cellStyle name="Связанная ячейка 2 20 2" xfId="58880"/>
    <cellStyle name="Связанная ячейка 2 21" xfId="29058"/>
    <cellStyle name="Связанная ячейка 2 21 2" xfId="58881"/>
    <cellStyle name="Связанная ячейка 2 22" xfId="29059"/>
    <cellStyle name="Связанная ячейка 2 22 2" xfId="58882"/>
    <cellStyle name="Связанная ячейка 2 23" xfId="29060"/>
    <cellStyle name="Связанная ячейка 2 23 2" xfId="58883"/>
    <cellStyle name="Связанная ячейка 2 24" xfId="58884"/>
    <cellStyle name="Связанная ячейка 2 3" xfId="29061"/>
    <cellStyle name="Связанная ячейка 2 3 2" xfId="58885"/>
    <cellStyle name="Связанная ячейка 2 4" xfId="29062"/>
    <cellStyle name="Связанная ячейка 2 4 2" xfId="58886"/>
    <cellStyle name="Связанная ячейка 2 5" xfId="29063"/>
    <cellStyle name="Связанная ячейка 2 5 2" xfId="58887"/>
    <cellStyle name="Связанная ячейка 2 6" xfId="29064"/>
    <cellStyle name="Связанная ячейка 2 6 2" xfId="58888"/>
    <cellStyle name="Связанная ячейка 2 7" xfId="29065"/>
    <cellStyle name="Связанная ячейка 2 7 2" xfId="58889"/>
    <cellStyle name="Связанная ячейка 2 8" xfId="29066"/>
    <cellStyle name="Связанная ячейка 2 8 2" xfId="58890"/>
    <cellStyle name="Связанная ячейка 2 9" xfId="29067"/>
    <cellStyle name="Связанная ячейка 2 9 2" xfId="58891"/>
    <cellStyle name="Связанная ячейка 3" xfId="29068"/>
    <cellStyle name="Связанная ячейка 3 10" xfId="29069"/>
    <cellStyle name="Связанная ячейка 3 10 2" xfId="58892"/>
    <cellStyle name="Связанная ячейка 3 11" xfId="29070"/>
    <cellStyle name="Связанная ячейка 3 11 2" xfId="58893"/>
    <cellStyle name="Связанная ячейка 3 12" xfId="29071"/>
    <cellStyle name="Связанная ячейка 3 12 2" xfId="58894"/>
    <cellStyle name="Связанная ячейка 3 13" xfId="29072"/>
    <cellStyle name="Связанная ячейка 3 13 2" xfId="58895"/>
    <cellStyle name="Связанная ячейка 3 14" xfId="29073"/>
    <cellStyle name="Связанная ячейка 3 14 2" xfId="58896"/>
    <cellStyle name="Связанная ячейка 3 15" xfId="29074"/>
    <cellStyle name="Связанная ячейка 3 15 2" xfId="58897"/>
    <cellStyle name="Связанная ячейка 3 16" xfId="29075"/>
    <cellStyle name="Связанная ячейка 3 16 2" xfId="58898"/>
    <cellStyle name="Связанная ячейка 3 17" xfId="29076"/>
    <cellStyle name="Связанная ячейка 3 17 2" xfId="58899"/>
    <cellStyle name="Связанная ячейка 3 18" xfId="29077"/>
    <cellStyle name="Связанная ячейка 3 18 2" xfId="58900"/>
    <cellStyle name="Связанная ячейка 3 19" xfId="29078"/>
    <cellStyle name="Связанная ячейка 3 19 2" xfId="58901"/>
    <cellStyle name="Связанная ячейка 3 2" xfId="29079"/>
    <cellStyle name="Связанная ячейка 3 2 2" xfId="58902"/>
    <cellStyle name="Связанная ячейка 3 20" xfId="29080"/>
    <cellStyle name="Связанная ячейка 3 20 2" xfId="58903"/>
    <cellStyle name="Связанная ячейка 3 21" xfId="29081"/>
    <cellStyle name="Связанная ячейка 3 21 2" xfId="58904"/>
    <cellStyle name="Связанная ячейка 3 22" xfId="29082"/>
    <cellStyle name="Связанная ячейка 3 22 2" xfId="58905"/>
    <cellStyle name="Связанная ячейка 3 23" xfId="29083"/>
    <cellStyle name="Связанная ячейка 3 23 2" xfId="58906"/>
    <cellStyle name="Связанная ячейка 3 24" xfId="58907"/>
    <cellStyle name="Связанная ячейка 3 3" xfId="29084"/>
    <cellStyle name="Связанная ячейка 3 3 2" xfId="58908"/>
    <cellStyle name="Связанная ячейка 3 4" xfId="29085"/>
    <cellStyle name="Связанная ячейка 3 4 2" xfId="58909"/>
    <cellStyle name="Связанная ячейка 3 5" xfId="29086"/>
    <cellStyle name="Связанная ячейка 3 5 2" xfId="58910"/>
    <cellStyle name="Связанная ячейка 3 6" xfId="29087"/>
    <cellStyle name="Связанная ячейка 3 6 2" xfId="58911"/>
    <cellStyle name="Связанная ячейка 3 7" xfId="29088"/>
    <cellStyle name="Связанная ячейка 3 7 2" xfId="58912"/>
    <cellStyle name="Связанная ячейка 3 8" xfId="29089"/>
    <cellStyle name="Связанная ячейка 3 8 2" xfId="58913"/>
    <cellStyle name="Связанная ячейка 3 9" xfId="29090"/>
    <cellStyle name="Связанная ячейка 3 9 2" xfId="58914"/>
    <cellStyle name="Связанная ячейка 4" xfId="29091"/>
    <cellStyle name="Связанная ячейка 4 2" xfId="58915"/>
    <cellStyle name="Связанная ячейка 5" xfId="29092"/>
    <cellStyle name="Связанная ячейка 5 2" xfId="58916"/>
    <cellStyle name="Связанная ячейка 6" xfId="29093"/>
    <cellStyle name="Связанная ячейка 6 2" xfId="58917"/>
    <cellStyle name="Связанная ячейка 7" xfId="29094"/>
    <cellStyle name="Стиль 1" xfId="25"/>
    <cellStyle name="Стиль 1 10" xfId="26"/>
    <cellStyle name="Стиль 1 10 2" xfId="29095"/>
    <cellStyle name="Стиль 1 10 3" xfId="29096"/>
    <cellStyle name="Стиль 1 11" xfId="29097"/>
    <cellStyle name="Стиль 1 12" xfId="29098"/>
    <cellStyle name="Стиль 1 13" xfId="29099"/>
    <cellStyle name="Стиль 1 14" xfId="29100"/>
    <cellStyle name="Стиль 1 15" xfId="29101"/>
    <cellStyle name="Стиль 1 16" xfId="29102"/>
    <cellStyle name="Стиль 1 17" xfId="29103"/>
    <cellStyle name="Стиль 1 18" xfId="29104"/>
    <cellStyle name="Стиль 1 19" xfId="29105"/>
    <cellStyle name="Стиль 1 2" xfId="29106"/>
    <cellStyle name="Стиль 1 2 10" xfId="29107"/>
    <cellStyle name="Стиль 1 2 11" xfId="29108"/>
    <cellStyle name="Стиль 1 2 12" xfId="29109"/>
    <cellStyle name="Стиль 1 2 13" xfId="29110"/>
    <cellStyle name="Стиль 1 2 14" xfId="29111"/>
    <cellStyle name="Стиль 1 2 15" xfId="29112"/>
    <cellStyle name="Стиль 1 2 16" xfId="29113"/>
    <cellStyle name="Стиль 1 2 16 2" xfId="58918"/>
    <cellStyle name="Стиль 1 2 17" xfId="59152"/>
    <cellStyle name="Стиль 1 2 2" xfId="29114"/>
    <cellStyle name="Стиль 1 2 2 2" xfId="29115"/>
    <cellStyle name="Стиль 1 2 2 2 2" xfId="58919"/>
    <cellStyle name="Стиль 1 2 2 3" xfId="29116"/>
    <cellStyle name="Стиль 1 2 2 3 2" xfId="58920"/>
    <cellStyle name="Стиль 1 2 2 4" xfId="29117"/>
    <cellStyle name="Стиль 1 2 2 4 2" xfId="58921"/>
    <cellStyle name="Стиль 1 2 2 5" xfId="29118"/>
    <cellStyle name="Стиль 1 2 2 5 2" xfId="58922"/>
    <cellStyle name="Стиль 1 2 2 6" xfId="29119"/>
    <cellStyle name="Стиль 1 2 2 6 2" xfId="58923"/>
    <cellStyle name="Стиль 1 2 3" xfId="29120"/>
    <cellStyle name="Стиль 1 2 3 2" xfId="29121"/>
    <cellStyle name="Стиль 1 2 3 2 2" xfId="58924"/>
    <cellStyle name="Стиль 1 2 4" xfId="29122"/>
    <cellStyle name="Стиль 1 2 4 2" xfId="29123"/>
    <cellStyle name="Стиль 1 2 4 2 2" xfId="58925"/>
    <cellStyle name="Стиль 1 2 5" xfId="29124"/>
    <cellStyle name="Стиль 1 2 5 2" xfId="29125"/>
    <cellStyle name="Стиль 1 2 5 2 2" xfId="58926"/>
    <cellStyle name="Стиль 1 2 6" xfId="29126"/>
    <cellStyle name="Стиль 1 2 7" xfId="29127"/>
    <cellStyle name="Стиль 1 2 8" xfId="29128"/>
    <cellStyle name="Стиль 1 2 9" xfId="29129"/>
    <cellStyle name="Стиль 1 20" xfId="29130"/>
    <cellStyle name="Стиль 1 21" xfId="29131"/>
    <cellStyle name="Стиль 1 22" xfId="29132"/>
    <cellStyle name="Стиль 1 23" xfId="29133"/>
    <cellStyle name="Стиль 1 24" xfId="29134"/>
    <cellStyle name="Стиль 1 25" xfId="29135"/>
    <cellStyle name="Стиль 1 26" xfId="29136"/>
    <cellStyle name="Стиль 1 27" xfId="29137"/>
    <cellStyle name="Стиль 1 28" xfId="29138"/>
    <cellStyle name="Стиль 1 29" xfId="29139"/>
    <cellStyle name="Стиль 1 3" xfId="29140"/>
    <cellStyle name="Стиль 1 3 2" xfId="29141"/>
    <cellStyle name="Стиль 1 3 2 2" xfId="58927"/>
    <cellStyle name="Стиль 1 30" xfId="29142"/>
    <cellStyle name="Стиль 1 31" xfId="29143"/>
    <cellStyle name="Стиль 1 32" xfId="29144"/>
    <cellStyle name="Стиль 1 33" xfId="29145"/>
    <cellStyle name="Стиль 1 34" xfId="29146"/>
    <cellStyle name="Стиль 1 35" xfId="29147"/>
    <cellStyle name="Стиль 1 36" xfId="29148"/>
    <cellStyle name="Стиль 1 37" xfId="29149"/>
    <cellStyle name="Стиль 1 38" xfId="29150"/>
    <cellStyle name="Стиль 1 39" xfId="29151"/>
    <cellStyle name="Стиль 1 4" xfId="29152"/>
    <cellStyle name="Стиль 1 4 2" xfId="29153"/>
    <cellStyle name="Стиль 1 4 2 2" xfId="58928"/>
    <cellStyle name="Стиль 1 40" xfId="29154"/>
    <cellStyle name="Стиль 1 41" xfId="29155"/>
    <cellStyle name="Стиль 1 42" xfId="29156"/>
    <cellStyle name="Стиль 1 43" xfId="29157"/>
    <cellStyle name="Стиль 1 44" xfId="29158"/>
    <cellStyle name="Стиль 1 45" xfId="29159"/>
    <cellStyle name="Стиль 1 46" xfId="29160"/>
    <cellStyle name="Стиль 1 47" xfId="29161"/>
    <cellStyle name="Стиль 1 48" xfId="29162"/>
    <cellStyle name="Стиль 1 49" xfId="29163"/>
    <cellStyle name="Стиль 1 5" xfId="29164"/>
    <cellStyle name="Стиль 1 5 2" xfId="29165"/>
    <cellStyle name="Стиль 1 5 2 2" xfId="58929"/>
    <cellStyle name="Стиль 1 50" xfId="29166"/>
    <cellStyle name="Стиль 1 51" xfId="29167"/>
    <cellStyle name="Стиль 1 52" xfId="29168"/>
    <cellStyle name="Стиль 1 53" xfId="29169"/>
    <cellStyle name="Стиль 1 54" xfId="29170"/>
    <cellStyle name="Стиль 1 55" xfId="29171"/>
    <cellStyle name="Стиль 1 55 2" xfId="58930"/>
    <cellStyle name="Стиль 1 56" xfId="29172"/>
    <cellStyle name="Стиль 1 57" xfId="59153"/>
    <cellStyle name="Стиль 1 6" xfId="29173"/>
    <cellStyle name="Стиль 1 7" xfId="29174"/>
    <cellStyle name="Стиль 1 8" xfId="29175"/>
    <cellStyle name="Стиль 1 9" xfId="29176"/>
    <cellStyle name="Текст предупреждения 2" xfId="29177"/>
    <cellStyle name="Текст предупреждения 2 10" xfId="29178"/>
    <cellStyle name="Текст предупреждения 2 10 2" xfId="58931"/>
    <cellStyle name="Текст предупреждения 2 11" xfId="29179"/>
    <cellStyle name="Текст предупреждения 2 11 2" xfId="58932"/>
    <cellStyle name="Текст предупреждения 2 12" xfId="29180"/>
    <cellStyle name="Текст предупреждения 2 12 2" xfId="58933"/>
    <cellStyle name="Текст предупреждения 2 13" xfId="29181"/>
    <cellStyle name="Текст предупреждения 2 13 2" xfId="58934"/>
    <cellStyle name="Текст предупреждения 2 14" xfId="29182"/>
    <cellStyle name="Текст предупреждения 2 14 2" xfId="58935"/>
    <cellStyle name="Текст предупреждения 2 15" xfId="29183"/>
    <cellStyle name="Текст предупреждения 2 15 2" xfId="58936"/>
    <cellStyle name="Текст предупреждения 2 16" xfId="29184"/>
    <cellStyle name="Текст предупреждения 2 16 2" xfId="58937"/>
    <cellStyle name="Текст предупреждения 2 17" xfId="29185"/>
    <cellStyle name="Текст предупреждения 2 17 2" xfId="58938"/>
    <cellStyle name="Текст предупреждения 2 18" xfId="29186"/>
    <cellStyle name="Текст предупреждения 2 18 2" xfId="58939"/>
    <cellStyle name="Текст предупреждения 2 19" xfId="29187"/>
    <cellStyle name="Текст предупреждения 2 19 2" xfId="58940"/>
    <cellStyle name="Текст предупреждения 2 2" xfId="29188"/>
    <cellStyle name="Текст предупреждения 2 2 2" xfId="58941"/>
    <cellStyle name="Текст предупреждения 2 20" xfId="29189"/>
    <cellStyle name="Текст предупреждения 2 20 2" xfId="58942"/>
    <cellStyle name="Текст предупреждения 2 21" xfId="29190"/>
    <cellStyle name="Текст предупреждения 2 21 2" xfId="58943"/>
    <cellStyle name="Текст предупреждения 2 22" xfId="29191"/>
    <cellStyle name="Текст предупреждения 2 22 2" xfId="58944"/>
    <cellStyle name="Текст предупреждения 2 23" xfId="29192"/>
    <cellStyle name="Текст предупреждения 2 23 2" xfId="58945"/>
    <cellStyle name="Текст предупреждения 2 24" xfId="58946"/>
    <cellStyle name="Текст предупреждения 2 3" xfId="29193"/>
    <cellStyle name="Текст предупреждения 2 3 2" xfId="58947"/>
    <cellStyle name="Текст предупреждения 2 4" xfId="29194"/>
    <cellStyle name="Текст предупреждения 2 4 2" xfId="58948"/>
    <cellStyle name="Текст предупреждения 2 5" xfId="29195"/>
    <cellStyle name="Текст предупреждения 2 5 2" xfId="58949"/>
    <cellStyle name="Текст предупреждения 2 6" xfId="29196"/>
    <cellStyle name="Текст предупреждения 2 6 2" xfId="58950"/>
    <cellStyle name="Текст предупреждения 2 7" xfId="29197"/>
    <cellStyle name="Текст предупреждения 2 7 2" xfId="58951"/>
    <cellStyle name="Текст предупреждения 2 8" xfId="29198"/>
    <cellStyle name="Текст предупреждения 2 8 2" xfId="58952"/>
    <cellStyle name="Текст предупреждения 2 9" xfId="29199"/>
    <cellStyle name="Текст предупреждения 2 9 2" xfId="58953"/>
    <cellStyle name="Текст предупреждения 3" xfId="29200"/>
    <cellStyle name="Текст предупреждения 3 10" xfId="29201"/>
    <cellStyle name="Текст предупреждения 3 10 2" xfId="58954"/>
    <cellStyle name="Текст предупреждения 3 11" xfId="29202"/>
    <cellStyle name="Текст предупреждения 3 11 2" xfId="58955"/>
    <cellStyle name="Текст предупреждения 3 12" xfId="29203"/>
    <cellStyle name="Текст предупреждения 3 12 2" xfId="58956"/>
    <cellStyle name="Текст предупреждения 3 13" xfId="29204"/>
    <cellStyle name="Текст предупреждения 3 13 2" xfId="58957"/>
    <cellStyle name="Текст предупреждения 3 14" xfId="29205"/>
    <cellStyle name="Текст предупреждения 3 14 2" xfId="58958"/>
    <cellStyle name="Текст предупреждения 3 15" xfId="29206"/>
    <cellStyle name="Текст предупреждения 3 15 2" xfId="58959"/>
    <cellStyle name="Текст предупреждения 3 16" xfId="29207"/>
    <cellStyle name="Текст предупреждения 3 16 2" xfId="58960"/>
    <cellStyle name="Текст предупреждения 3 17" xfId="29208"/>
    <cellStyle name="Текст предупреждения 3 17 2" xfId="58961"/>
    <cellStyle name="Текст предупреждения 3 18" xfId="29209"/>
    <cellStyle name="Текст предупреждения 3 18 2" xfId="58962"/>
    <cellStyle name="Текст предупреждения 3 19" xfId="29210"/>
    <cellStyle name="Текст предупреждения 3 19 2" xfId="58963"/>
    <cellStyle name="Текст предупреждения 3 2" xfId="29211"/>
    <cellStyle name="Текст предупреждения 3 2 2" xfId="58964"/>
    <cellStyle name="Текст предупреждения 3 20" xfId="29212"/>
    <cellStyle name="Текст предупреждения 3 20 2" xfId="58965"/>
    <cellStyle name="Текст предупреждения 3 21" xfId="29213"/>
    <cellStyle name="Текст предупреждения 3 21 2" xfId="58966"/>
    <cellStyle name="Текст предупреждения 3 22" xfId="29214"/>
    <cellStyle name="Текст предупреждения 3 22 2" xfId="58967"/>
    <cellStyle name="Текст предупреждения 3 23" xfId="29215"/>
    <cellStyle name="Текст предупреждения 3 23 2" xfId="58968"/>
    <cellStyle name="Текст предупреждения 3 24" xfId="58969"/>
    <cellStyle name="Текст предупреждения 3 3" xfId="29216"/>
    <cellStyle name="Текст предупреждения 3 3 2" xfId="58970"/>
    <cellStyle name="Текст предупреждения 3 4" xfId="29217"/>
    <cellStyle name="Текст предупреждения 3 4 2" xfId="58971"/>
    <cellStyle name="Текст предупреждения 3 5" xfId="29218"/>
    <cellStyle name="Текст предупреждения 3 5 2" xfId="58972"/>
    <cellStyle name="Текст предупреждения 3 6" xfId="29219"/>
    <cellStyle name="Текст предупреждения 3 6 2" xfId="58973"/>
    <cellStyle name="Текст предупреждения 3 7" xfId="29220"/>
    <cellStyle name="Текст предупреждения 3 7 2" xfId="58974"/>
    <cellStyle name="Текст предупреждения 3 8" xfId="29221"/>
    <cellStyle name="Текст предупреждения 3 8 2" xfId="58975"/>
    <cellStyle name="Текст предупреждения 3 9" xfId="29222"/>
    <cellStyle name="Текст предупреждения 3 9 2" xfId="58976"/>
    <cellStyle name="Текст предупреждения 4" xfId="29223"/>
    <cellStyle name="Текст предупреждения 4 2" xfId="58977"/>
    <cellStyle name="Текст предупреждения 5" xfId="29224"/>
    <cellStyle name="Текст предупреждения 5 2" xfId="58978"/>
    <cellStyle name="Текст предупреждения 6" xfId="29225"/>
    <cellStyle name="Текст предупреждения 6 2" xfId="58979"/>
    <cellStyle name="Текст предупреждения 7" xfId="29226"/>
    <cellStyle name="Текстовый" xfId="29227"/>
    <cellStyle name="Тысячи [0]_22гк" xfId="29228"/>
    <cellStyle name="Тысячи_22гк" xfId="29229"/>
    <cellStyle name="Финансовый [0] 2" xfId="29230"/>
    <cellStyle name="Финансовый [0] 2 2" xfId="29231"/>
    <cellStyle name="Финансовый [0] 2 2 2" xfId="59154"/>
    <cellStyle name="Финансовый [0] 2 3" xfId="59155"/>
    <cellStyle name="Финансовый 10" xfId="29232"/>
    <cellStyle name="Финансовый 10 2" xfId="59156"/>
    <cellStyle name="Финансовый 11" xfId="29233"/>
    <cellStyle name="Финансовый 11 2" xfId="59157"/>
    <cellStyle name="Финансовый 11 29 9" xfId="29234"/>
    <cellStyle name="Финансовый 11 29 9 10" xfId="29235"/>
    <cellStyle name="Финансовый 11 29 9 10 10" xfId="29236"/>
    <cellStyle name="Финансовый 11 29 9 10 10 2" xfId="59158"/>
    <cellStyle name="Финансовый 11 29 9 10 11" xfId="29237"/>
    <cellStyle name="Финансовый 11 29 9 10 11 2" xfId="59159"/>
    <cellStyle name="Финансовый 11 29 9 10 12" xfId="29238"/>
    <cellStyle name="Финансовый 11 29 9 10 12 2" xfId="59160"/>
    <cellStyle name="Финансовый 11 29 9 10 13" xfId="29239"/>
    <cellStyle name="Финансовый 11 29 9 10 13 2" xfId="59161"/>
    <cellStyle name="Финансовый 11 29 9 10 14" xfId="29240"/>
    <cellStyle name="Финансовый 11 29 9 10 14 2" xfId="59162"/>
    <cellStyle name="Финансовый 11 29 9 10 15" xfId="29241"/>
    <cellStyle name="Финансовый 11 29 9 10 15 2" xfId="59163"/>
    <cellStyle name="Финансовый 11 29 9 10 16" xfId="29242"/>
    <cellStyle name="Финансовый 11 29 9 10 16 2" xfId="59164"/>
    <cellStyle name="Финансовый 11 29 9 10 17" xfId="29243"/>
    <cellStyle name="Финансовый 11 29 9 10 17 2" xfId="59165"/>
    <cellStyle name="Финансовый 11 29 9 10 18" xfId="29244"/>
    <cellStyle name="Финансовый 11 29 9 10 18 2" xfId="59166"/>
    <cellStyle name="Финансовый 11 29 9 10 19" xfId="29245"/>
    <cellStyle name="Финансовый 11 29 9 10 19 2" xfId="59167"/>
    <cellStyle name="Финансовый 11 29 9 10 2" xfId="29246"/>
    <cellStyle name="Финансовый 11 29 9 10 2 2" xfId="59168"/>
    <cellStyle name="Финансовый 11 29 9 10 20" xfId="29247"/>
    <cellStyle name="Финансовый 11 29 9 10 20 2" xfId="59169"/>
    <cellStyle name="Финансовый 11 29 9 10 21" xfId="29248"/>
    <cellStyle name="Финансовый 11 29 9 10 21 2" xfId="59170"/>
    <cellStyle name="Финансовый 11 29 9 10 22" xfId="29249"/>
    <cellStyle name="Финансовый 11 29 9 10 22 2" xfId="59171"/>
    <cellStyle name="Финансовый 11 29 9 10 23" xfId="29250"/>
    <cellStyle name="Финансовый 11 29 9 10 23 2" xfId="59172"/>
    <cellStyle name="Финансовый 11 29 9 10 24" xfId="59173"/>
    <cellStyle name="Финансовый 11 29 9 10 3" xfId="29251"/>
    <cellStyle name="Финансовый 11 29 9 10 3 2" xfId="59174"/>
    <cellStyle name="Финансовый 11 29 9 10 4" xfId="29252"/>
    <cellStyle name="Финансовый 11 29 9 10 4 2" xfId="59175"/>
    <cellStyle name="Финансовый 11 29 9 10 5" xfId="29253"/>
    <cellStyle name="Финансовый 11 29 9 10 5 2" xfId="59176"/>
    <cellStyle name="Финансовый 11 29 9 10 6" xfId="29254"/>
    <cellStyle name="Финансовый 11 29 9 10 6 2" xfId="59177"/>
    <cellStyle name="Финансовый 11 29 9 10 7" xfId="29255"/>
    <cellStyle name="Финансовый 11 29 9 10 7 2" xfId="59178"/>
    <cellStyle name="Финансовый 11 29 9 10 8" xfId="29256"/>
    <cellStyle name="Финансовый 11 29 9 10 8 2" xfId="59179"/>
    <cellStyle name="Финансовый 11 29 9 10 9" xfId="29257"/>
    <cellStyle name="Финансовый 11 29 9 10 9 2" xfId="59180"/>
    <cellStyle name="Финансовый 11 29 9 11" xfId="29258"/>
    <cellStyle name="Финансовый 11 29 9 11 10" xfId="29259"/>
    <cellStyle name="Финансовый 11 29 9 11 10 2" xfId="59181"/>
    <cellStyle name="Финансовый 11 29 9 11 11" xfId="29260"/>
    <cellStyle name="Финансовый 11 29 9 11 11 2" xfId="59182"/>
    <cellStyle name="Финансовый 11 29 9 11 12" xfId="29261"/>
    <cellStyle name="Финансовый 11 29 9 11 12 2" xfId="59183"/>
    <cellStyle name="Финансовый 11 29 9 11 13" xfId="29262"/>
    <cellStyle name="Финансовый 11 29 9 11 13 2" xfId="59184"/>
    <cellStyle name="Финансовый 11 29 9 11 14" xfId="29263"/>
    <cellStyle name="Финансовый 11 29 9 11 14 2" xfId="59185"/>
    <cellStyle name="Финансовый 11 29 9 11 15" xfId="29264"/>
    <cellStyle name="Финансовый 11 29 9 11 15 2" xfId="59186"/>
    <cellStyle name="Финансовый 11 29 9 11 16" xfId="29265"/>
    <cellStyle name="Финансовый 11 29 9 11 16 2" xfId="59187"/>
    <cellStyle name="Финансовый 11 29 9 11 17" xfId="29266"/>
    <cellStyle name="Финансовый 11 29 9 11 17 2" xfId="59188"/>
    <cellStyle name="Финансовый 11 29 9 11 18" xfId="29267"/>
    <cellStyle name="Финансовый 11 29 9 11 18 2" xfId="59189"/>
    <cellStyle name="Финансовый 11 29 9 11 19" xfId="59190"/>
    <cellStyle name="Финансовый 11 29 9 11 2" xfId="29268"/>
    <cellStyle name="Финансовый 11 29 9 11 2 2" xfId="59191"/>
    <cellStyle name="Финансовый 11 29 9 11 3" xfId="29269"/>
    <cellStyle name="Финансовый 11 29 9 11 3 2" xfId="59192"/>
    <cellStyle name="Финансовый 11 29 9 11 4" xfId="29270"/>
    <cellStyle name="Финансовый 11 29 9 11 4 2" xfId="59193"/>
    <cellStyle name="Финансовый 11 29 9 11 5" xfId="29271"/>
    <cellStyle name="Финансовый 11 29 9 11 5 2" xfId="59194"/>
    <cellStyle name="Финансовый 11 29 9 11 6" xfId="29272"/>
    <cellStyle name="Финансовый 11 29 9 11 6 2" xfId="59195"/>
    <cellStyle name="Финансовый 11 29 9 11 7" xfId="29273"/>
    <cellStyle name="Финансовый 11 29 9 11 7 2" xfId="59196"/>
    <cellStyle name="Финансовый 11 29 9 11 8" xfId="29274"/>
    <cellStyle name="Финансовый 11 29 9 11 8 2" xfId="59197"/>
    <cellStyle name="Финансовый 11 29 9 11 9" xfId="29275"/>
    <cellStyle name="Финансовый 11 29 9 11 9 2" xfId="59198"/>
    <cellStyle name="Финансовый 11 29 9 12" xfId="29276"/>
    <cellStyle name="Финансовый 11 29 9 12 10" xfId="29277"/>
    <cellStyle name="Финансовый 11 29 9 12 10 2" xfId="59199"/>
    <cellStyle name="Финансовый 11 29 9 12 11" xfId="29278"/>
    <cellStyle name="Финансовый 11 29 9 12 11 2" xfId="59200"/>
    <cellStyle name="Финансовый 11 29 9 12 12" xfId="29279"/>
    <cellStyle name="Финансовый 11 29 9 12 12 2" xfId="59201"/>
    <cellStyle name="Финансовый 11 29 9 12 13" xfId="29280"/>
    <cellStyle name="Финансовый 11 29 9 12 13 2" xfId="59202"/>
    <cellStyle name="Финансовый 11 29 9 12 14" xfId="29281"/>
    <cellStyle name="Финансовый 11 29 9 12 14 2" xfId="59203"/>
    <cellStyle name="Финансовый 11 29 9 12 15" xfId="29282"/>
    <cellStyle name="Финансовый 11 29 9 12 15 2" xfId="59204"/>
    <cellStyle name="Финансовый 11 29 9 12 16" xfId="29283"/>
    <cellStyle name="Финансовый 11 29 9 12 16 2" xfId="59205"/>
    <cellStyle name="Финансовый 11 29 9 12 17" xfId="29284"/>
    <cellStyle name="Финансовый 11 29 9 12 17 2" xfId="59206"/>
    <cellStyle name="Финансовый 11 29 9 12 18" xfId="29285"/>
    <cellStyle name="Финансовый 11 29 9 12 18 2" xfId="59207"/>
    <cellStyle name="Финансовый 11 29 9 12 19" xfId="59208"/>
    <cellStyle name="Финансовый 11 29 9 12 2" xfId="29286"/>
    <cellStyle name="Финансовый 11 29 9 12 2 2" xfId="59209"/>
    <cellStyle name="Финансовый 11 29 9 12 3" xfId="29287"/>
    <cellStyle name="Финансовый 11 29 9 12 3 2" xfId="59210"/>
    <cellStyle name="Финансовый 11 29 9 12 4" xfId="29288"/>
    <cellStyle name="Финансовый 11 29 9 12 4 2" xfId="59211"/>
    <cellStyle name="Финансовый 11 29 9 12 5" xfId="29289"/>
    <cellStyle name="Финансовый 11 29 9 12 5 2" xfId="59212"/>
    <cellStyle name="Финансовый 11 29 9 12 6" xfId="29290"/>
    <cellStyle name="Финансовый 11 29 9 12 6 2" xfId="59213"/>
    <cellStyle name="Финансовый 11 29 9 12 7" xfId="29291"/>
    <cellStyle name="Финансовый 11 29 9 12 7 2" xfId="59214"/>
    <cellStyle name="Финансовый 11 29 9 12 8" xfId="29292"/>
    <cellStyle name="Финансовый 11 29 9 12 8 2" xfId="59215"/>
    <cellStyle name="Финансовый 11 29 9 12 9" xfId="29293"/>
    <cellStyle name="Финансовый 11 29 9 12 9 2" xfId="59216"/>
    <cellStyle name="Финансовый 11 29 9 13" xfId="29294"/>
    <cellStyle name="Финансовый 11 29 9 13 10" xfId="29295"/>
    <cellStyle name="Финансовый 11 29 9 13 10 2" xfId="59217"/>
    <cellStyle name="Финансовый 11 29 9 13 11" xfId="29296"/>
    <cellStyle name="Финансовый 11 29 9 13 11 2" xfId="59218"/>
    <cellStyle name="Финансовый 11 29 9 13 12" xfId="29297"/>
    <cellStyle name="Финансовый 11 29 9 13 12 2" xfId="59219"/>
    <cellStyle name="Финансовый 11 29 9 13 13" xfId="29298"/>
    <cellStyle name="Финансовый 11 29 9 13 13 2" xfId="59220"/>
    <cellStyle name="Финансовый 11 29 9 13 14" xfId="29299"/>
    <cellStyle name="Финансовый 11 29 9 13 14 2" xfId="59221"/>
    <cellStyle name="Финансовый 11 29 9 13 15" xfId="29300"/>
    <cellStyle name="Финансовый 11 29 9 13 15 2" xfId="59222"/>
    <cellStyle name="Финансовый 11 29 9 13 16" xfId="29301"/>
    <cellStyle name="Финансовый 11 29 9 13 16 2" xfId="59223"/>
    <cellStyle name="Финансовый 11 29 9 13 17" xfId="29302"/>
    <cellStyle name="Финансовый 11 29 9 13 17 2" xfId="59224"/>
    <cellStyle name="Финансовый 11 29 9 13 18" xfId="29303"/>
    <cellStyle name="Финансовый 11 29 9 13 18 2" xfId="59225"/>
    <cellStyle name="Финансовый 11 29 9 13 19" xfId="59226"/>
    <cellStyle name="Финансовый 11 29 9 13 2" xfId="29304"/>
    <cellStyle name="Финансовый 11 29 9 13 2 2" xfId="59227"/>
    <cellStyle name="Финансовый 11 29 9 13 3" xfId="29305"/>
    <cellStyle name="Финансовый 11 29 9 13 3 2" xfId="59228"/>
    <cellStyle name="Финансовый 11 29 9 13 4" xfId="29306"/>
    <cellStyle name="Финансовый 11 29 9 13 4 2" xfId="59229"/>
    <cellStyle name="Финансовый 11 29 9 13 5" xfId="29307"/>
    <cellStyle name="Финансовый 11 29 9 13 5 2" xfId="59230"/>
    <cellStyle name="Финансовый 11 29 9 13 6" xfId="29308"/>
    <cellStyle name="Финансовый 11 29 9 13 6 2" xfId="59231"/>
    <cellStyle name="Финансовый 11 29 9 13 7" xfId="29309"/>
    <cellStyle name="Финансовый 11 29 9 13 7 2" xfId="59232"/>
    <cellStyle name="Финансовый 11 29 9 13 8" xfId="29310"/>
    <cellStyle name="Финансовый 11 29 9 13 8 2" xfId="59233"/>
    <cellStyle name="Финансовый 11 29 9 13 9" xfId="29311"/>
    <cellStyle name="Финансовый 11 29 9 13 9 2" xfId="59234"/>
    <cellStyle name="Финансовый 11 29 9 14" xfId="29312"/>
    <cellStyle name="Финансовый 11 29 9 14 2" xfId="59235"/>
    <cellStyle name="Финансовый 11 29 9 15" xfId="29313"/>
    <cellStyle name="Финансовый 11 29 9 15 2" xfId="59236"/>
    <cellStyle name="Финансовый 11 29 9 16" xfId="29314"/>
    <cellStyle name="Финансовый 11 29 9 16 2" xfId="59237"/>
    <cellStyle name="Финансовый 11 29 9 17" xfId="29315"/>
    <cellStyle name="Финансовый 11 29 9 17 2" xfId="59238"/>
    <cellStyle name="Финансовый 11 29 9 18" xfId="29316"/>
    <cellStyle name="Финансовый 11 29 9 18 2" xfId="59239"/>
    <cellStyle name="Финансовый 11 29 9 19" xfId="29317"/>
    <cellStyle name="Финансовый 11 29 9 19 2" xfId="59240"/>
    <cellStyle name="Финансовый 11 29 9 2" xfId="29318"/>
    <cellStyle name="Финансовый 11 29 9 2 2" xfId="29319"/>
    <cellStyle name="Финансовый 11 29 9 2 2 2" xfId="59241"/>
    <cellStyle name="Финансовый 11 29 9 2 3" xfId="59242"/>
    <cellStyle name="Финансовый 11 29 9 20" xfId="29320"/>
    <cellStyle name="Финансовый 11 29 9 20 2" xfId="59243"/>
    <cellStyle name="Финансовый 11 29 9 21" xfId="29321"/>
    <cellStyle name="Финансовый 11 29 9 21 2" xfId="59244"/>
    <cellStyle name="Финансовый 11 29 9 22" xfId="29322"/>
    <cellStyle name="Финансовый 11 29 9 22 2" xfId="59245"/>
    <cellStyle name="Финансовый 11 29 9 23" xfId="29323"/>
    <cellStyle name="Финансовый 11 29 9 23 2" xfId="59246"/>
    <cellStyle name="Финансовый 11 29 9 24" xfId="29324"/>
    <cellStyle name="Финансовый 11 29 9 24 2" xfId="59247"/>
    <cellStyle name="Финансовый 11 29 9 25" xfId="29325"/>
    <cellStyle name="Финансовый 11 29 9 25 2" xfId="59248"/>
    <cellStyle name="Финансовый 11 29 9 26" xfId="29326"/>
    <cellStyle name="Финансовый 11 29 9 26 2" xfId="59249"/>
    <cellStyle name="Финансовый 11 29 9 27" xfId="29327"/>
    <cellStyle name="Финансовый 11 29 9 27 2" xfId="59250"/>
    <cellStyle name="Финансовый 11 29 9 28" xfId="29328"/>
    <cellStyle name="Финансовый 11 29 9 28 2" xfId="59251"/>
    <cellStyle name="Финансовый 11 29 9 29" xfId="29329"/>
    <cellStyle name="Финансовый 11 29 9 29 2" xfId="59252"/>
    <cellStyle name="Финансовый 11 29 9 3" xfId="29330"/>
    <cellStyle name="Финансовый 11 29 9 3 2" xfId="59253"/>
    <cellStyle name="Финансовый 11 29 9 30" xfId="29331"/>
    <cellStyle name="Финансовый 11 29 9 30 2" xfId="59254"/>
    <cellStyle name="Финансовый 11 29 9 31" xfId="29332"/>
    <cellStyle name="Финансовый 11 29 9 31 2" xfId="59255"/>
    <cellStyle name="Финансовый 11 29 9 32" xfId="29333"/>
    <cellStyle name="Финансовый 11 29 9 32 2" xfId="59256"/>
    <cellStyle name="Финансовый 11 29 9 33" xfId="59257"/>
    <cellStyle name="Финансовый 11 29 9 4" xfId="29334"/>
    <cellStyle name="Финансовый 11 29 9 4 2" xfId="59258"/>
    <cellStyle name="Финансовый 11 29 9 5" xfId="29335"/>
    <cellStyle name="Финансовый 11 29 9 5 2" xfId="59259"/>
    <cellStyle name="Финансовый 11 29 9 6" xfId="29336"/>
    <cellStyle name="Финансовый 11 29 9 6 2" xfId="59260"/>
    <cellStyle name="Финансовый 11 29 9 7" xfId="29337"/>
    <cellStyle name="Финансовый 11 29 9 7 2" xfId="59261"/>
    <cellStyle name="Финансовый 11 29 9 8" xfId="29338"/>
    <cellStyle name="Финансовый 11 29 9 8 2" xfId="59262"/>
    <cellStyle name="Финансовый 11 29 9 9" xfId="29339"/>
    <cellStyle name="Финансовый 11 29 9 9 10" xfId="29340"/>
    <cellStyle name="Финансовый 11 29 9 9 10 2" xfId="59263"/>
    <cellStyle name="Финансовый 11 29 9 9 11" xfId="29341"/>
    <cellStyle name="Финансовый 11 29 9 9 11 2" xfId="59264"/>
    <cellStyle name="Финансовый 11 29 9 9 12" xfId="29342"/>
    <cellStyle name="Финансовый 11 29 9 9 12 2" xfId="59265"/>
    <cellStyle name="Финансовый 11 29 9 9 13" xfId="29343"/>
    <cellStyle name="Финансовый 11 29 9 9 13 2" xfId="59266"/>
    <cellStyle name="Финансовый 11 29 9 9 14" xfId="29344"/>
    <cellStyle name="Финансовый 11 29 9 9 14 2" xfId="59267"/>
    <cellStyle name="Финансовый 11 29 9 9 15" xfId="29345"/>
    <cellStyle name="Финансовый 11 29 9 9 15 2" xfId="59268"/>
    <cellStyle name="Финансовый 11 29 9 9 16" xfId="29346"/>
    <cellStyle name="Финансовый 11 29 9 9 16 2" xfId="59269"/>
    <cellStyle name="Финансовый 11 29 9 9 17" xfId="29347"/>
    <cellStyle name="Финансовый 11 29 9 9 17 2" xfId="59270"/>
    <cellStyle name="Финансовый 11 29 9 9 18" xfId="29348"/>
    <cellStyle name="Финансовый 11 29 9 9 18 2" xfId="59271"/>
    <cellStyle name="Финансовый 11 29 9 9 19" xfId="29349"/>
    <cellStyle name="Финансовый 11 29 9 9 19 2" xfId="59272"/>
    <cellStyle name="Финансовый 11 29 9 9 2" xfId="29350"/>
    <cellStyle name="Финансовый 11 29 9 9 2 2" xfId="59273"/>
    <cellStyle name="Финансовый 11 29 9 9 20" xfId="29351"/>
    <cellStyle name="Финансовый 11 29 9 9 20 2" xfId="59274"/>
    <cellStyle name="Финансовый 11 29 9 9 21" xfId="29352"/>
    <cellStyle name="Финансовый 11 29 9 9 21 2" xfId="59275"/>
    <cellStyle name="Финансовый 11 29 9 9 22" xfId="29353"/>
    <cellStyle name="Финансовый 11 29 9 9 22 2" xfId="59276"/>
    <cellStyle name="Финансовый 11 29 9 9 23" xfId="29354"/>
    <cellStyle name="Финансовый 11 29 9 9 23 2" xfId="59277"/>
    <cellStyle name="Финансовый 11 29 9 9 24" xfId="59278"/>
    <cellStyle name="Финансовый 11 29 9 9 3" xfId="29355"/>
    <cellStyle name="Финансовый 11 29 9 9 3 2" xfId="59279"/>
    <cellStyle name="Финансовый 11 29 9 9 4" xfId="29356"/>
    <cellStyle name="Финансовый 11 29 9 9 4 2" xfId="59280"/>
    <cellStyle name="Финансовый 11 29 9 9 5" xfId="29357"/>
    <cellStyle name="Финансовый 11 29 9 9 5 2" xfId="59281"/>
    <cellStyle name="Финансовый 11 29 9 9 6" xfId="29358"/>
    <cellStyle name="Финансовый 11 29 9 9 6 2" xfId="59282"/>
    <cellStyle name="Финансовый 11 29 9 9 7" xfId="29359"/>
    <cellStyle name="Финансовый 11 29 9 9 7 2" xfId="59283"/>
    <cellStyle name="Финансовый 11 29 9 9 8" xfId="29360"/>
    <cellStyle name="Финансовый 11 29 9 9 8 2" xfId="59284"/>
    <cellStyle name="Финансовый 11 29 9 9 9" xfId="29361"/>
    <cellStyle name="Финансовый 11 29 9 9 9 2" xfId="59285"/>
    <cellStyle name="Финансовый 12" xfId="29362"/>
    <cellStyle name="Финансовый 12 2" xfId="59286"/>
    <cellStyle name="Финансовый 13" xfId="29363"/>
    <cellStyle name="Финансовый 13 2" xfId="59287"/>
    <cellStyle name="Финансовый 13 29 9" xfId="29364"/>
    <cellStyle name="Финансовый 13 29 9 10" xfId="29365"/>
    <cellStyle name="Финансовый 13 29 9 10 10" xfId="29366"/>
    <cellStyle name="Финансовый 13 29 9 10 10 2" xfId="59288"/>
    <cellStyle name="Финансовый 13 29 9 10 11" xfId="29367"/>
    <cellStyle name="Финансовый 13 29 9 10 11 2" xfId="59289"/>
    <cellStyle name="Финансовый 13 29 9 10 12" xfId="29368"/>
    <cellStyle name="Финансовый 13 29 9 10 12 2" xfId="59290"/>
    <cellStyle name="Финансовый 13 29 9 10 13" xfId="29369"/>
    <cellStyle name="Финансовый 13 29 9 10 13 2" xfId="59291"/>
    <cellStyle name="Финансовый 13 29 9 10 14" xfId="29370"/>
    <cellStyle name="Финансовый 13 29 9 10 14 2" xfId="59292"/>
    <cellStyle name="Финансовый 13 29 9 10 15" xfId="29371"/>
    <cellStyle name="Финансовый 13 29 9 10 15 2" xfId="59293"/>
    <cellStyle name="Финансовый 13 29 9 10 16" xfId="29372"/>
    <cellStyle name="Финансовый 13 29 9 10 16 2" xfId="59294"/>
    <cellStyle name="Финансовый 13 29 9 10 17" xfId="29373"/>
    <cellStyle name="Финансовый 13 29 9 10 17 2" xfId="59295"/>
    <cellStyle name="Финансовый 13 29 9 10 18" xfId="29374"/>
    <cellStyle name="Финансовый 13 29 9 10 18 2" xfId="59296"/>
    <cellStyle name="Финансовый 13 29 9 10 19" xfId="29375"/>
    <cellStyle name="Финансовый 13 29 9 10 19 2" xfId="59297"/>
    <cellStyle name="Финансовый 13 29 9 10 2" xfId="29376"/>
    <cellStyle name="Финансовый 13 29 9 10 2 2" xfId="59298"/>
    <cellStyle name="Финансовый 13 29 9 10 20" xfId="29377"/>
    <cellStyle name="Финансовый 13 29 9 10 20 2" xfId="59299"/>
    <cellStyle name="Финансовый 13 29 9 10 21" xfId="29378"/>
    <cellStyle name="Финансовый 13 29 9 10 21 2" xfId="59300"/>
    <cellStyle name="Финансовый 13 29 9 10 22" xfId="29379"/>
    <cellStyle name="Финансовый 13 29 9 10 22 2" xfId="59301"/>
    <cellStyle name="Финансовый 13 29 9 10 23" xfId="29380"/>
    <cellStyle name="Финансовый 13 29 9 10 23 2" xfId="59302"/>
    <cellStyle name="Финансовый 13 29 9 10 24" xfId="59303"/>
    <cellStyle name="Финансовый 13 29 9 10 3" xfId="29381"/>
    <cellStyle name="Финансовый 13 29 9 10 3 2" xfId="59304"/>
    <cellStyle name="Финансовый 13 29 9 10 4" xfId="29382"/>
    <cellStyle name="Финансовый 13 29 9 10 4 2" xfId="59305"/>
    <cellStyle name="Финансовый 13 29 9 10 5" xfId="29383"/>
    <cellStyle name="Финансовый 13 29 9 10 5 2" xfId="59306"/>
    <cellStyle name="Финансовый 13 29 9 10 6" xfId="29384"/>
    <cellStyle name="Финансовый 13 29 9 10 6 2" xfId="59307"/>
    <cellStyle name="Финансовый 13 29 9 10 7" xfId="29385"/>
    <cellStyle name="Финансовый 13 29 9 10 7 2" xfId="59308"/>
    <cellStyle name="Финансовый 13 29 9 10 8" xfId="29386"/>
    <cellStyle name="Финансовый 13 29 9 10 8 2" xfId="59309"/>
    <cellStyle name="Финансовый 13 29 9 10 9" xfId="29387"/>
    <cellStyle name="Финансовый 13 29 9 10 9 2" xfId="59310"/>
    <cellStyle name="Финансовый 13 29 9 11" xfId="29388"/>
    <cellStyle name="Финансовый 13 29 9 11 10" xfId="29389"/>
    <cellStyle name="Финансовый 13 29 9 11 10 2" xfId="59311"/>
    <cellStyle name="Финансовый 13 29 9 11 11" xfId="29390"/>
    <cellStyle name="Финансовый 13 29 9 11 11 2" xfId="59312"/>
    <cellStyle name="Финансовый 13 29 9 11 12" xfId="29391"/>
    <cellStyle name="Финансовый 13 29 9 11 12 2" xfId="59313"/>
    <cellStyle name="Финансовый 13 29 9 11 13" xfId="29392"/>
    <cellStyle name="Финансовый 13 29 9 11 13 2" xfId="59314"/>
    <cellStyle name="Финансовый 13 29 9 11 14" xfId="29393"/>
    <cellStyle name="Финансовый 13 29 9 11 14 2" xfId="59315"/>
    <cellStyle name="Финансовый 13 29 9 11 15" xfId="29394"/>
    <cellStyle name="Финансовый 13 29 9 11 15 2" xfId="59316"/>
    <cellStyle name="Финансовый 13 29 9 11 16" xfId="29395"/>
    <cellStyle name="Финансовый 13 29 9 11 16 2" xfId="59317"/>
    <cellStyle name="Финансовый 13 29 9 11 17" xfId="29396"/>
    <cellStyle name="Финансовый 13 29 9 11 17 2" xfId="59318"/>
    <cellStyle name="Финансовый 13 29 9 11 18" xfId="29397"/>
    <cellStyle name="Финансовый 13 29 9 11 18 2" xfId="59319"/>
    <cellStyle name="Финансовый 13 29 9 11 19" xfId="59320"/>
    <cellStyle name="Финансовый 13 29 9 11 2" xfId="29398"/>
    <cellStyle name="Финансовый 13 29 9 11 2 2" xfId="59321"/>
    <cellStyle name="Финансовый 13 29 9 11 3" xfId="29399"/>
    <cellStyle name="Финансовый 13 29 9 11 3 2" xfId="59322"/>
    <cellStyle name="Финансовый 13 29 9 11 4" xfId="29400"/>
    <cellStyle name="Финансовый 13 29 9 11 4 2" xfId="59323"/>
    <cellStyle name="Финансовый 13 29 9 11 5" xfId="29401"/>
    <cellStyle name="Финансовый 13 29 9 11 5 2" xfId="59324"/>
    <cellStyle name="Финансовый 13 29 9 11 6" xfId="29402"/>
    <cellStyle name="Финансовый 13 29 9 11 6 2" xfId="59325"/>
    <cellStyle name="Финансовый 13 29 9 11 7" xfId="29403"/>
    <cellStyle name="Финансовый 13 29 9 11 7 2" xfId="59326"/>
    <cellStyle name="Финансовый 13 29 9 11 8" xfId="29404"/>
    <cellStyle name="Финансовый 13 29 9 11 8 2" xfId="59327"/>
    <cellStyle name="Финансовый 13 29 9 11 9" xfId="29405"/>
    <cellStyle name="Финансовый 13 29 9 11 9 2" xfId="59328"/>
    <cellStyle name="Финансовый 13 29 9 12" xfId="29406"/>
    <cellStyle name="Финансовый 13 29 9 12 10" xfId="29407"/>
    <cellStyle name="Финансовый 13 29 9 12 10 2" xfId="59329"/>
    <cellStyle name="Финансовый 13 29 9 12 11" xfId="29408"/>
    <cellStyle name="Финансовый 13 29 9 12 11 2" xfId="59330"/>
    <cellStyle name="Финансовый 13 29 9 12 12" xfId="29409"/>
    <cellStyle name="Финансовый 13 29 9 12 12 2" xfId="59331"/>
    <cellStyle name="Финансовый 13 29 9 12 13" xfId="29410"/>
    <cellStyle name="Финансовый 13 29 9 12 13 2" xfId="59332"/>
    <cellStyle name="Финансовый 13 29 9 12 14" xfId="29411"/>
    <cellStyle name="Финансовый 13 29 9 12 14 2" xfId="59333"/>
    <cellStyle name="Финансовый 13 29 9 12 15" xfId="29412"/>
    <cellStyle name="Финансовый 13 29 9 12 15 2" xfId="59334"/>
    <cellStyle name="Финансовый 13 29 9 12 16" xfId="29413"/>
    <cellStyle name="Финансовый 13 29 9 12 16 2" xfId="59335"/>
    <cellStyle name="Финансовый 13 29 9 12 17" xfId="29414"/>
    <cellStyle name="Финансовый 13 29 9 12 17 2" xfId="59336"/>
    <cellStyle name="Финансовый 13 29 9 12 18" xfId="29415"/>
    <cellStyle name="Финансовый 13 29 9 12 18 2" xfId="59337"/>
    <cellStyle name="Финансовый 13 29 9 12 19" xfId="59338"/>
    <cellStyle name="Финансовый 13 29 9 12 2" xfId="29416"/>
    <cellStyle name="Финансовый 13 29 9 12 2 2" xfId="59339"/>
    <cellStyle name="Финансовый 13 29 9 12 3" xfId="29417"/>
    <cellStyle name="Финансовый 13 29 9 12 3 2" xfId="59340"/>
    <cellStyle name="Финансовый 13 29 9 12 4" xfId="29418"/>
    <cellStyle name="Финансовый 13 29 9 12 4 2" xfId="59341"/>
    <cellStyle name="Финансовый 13 29 9 12 5" xfId="29419"/>
    <cellStyle name="Финансовый 13 29 9 12 5 2" xfId="59342"/>
    <cellStyle name="Финансовый 13 29 9 12 6" xfId="29420"/>
    <cellStyle name="Финансовый 13 29 9 12 6 2" xfId="59343"/>
    <cellStyle name="Финансовый 13 29 9 12 7" xfId="29421"/>
    <cellStyle name="Финансовый 13 29 9 12 7 2" xfId="59344"/>
    <cellStyle name="Финансовый 13 29 9 12 8" xfId="29422"/>
    <cellStyle name="Финансовый 13 29 9 12 8 2" xfId="59345"/>
    <cellStyle name="Финансовый 13 29 9 12 9" xfId="29423"/>
    <cellStyle name="Финансовый 13 29 9 12 9 2" xfId="59346"/>
    <cellStyle name="Финансовый 13 29 9 13" xfId="29424"/>
    <cellStyle name="Финансовый 13 29 9 13 10" xfId="29425"/>
    <cellStyle name="Финансовый 13 29 9 13 10 2" xfId="59347"/>
    <cellStyle name="Финансовый 13 29 9 13 11" xfId="29426"/>
    <cellStyle name="Финансовый 13 29 9 13 11 2" xfId="59348"/>
    <cellStyle name="Финансовый 13 29 9 13 12" xfId="29427"/>
    <cellStyle name="Финансовый 13 29 9 13 12 2" xfId="59349"/>
    <cellStyle name="Финансовый 13 29 9 13 13" xfId="29428"/>
    <cellStyle name="Финансовый 13 29 9 13 13 2" xfId="59350"/>
    <cellStyle name="Финансовый 13 29 9 13 14" xfId="29429"/>
    <cellStyle name="Финансовый 13 29 9 13 14 2" xfId="59351"/>
    <cellStyle name="Финансовый 13 29 9 13 15" xfId="29430"/>
    <cellStyle name="Финансовый 13 29 9 13 15 2" xfId="59352"/>
    <cellStyle name="Финансовый 13 29 9 13 16" xfId="29431"/>
    <cellStyle name="Финансовый 13 29 9 13 16 2" xfId="59353"/>
    <cellStyle name="Финансовый 13 29 9 13 17" xfId="29432"/>
    <cellStyle name="Финансовый 13 29 9 13 17 2" xfId="59354"/>
    <cellStyle name="Финансовый 13 29 9 13 18" xfId="29433"/>
    <cellStyle name="Финансовый 13 29 9 13 18 2" xfId="59355"/>
    <cellStyle name="Финансовый 13 29 9 13 19" xfId="59356"/>
    <cellStyle name="Финансовый 13 29 9 13 2" xfId="29434"/>
    <cellStyle name="Финансовый 13 29 9 13 2 2" xfId="59357"/>
    <cellStyle name="Финансовый 13 29 9 13 3" xfId="29435"/>
    <cellStyle name="Финансовый 13 29 9 13 3 2" xfId="59358"/>
    <cellStyle name="Финансовый 13 29 9 13 4" xfId="29436"/>
    <cellStyle name="Финансовый 13 29 9 13 4 2" xfId="59359"/>
    <cellStyle name="Финансовый 13 29 9 13 5" xfId="29437"/>
    <cellStyle name="Финансовый 13 29 9 13 5 2" xfId="59360"/>
    <cellStyle name="Финансовый 13 29 9 13 6" xfId="29438"/>
    <cellStyle name="Финансовый 13 29 9 13 6 2" xfId="59361"/>
    <cellStyle name="Финансовый 13 29 9 13 7" xfId="29439"/>
    <cellStyle name="Финансовый 13 29 9 13 7 2" xfId="59362"/>
    <cellStyle name="Финансовый 13 29 9 13 8" xfId="29440"/>
    <cellStyle name="Финансовый 13 29 9 13 8 2" xfId="59363"/>
    <cellStyle name="Финансовый 13 29 9 13 9" xfId="29441"/>
    <cellStyle name="Финансовый 13 29 9 13 9 2" xfId="59364"/>
    <cellStyle name="Финансовый 13 29 9 14" xfId="29442"/>
    <cellStyle name="Финансовый 13 29 9 14 2" xfId="59365"/>
    <cellStyle name="Финансовый 13 29 9 15" xfId="29443"/>
    <cellStyle name="Финансовый 13 29 9 15 2" xfId="59366"/>
    <cellStyle name="Финансовый 13 29 9 16" xfId="29444"/>
    <cellStyle name="Финансовый 13 29 9 16 2" xfId="59367"/>
    <cellStyle name="Финансовый 13 29 9 17" xfId="29445"/>
    <cellStyle name="Финансовый 13 29 9 17 2" xfId="59368"/>
    <cellStyle name="Финансовый 13 29 9 18" xfId="29446"/>
    <cellStyle name="Финансовый 13 29 9 18 2" xfId="59369"/>
    <cellStyle name="Финансовый 13 29 9 19" xfId="29447"/>
    <cellStyle name="Финансовый 13 29 9 19 2" xfId="59370"/>
    <cellStyle name="Финансовый 13 29 9 2" xfId="29448"/>
    <cellStyle name="Финансовый 13 29 9 2 2" xfId="29449"/>
    <cellStyle name="Финансовый 13 29 9 2 2 2" xfId="59371"/>
    <cellStyle name="Финансовый 13 29 9 2 3" xfId="59372"/>
    <cellStyle name="Финансовый 13 29 9 20" xfId="29450"/>
    <cellStyle name="Финансовый 13 29 9 20 2" xfId="59373"/>
    <cellStyle name="Финансовый 13 29 9 21" xfId="29451"/>
    <cellStyle name="Финансовый 13 29 9 21 2" xfId="59374"/>
    <cellStyle name="Финансовый 13 29 9 22" xfId="29452"/>
    <cellStyle name="Финансовый 13 29 9 22 2" xfId="59375"/>
    <cellStyle name="Финансовый 13 29 9 23" xfId="29453"/>
    <cellStyle name="Финансовый 13 29 9 23 2" xfId="59376"/>
    <cellStyle name="Финансовый 13 29 9 24" xfId="29454"/>
    <cellStyle name="Финансовый 13 29 9 24 2" xfId="59377"/>
    <cellStyle name="Финансовый 13 29 9 25" xfId="29455"/>
    <cellStyle name="Финансовый 13 29 9 25 2" xfId="59378"/>
    <cellStyle name="Финансовый 13 29 9 26" xfId="29456"/>
    <cellStyle name="Финансовый 13 29 9 26 2" xfId="59379"/>
    <cellStyle name="Финансовый 13 29 9 27" xfId="29457"/>
    <cellStyle name="Финансовый 13 29 9 27 2" xfId="59380"/>
    <cellStyle name="Финансовый 13 29 9 28" xfId="29458"/>
    <cellStyle name="Финансовый 13 29 9 28 2" xfId="59381"/>
    <cellStyle name="Финансовый 13 29 9 29" xfId="29459"/>
    <cellStyle name="Финансовый 13 29 9 29 2" xfId="59382"/>
    <cellStyle name="Финансовый 13 29 9 3" xfId="29460"/>
    <cellStyle name="Финансовый 13 29 9 3 2" xfId="59383"/>
    <cellStyle name="Финансовый 13 29 9 30" xfId="29461"/>
    <cellStyle name="Финансовый 13 29 9 30 2" xfId="59384"/>
    <cellStyle name="Финансовый 13 29 9 31" xfId="29462"/>
    <cellStyle name="Финансовый 13 29 9 31 2" xfId="59385"/>
    <cellStyle name="Финансовый 13 29 9 32" xfId="29463"/>
    <cellStyle name="Финансовый 13 29 9 32 2" xfId="59386"/>
    <cellStyle name="Финансовый 13 29 9 33" xfId="59387"/>
    <cellStyle name="Финансовый 13 29 9 4" xfId="29464"/>
    <cellStyle name="Финансовый 13 29 9 4 2" xfId="59388"/>
    <cellStyle name="Финансовый 13 29 9 5" xfId="29465"/>
    <cellStyle name="Финансовый 13 29 9 5 2" xfId="59389"/>
    <cellStyle name="Финансовый 13 29 9 6" xfId="29466"/>
    <cellStyle name="Финансовый 13 29 9 6 2" xfId="59390"/>
    <cellStyle name="Финансовый 13 29 9 7" xfId="29467"/>
    <cellStyle name="Финансовый 13 29 9 7 2" xfId="59391"/>
    <cellStyle name="Финансовый 13 29 9 8" xfId="29468"/>
    <cellStyle name="Финансовый 13 29 9 8 2" xfId="59392"/>
    <cellStyle name="Финансовый 13 29 9 9" xfId="29469"/>
    <cellStyle name="Финансовый 13 29 9 9 10" xfId="29470"/>
    <cellStyle name="Финансовый 13 29 9 9 10 2" xfId="59393"/>
    <cellStyle name="Финансовый 13 29 9 9 11" xfId="29471"/>
    <cellStyle name="Финансовый 13 29 9 9 11 2" xfId="59394"/>
    <cellStyle name="Финансовый 13 29 9 9 12" xfId="29472"/>
    <cellStyle name="Финансовый 13 29 9 9 12 2" xfId="59395"/>
    <cellStyle name="Финансовый 13 29 9 9 13" xfId="29473"/>
    <cellStyle name="Финансовый 13 29 9 9 13 2" xfId="59396"/>
    <cellStyle name="Финансовый 13 29 9 9 14" xfId="29474"/>
    <cellStyle name="Финансовый 13 29 9 9 14 2" xfId="59397"/>
    <cellStyle name="Финансовый 13 29 9 9 15" xfId="29475"/>
    <cellStyle name="Финансовый 13 29 9 9 15 2" xfId="59398"/>
    <cellStyle name="Финансовый 13 29 9 9 16" xfId="29476"/>
    <cellStyle name="Финансовый 13 29 9 9 16 2" xfId="59399"/>
    <cellStyle name="Финансовый 13 29 9 9 17" xfId="29477"/>
    <cellStyle name="Финансовый 13 29 9 9 17 2" xfId="59400"/>
    <cellStyle name="Финансовый 13 29 9 9 18" xfId="29478"/>
    <cellStyle name="Финансовый 13 29 9 9 18 2" xfId="59401"/>
    <cellStyle name="Финансовый 13 29 9 9 19" xfId="29479"/>
    <cellStyle name="Финансовый 13 29 9 9 19 2" xfId="59402"/>
    <cellStyle name="Финансовый 13 29 9 9 2" xfId="29480"/>
    <cellStyle name="Финансовый 13 29 9 9 2 2" xfId="59403"/>
    <cellStyle name="Финансовый 13 29 9 9 20" xfId="29481"/>
    <cellStyle name="Финансовый 13 29 9 9 20 2" xfId="59404"/>
    <cellStyle name="Финансовый 13 29 9 9 21" xfId="29482"/>
    <cellStyle name="Финансовый 13 29 9 9 21 2" xfId="59405"/>
    <cellStyle name="Финансовый 13 29 9 9 22" xfId="29483"/>
    <cellStyle name="Финансовый 13 29 9 9 22 2" xfId="59406"/>
    <cellStyle name="Финансовый 13 29 9 9 23" xfId="29484"/>
    <cellStyle name="Финансовый 13 29 9 9 23 2" xfId="59407"/>
    <cellStyle name="Финансовый 13 29 9 9 24" xfId="59408"/>
    <cellStyle name="Финансовый 13 29 9 9 3" xfId="29485"/>
    <cellStyle name="Финансовый 13 29 9 9 3 2" xfId="59409"/>
    <cellStyle name="Финансовый 13 29 9 9 4" xfId="29486"/>
    <cellStyle name="Финансовый 13 29 9 9 4 2" xfId="59410"/>
    <cellStyle name="Финансовый 13 29 9 9 5" xfId="29487"/>
    <cellStyle name="Финансовый 13 29 9 9 5 2" xfId="59411"/>
    <cellStyle name="Финансовый 13 29 9 9 6" xfId="29488"/>
    <cellStyle name="Финансовый 13 29 9 9 6 2" xfId="59412"/>
    <cellStyle name="Финансовый 13 29 9 9 7" xfId="29489"/>
    <cellStyle name="Финансовый 13 29 9 9 7 2" xfId="59413"/>
    <cellStyle name="Финансовый 13 29 9 9 8" xfId="29490"/>
    <cellStyle name="Финансовый 13 29 9 9 8 2" xfId="59414"/>
    <cellStyle name="Финансовый 13 29 9 9 9" xfId="29491"/>
    <cellStyle name="Финансовый 13 29 9 9 9 2" xfId="59415"/>
    <cellStyle name="Финансовый 14" xfId="29492"/>
    <cellStyle name="Финансовый 14 2" xfId="59416"/>
    <cellStyle name="Финансовый 15" xfId="29493"/>
    <cellStyle name="Финансовый 15 10" xfId="29494"/>
    <cellStyle name="Финансовый 15 10 10" xfId="29495"/>
    <cellStyle name="Финансовый 15 10 10 2" xfId="59417"/>
    <cellStyle name="Финансовый 15 10 11" xfId="29496"/>
    <cellStyle name="Финансовый 15 10 11 2" xfId="59418"/>
    <cellStyle name="Финансовый 15 10 12" xfId="29497"/>
    <cellStyle name="Финансовый 15 10 12 2" xfId="59419"/>
    <cellStyle name="Финансовый 15 10 13" xfId="29498"/>
    <cellStyle name="Финансовый 15 10 13 2" xfId="59420"/>
    <cellStyle name="Финансовый 15 10 14" xfId="29499"/>
    <cellStyle name="Финансовый 15 10 14 2" xfId="59421"/>
    <cellStyle name="Финансовый 15 10 15" xfId="29500"/>
    <cellStyle name="Финансовый 15 10 15 2" xfId="59422"/>
    <cellStyle name="Финансовый 15 10 16" xfId="29501"/>
    <cellStyle name="Финансовый 15 10 16 2" xfId="59423"/>
    <cellStyle name="Финансовый 15 10 17" xfId="29502"/>
    <cellStyle name="Финансовый 15 10 17 2" xfId="59424"/>
    <cellStyle name="Финансовый 15 10 18" xfId="29503"/>
    <cellStyle name="Финансовый 15 10 18 2" xfId="59425"/>
    <cellStyle name="Финансовый 15 10 19" xfId="29504"/>
    <cellStyle name="Финансовый 15 10 19 2" xfId="59426"/>
    <cellStyle name="Финансовый 15 10 2" xfId="29505"/>
    <cellStyle name="Финансовый 15 10 2 2" xfId="59427"/>
    <cellStyle name="Финансовый 15 10 20" xfId="29506"/>
    <cellStyle name="Финансовый 15 10 20 2" xfId="59428"/>
    <cellStyle name="Финансовый 15 10 21" xfId="29507"/>
    <cellStyle name="Финансовый 15 10 21 2" xfId="59429"/>
    <cellStyle name="Финансовый 15 10 22" xfId="29508"/>
    <cellStyle name="Финансовый 15 10 22 2" xfId="59430"/>
    <cellStyle name="Финансовый 15 10 23" xfId="29509"/>
    <cellStyle name="Финансовый 15 10 23 2" xfId="59431"/>
    <cellStyle name="Финансовый 15 10 24" xfId="59432"/>
    <cellStyle name="Финансовый 15 10 3" xfId="29510"/>
    <cellStyle name="Финансовый 15 10 3 2" xfId="59433"/>
    <cellStyle name="Финансовый 15 10 4" xfId="29511"/>
    <cellStyle name="Финансовый 15 10 4 2" xfId="59434"/>
    <cellStyle name="Финансовый 15 10 5" xfId="29512"/>
    <cellStyle name="Финансовый 15 10 5 2" xfId="59435"/>
    <cellStyle name="Финансовый 15 10 6" xfId="29513"/>
    <cellStyle name="Финансовый 15 10 6 2" xfId="59436"/>
    <cellStyle name="Финансовый 15 10 7" xfId="29514"/>
    <cellStyle name="Финансовый 15 10 7 2" xfId="59437"/>
    <cellStyle name="Финансовый 15 10 8" xfId="29515"/>
    <cellStyle name="Финансовый 15 10 8 2" xfId="59438"/>
    <cellStyle name="Финансовый 15 10 9" xfId="29516"/>
    <cellStyle name="Финансовый 15 10 9 2" xfId="59439"/>
    <cellStyle name="Финансовый 15 11" xfId="29517"/>
    <cellStyle name="Финансовый 15 11 10" xfId="29518"/>
    <cellStyle name="Финансовый 15 11 10 2" xfId="59440"/>
    <cellStyle name="Финансовый 15 11 11" xfId="29519"/>
    <cellStyle name="Финансовый 15 11 11 2" xfId="59441"/>
    <cellStyle name="Финансовый 15 11 12" xfId="29520"/>
    <cellStyle name="Финансовый 15 11 12 2" xfId="59442"/>
    <cellStyle name="Финансовый 15 11 13" xfId="29521"/>
    <cellStyle name="Финансовый 15 11 13 2" xfId="59443"/>
    <cellStyle name="Финансовый 15 11 14" xfId="29522"/>
    <cellStyle name="Финансовый 15 11 14 2" xfId="59444"/>
    <cellStyle name="Финансовый 15 11 15" xfId="29523"/>
    <cellStyle name="Финансовый 15 11 15 2" xfId="59445"/>
    <cellStyle name="Финансовый 15 11 16" xfId="29524"/>
    <cellStyle name="Финансовый 15 11 16 2" xfId="59446"/>
    <cellStyle name="Финансовый 15 11 17" xfId="29525"/>
    <cellStyle name="Финансовый 15 11 17 2" xfId="59447"/>
    <cellStyle name="Финансовый 15 11 18" xfId="29526"/>
    <cellStyle name="Финансовый 15 11 18 2" xfId="59448"/>
    <cellStyle name="Финансовый 15 11 19" xfId="59449"/>
    <cellStyle name="Финансовый 15 11 2" xfId="29527"/>
    <cellStyle name="Финансовый 15 11 2 2" xfId="59450"/>
    <cellStyle name="Финансовый 15 11 3" xfId="29528"/>
    <cellStyle name="Финансовый 15 11 3 2" xfId="59451"/>
    <cellStyle name="Финансовый 15 11 4" xfId="29529"/>
    <cellStyle name="Финансовый 15 11 4 2" xfId="59452"/>
    <cellStyle name="Финансовый 15 11 5" xfId="29530"/>
    <cellStyle name="Финансовый 15 11 5 2" xfId="59453"/>
    <cellStyle name="Финансовый 15 11 6" xfId="29531"/>
    <cellStyle name="Финансовый 15 11 6 2" xfId="59454"/>
    <cellStyle name="Финансовый 15 11 7" xfId="29532"/>
    <cellStyle name="Финансовый 15 11 7 2" xfId="59455"/>
    <cellStyle name="Финансовый 15 11 8" xfId="29533"/>
    <cellStyle name="Финансовый 15 11 8 2" xfId="59456"/>
    <cellStyle name="Финансовый 15 11 9" xfId="29534"/>
    <cellStyle name="Финансовый 15 11 9 2" xfId="59457"/>
    <cellStyle name="Финансовый 15 12" xfId="29535"/>
    <cellStyle name="Финансовый 15 12 10" xfId="29536"/>
    <cellStyle name="Финансовый 15 12 10 2" xfId="59458"/>
    <cellStyle name="Финансовый 15 12 11" xfId="29537"/>
    <cellStyle name="Финансовый 15 12 11 2" xfId="59459"/>
    <cellStyle name="Финансовый 15 12 12" xfId="29538"/>
    <cellStyle name="Финансовый 15 12 12 2" xfId="59460"/>
    <cellStyle name="Финансовый 15 12 13" xfId="29539"/>
    <cellStyle name="Финансовый 15 12 13 2" xfId="59461"/>
    <cellStyle name="Финансовый 15 12 14" xfId="29540"/>
    <cellStyle name="Финансовый 15 12 14 2" xfId="59462"/>
    <cellStyle name="Финансовый 15 12 15" xfId="29541"/>
    <cellStyle name="Финансовый 15 12 15 2" xfId="59463"/>
    <cellStyle name="Финансовый 15 12 16" xfId="29542"/>
    <cellStyle name="Финансовый 15 12 16 2" xfId="59464"/>
    <cellStyle name="Финансовый 15 12 17" xfId="29543"/>
    <cellStyle name="Финансовый 15 12 17 2" xfId="59465"/>
    <cellStyle name="Финансовый 15 12 18" xfId="29544"/>
    <cellStyle name="Финансовый 15 12 18 2" xfId="59466"/>
    <cellStyle name="Финансовый 15 12 19" xfId="59467"/>
    <cellStyle name="Финансовый 15 12 2" xfId="29545"/>
    <cellStyle name="Финансовый 15 12 2 2" xfId="59468"/>
    <cellStyle name="Финансовый 15 12 3" xfId="29546"/>
    <cellStyle name="Финансовый 15 12 3 2" xfId="59469"/>
    <cellStyle name="Финансовый 15 12 4" xfId="29547"/>
    <cellStyle name="Финансовый 15 12 4 2" xfId="59470"/>
    <cellStyle name="Финансовый 15 12 5" xfId="29548"/>
    <cellStyle name="Финансовый 15 12 5 2" xfId="59471"/>
    <cellStyle name="Финансовый 15 12 6" xfId="29549"/>
    <cellStyle name="Финансовый 15 12 6 2" xfId="59472"/>
    <cellStyle name="Финансовый 15 12 7" xfId="29550"/>
    <cellStyle name="Финансовый 15 12 7 2" xfId="59473"/>
    <cellStyle name="Финансовый 15 12 8" xfId="29551"/>
    <cellStyle name="Финансовый 15 12 8 2" xfId="59474"/>
    <cellStyle name="Финансовый 15 12 9" xfId="29552"/>
    <cellStyle name="Финансовый 15 12 9 2" xfId="59475"/>
    <cellStyle name="Финансовый 15 13" xfId="29553"/>
    <cellStyle name="Финансовый 15 13 10" xfId="29554"/>
    <cellStyle name="Финансовый 15 13 10 2" xfId="59476"/>
    <cellStyle name="Финансовый 15 13 11" xfId="29555"/>
    <cellStyle name="Финансовый 15 13 11 2" xfId="59477"/>
    <cellStyle name="Финансовый 15 13 12" xfId="29556"/>
    <cellStyle name="Финансовый 15 13 12 2" xfId="59478"/>
    <cellStyle name="Финансовый 15 13 13" xfId="29557"/>
    <cellStyle name="Финансовый 15 13 13 2" xfId="59479"/>
    <cellStyle name="Финансовый 15 13 14" xfId="29558"/>
    <cellStyle name="Финансовый 15 13 14 2" xfId="59480"/>
    <cellStyle name="Финансовый 15 13 15" xfId="29559"/>
    <cellStyle name="Финансовый 15 13 15 2" xfId="59481"/>
    <cellStyle name="Финансовый 15 13 16" xfId="29560"/>
    <cellStyle name="Финансовый 15 13 16 2" xfId="59482"/>
    <cellStyle name="Финансовый 15 13 17" xfId="29561"/>
    <cellStyle name="Финансовый 15 13 17 2" xfId="59483"/>
    <cellStyle name="Финансовый 15 13 18" xfId="29562"/>
    <cellStyle name="Финансовый 15 13 18 2" xfId="59484"/>
    <cellStyle name="Финансовый 15 13 19" xfId="59485"/>
    <cellStyle name="Финансовый 15 13 2" xfId="29563"/>
    <cellStyle name="Финансовый 15 13 2 2" xfId="59486"/>
    <cellStyle name="Финансовый 15 13 3" xfId="29564"/>
    <cellStyle name="Финансовый 15 13 3 2" xfId="59487"/>
    <cellStyle name="Финансовый 15 13 4" xfId="29565"/>
    <cellStyle name="Финансовый 15 13 4 2" xfId="59488"/>
    <cellStyle name="Финансовый 15 13 5" xfId="29566"/>
    <cellStyle name="Финансовый 15 13 5 2" xfId="59489"/>
    <cellStyle name="Финансовый 15 13 6" xfId="29567"/>
    <cellStyle name="Финансовый 15 13 6 2" xfId="59490"/>
    <cellStyle name="Финансовый 15 13 7" xfId="29568"/>
    <cellStyle name="Финансовый 15 13 7 2" xfId="59491"/>
    <cellStyle name="Финансовый 15 13 8" xfId="29569"/>
    <cellStyle name="Финансовый 15 13 8 2" xfId="59492"/>
    <cellStyle name="Финансовый 15 13 9" xfId="29570"/>
    <cellStyle name="Финансовый 15 13 9 2" xfId="59493"/>
    <cellStyle name="Финансовый 15 14" xfId="29571"/>
    <cellStyle name="Финансовый 15 14 2" xfId="59494"/>
    <cellStyle name="Финансовый 15 15" xfId="29572"/>
    <cellStyle name="Финансовый 15 15 2" xfId="59495"/>
    <cellStyle name="Финансовый 15 16" xfId="29573"/>
    <cellStyle name="Финансовый 15 16 2" xfId="59496"/>
    <cellStyle name="Финансовый 15 17" xfId="29574"/>
    <cellStyle name="Финансовый 15 17 2" xfId="59497"/>
    <cellStyle name="Финансовый 15 18" xfId="29575"/>
    <cellStyle name="Финансовый 15 18 2" xfId="59498"/>
    <cellStyle name="Финансовый 15 19" xfId="29576"/>
    <cellStyle name="Финансовый 15 19 2" xfId="59499"/>
    <cellStyle name="Финансовый 15 2" xfId="29577"/>
    <cellStyle name="Финансовый 15 2 2" xfId="29578"/>
    <cellStyle name="Финансовый 15 2 2 2" xfId="59500"/>
    <cellStyle name="Финансовый 15 2 3" xfId="59501"/>
    <cellStyle name="Финансовый 15 20" xfId="29579"/>
    <cellStyle name="Финансовый 15 20 2" xfId="59502"/>
    <cellStyle name="Финансовый 15 21" xfId="29580"/>
    <cellStyle name="Финансовый 15 21 2" xfId="59503"/>
    <cellStyle name="Финансовый 15 22" xfId="29581"/>
    <cellStyle name="Финансовый 15 22 2" xfId="59504"/>
    <cellStyle name="Финансовый 15 23" xfId="29582"/>
    <cellStyle name="Финансовый 15 23 2" xfId="59505"/>
    <cellStyle name="Финансовый 15 24" xfId="29583"/>
    <cellStyle name="Финансовый 15 24 2" xfId="59506"/>
    <cellStyle name="Финансовый 15 25" xfId="29584"/>
    <cellStyle name="Финансовый 15 25 2" xfId="59507"/>
    <cellStyle name="Финансовый 15 26" xfId="29585"/>
    <cellStyle name="Финансовый 15 26 2" xfId="59508"/>
    <cellStyle name="Финансовый 15 27" xfId="29586"/>
    <cellStyle name="Финансовый 15 27 2" xfId="59509"/>
    <cellStyle name="Финансовый 15 28" xfId="29587"/>
    <cellStyle name="Финансовый 15 28 2" xfId="59510"/>
    <cellStyle name="Финансовый 15 29" xfId="29588"/>
    <cellStyle name="Финансовый 15 29 2" xfId="59511"/>
    <cellStyle name="Финансовый 15 3" xfId="29589"/>
    <cellStyle name="Финансовый 15 3 2" xfId="59512"/>
    <cellStyle name="Финансовый 15 30" xfId="29590"/>
    <cellStyle name="Финансовый 15 30 2" xfId="59513"/>
    <cellStyle name="Финансовый 15 31" xfId="29591"/>
    <cellStyle name="Финансовый 15 31 2" xfId="59514"/>
    <cellStyle name="Финансовый 15 32" xfId="29592"/>
    <cellStyle name="Финансовый 15 32 2" xfId="59515"/>
    <cellStyle name="Финансовый 15 33" xfId="59516"/>
    <cellStyle name="Финансовый 15 4" xfId="29593"/>
    <cellStyle name="Финансовый 15 4 2" xfId="59517"/>
    <cellStyle name="Финансовый 15 5" xfId="29594"/>
    <cellStyle name="Финансовый 15 5 2" xfId="59518"/>
    <cellStyle name="Финансовый 15 6" xfId="29595"/>
    <cellStyle name="Финансовый 15 6 2" xfId="59519"/>
    <cellStyle name="Финансовый 15 7" xfId="29596"/>
    <cellStyle name="Финансовый 15 7 2" xfId="59520"/>
    <cellStyle name="Финансовый 15 8" xfId="29597"/>
    <cellStyle name="Финансовый 15 8 2" xfId="59521"/>
    <cellStyle name="Финансовый 15 9" xfId="29598"/>
    <cellStyle name="Финансовый 15 9 10" xfId="29599"/>
    <cellStyle name="Финансовый 15 9 10 2" xfId="59522"/>
    <cellStyle name="Финансовый 15 9 11" xfId="29600"/>
    <cellStyle name="Финансовый 15 9 11 2" xfId="59523"/>
    <cellStyle name="Финансовый 15 9 12" xfId="29601"/>
    <cellStyle name="Финансовый 15 9 12 2" xfId="59524"/>
    <cellStyle name="Финансовый 15 9 13" xfId="29602"/>
    <cellStyle name="Финансовый 15 9 13 2" xfId="59525"/>
    <cellStyle name="Финансовый 15 9 14" xfId="29603"/>
    <cellStyle name="Финансовый 15 9 14 2" xfId="59526"/>
    <cellStyle name="Финансовый 15 9 15" xfId="29604"/>
    <cellStyle name="Финансовый 15 9 15 2" xfId="59527"/>
    <cellStyle name="Финансовый 15 9 16" xfId="29605"/>
    <cellStyle name="Финансовый 15 9 16 2" xfId="59528"/>
    <cellStyle name="Финансовый 15 9 17" xfId="29606"/>
    <cellStyle name="Финансовый 15 9 17 2" xfId="59529"/>
    <cellStyle name="Финансовый 15 9 18" xfId="29607"/>
    <cellStyle name="Финансовый 15 9 18 2" xfId="59530"/>
    <cellStyle name="Финансовый 15 9 19" xfId="29608"/>
    <cellStyle name="Финансовый 15 9 19 2" xfId="59531"/>
    <cellStyle name="Финансовый 15 9 2" xfId="29609"/>
    <cellStyle name="Финансовый 15 9 2 2" xfId="59532"/>
    <cellStyle name="Финансовый 15 9 20" xfId="29610"/>
    <cellStyle name="Финансовый 15 9 20 2" xfId="59533"/>
    <cellStyle name="Финансовый 15 9 21" xfId="29611"/>
    <cellStyle name="Финансовый 15 9 21 2" xfId="59534"/>
    <cellStyle name="Финансовый 15 9 22" xfId="29612"/>
    <cellStyle name="Финансовый 15 9 22 2" xfId="59535"/>
    <cellStyle name="Финансовый 15 9 23" xfId="29613"/>
    <cellStyle name="Финансовый 15 9 23 2" xfId="59536"/>
    <cellStyle name="Финансовый 15 9 24" xfId="59537"/>
    <cellStyle name="Финансовый 15 9 3" xfId="29614"/>
    <cellStyle name="Финансовый 15 9 3 2" xfId="59538"/>
    <cellStyle name="Финансовый 15 9 4" xfId="29615"/>
    <cellStyle name="Финансовый 15 9 4 2" xfId="59539"/>
    <cellStyle name="Финансовый 15 9 5" xfId="29616"/>
    <cellStyle name="Финансовый 15 9 5 2" xfId="59540"/>
    <cellStyle name="Финансовый 15 9 6" xfId="29617"/>
    <cellStyle name="Финансовый 15 9 6 2" xfId="59541"/>
    <cellStyle name="Финансовый 15 9 7" xfId="29618"/>
    <cellStyle name="Финансовый 15 9 7 2" xfId="59542"/>
    <cellStyle name="Финансовый 15 9 8" xfId="29619"/>
    <cellStyle name="Финансовый 15 9 8 2" xfId="59543"/>
    <cellStyle name="Финансовый 15 9 9" xfId="29620"/>
    <cellStyle name="Финансовый 15 9 9 2" xfId="59544"/>
    <cellStyle name="Финансовый 16" xfId="29621"/>
    <cellStyle name="Финансовый 16 2" xfId="59545"/>
    <cellStyle name="Финансовый 17" xfId="29622"/>
    <cellStyle name="Финансовый 17 10" xfId="29623"/>
    <cellStyle name="Финансовый 17 10 10" xfId="29624"/>
    <cellStyle name="Финансовый 17 10 10 2" xfId="59546"/>
    <cellStyle name="Финансовый 17 10 11" xfId="29625"/>
    <cellStyle name="Финансовый 17 10 11 2" xfId="59547"/>
    <cellStyle name="Финансовый 17 10 12" xfId="29626"/>
    <cellStyle name="Финансовый 17 10 12 2" xfId="59548"/>
    <cellStyle name="Финансовый 17 10 13" xfId="29627"/>
    <cellStyle name="Финансовый 17 10 13 2" xfId="59549"/>
    <cellStyle name="Финансовый 17 10 14" xfId="29628"/>
    <cellStyle name="Финансовый 17 10 14 2" xfId="59550"/>
    <cellStyle name="Финансовый 17 10 15" xfId="29629"/>
    <cellStyle name="Финансовый 17 10 15 2" xfId="59551"/>
    <cellStyle name="Финансовый 17 10 16" xfId="29630"/>
    <cellStyle name="Финансовый 17 10 16 2" xfId="59552"/>
    <cellStyle name="Финансовый 17 10 17" xfId="29631"/>
    <cellStyle name="Финансовый 17 10 17 2" xfId="59553"/>
    <cellStyle name="Финансовый 17 10 18" xfId="29632"/>
    <cellStyle name="Финансовый 17 10 18 2" xfId="59554"/>
    <cellStyle name="Финансовый 17 10 19" xfId="29633"/>
    <cellStyle name="Финансовый 17 10 19 2" xfId="59555"/>
    <cellStyle name="Финансовый 17 10 2" xfId="29634"/>
    <cellStyle name="Финансовый 17 10 2 2" xfId="59556"/>
    <cellStyle name="Финансовый 17 10 20" xfId="29635"/>
    <cellStyle name="Финансовый 17 10 20 2" xfId="59557"/>
    <cellStyle name="Финансовый 17 10 21" xfId="29636"/>
    <cellStyle name="Финансовый 17 10 21 2" xfId="59558"/>
    <cellStyle name="Финансовый 17 10 22" xfId="29637"/>
    <cellStyle name="Финансовый 17 10 22 2" xfId="59559"/>
    <cellStyle name="Финансовый 17 10 23" xfId="29638"/>
    <cellStyle name="Финансовый 17 10 23 2" xfId="59560"/>
    <cellStyle name="Финансовый 17 10 24" xfId="59561"/>
    <cellStyle name="Финансовый 17 10 3" xfId="29639"/>
    <cellStyle name="Финансовый 17 10 3 2" xfId="59562"/>
    <cellStyle name="Финансовый 17 10 4" xfId="29640"/>
    <cellStyle name="Финансовый 17 10 4 2" xfId="59563"/>
    <cellStyle name="Финансовый 17 10 5" xfId="29641"/>
    <cellStyle name="Финансовый 17 10 5 2" xfId="59564"/>
    <cellStyle name="Финансовый 17 10 6" xfId="29642"/>
    <cellStyle name="Финансовый 17 10 6 2" xfId="59565"/>
    <cellStyle name="Финансовый 17 10 7" xfId="29643"/>
    <cellStyle name="Финансовый 17 10 7 2" xfId="59566"/>
    <cellStyle name="Финансовый 17 10 8" xfId="29644"/>
    <cellStyle name="Финансовый 17 10 8 2" xfId="59567"/>
    <cellStyle name="Финансовый 17 10 9" xfId="29645"/>
    <cellStyle name="Финансовый 17 10 9 2" xfId="59568"/>
    <cellStyle name="Финансовый 17 11" xfId="29646"/>
    <cellStyle name="Финансовый 17 11 10" xfId="29647"/>
    <cellStyle name="Финансовый 17 11 10 2" xfId="59569"/>
    <cellStyle name="Финансовый 17 11 11" xfId="29648"/>
    <cellStyle name="Финансовый 17 11 11 2" xfId="59570"/>
    <cellStyle name="Финансовый 17 11 12" xfId="29649"/>
    <cellStyle name="Финансовый 17 11 12 2" xfId="59571"/>
    <cellStyle name="Финансовый 17 11 13" xfId="29650"/>
    <cellStyle name="Финансовый 17 11 13 2" xfId="59572"/>
    <cellStyle name="Финансовый 17 11 14" xfId="29651"/>
    <cellStyle name="Финансовый 17 11 14 2" xfId="59573"/>
    <cellStyle name="Финансовый 17 11 15" xfId="29652"/>
    <cellStyle name="Финансовый 17 11 15 2" xfId="59574"/>
    <cellStyle name="Финансовый 17 11 16" xfId="29653"/>
    <cellStyle name="Финансовый 17 11 16 2" xfId="59575"/>
    <cellStyle name="Финансовый 17 11 17" xfId="29654"/>
    <cellStyle name="Финансовый 17 11 17 2" xfId="59576"/>
    <cellStyle name="Финансовый 17 11 18" xfId="29655"/>
    <cellStyle name="Финансовый 17 11 18 2" xfId="59577"/>
    <cellStyle name="Финансовый 17 11 19" xfId="59578"/>
    <cellStyle name="Финансовый 17 11 2" xfId="29656"/>
    <cellStyle name="Финансовый 17 11 2 2" xfId="59579"/>
    <cellStyle name="Финансовый 17 11 3" xfId="29657"/>
    <cellStyle name="Финансовый 17 11 3 2" xfId="59580"/>
    <cellStyle name="Финансовый 17 11 4" xfId="29658"/>
    <cellStyle name="Финансовый 17 11 4 2" xfId="59581"/>
    <cellStyle name="Финансовый 17 11 5" xfId="29659"/>
    <cellStyle name="Финансовый 17 11 5 2" xfId="59582"/>
    <cellStyle name="Финансовый 17 11 6" xfId="29660"/>
    <cellStyle name="Финансовый 17 11 6 2" xfId="59583"/>
    <cellStyle name="Финансовый 17 11 7" xfId="29661"/>
    <cellStyle name="Финансовый 17 11 7 2" xfId="59584"/>
    <cellStyle name="Финансовый 17 11 8" xfId="29662"/>
    <cellStyle name="Финансовый 17 11 8 2" xfId="59585"/>
    <cellStyle name="Финансовый 17 11 9" xfId="29663"/>
    <cellStyle name="Финансовый 17 11 9 2" xfId="59586"/>
    <cellStyle name="Финансовый 17 12" xfId="29664"/>
    <cellStyle name="Финансовый 17 12 10" xfId="29665"/>
    <cellStyle name="Финансовый 17 12 10 2" xfId="59587"/>
    <cellStyle name="Финансовый 17 12 11" xfId="29666"/>
    <cellStyle name="Финансовый 17 12 11 2" xfId="59588"/>
    <cellStyle name="Финансовый 17 12 12" xfId="29667"/>
    <cellStyle name="Финансовый 17 12 12 2" xfId="59589"/>
    <cellStyle name="Финансовый 17 12 13" xfId="29668"/>
    <cellStyle name="Финансовый 17 12 13 2" xfId="59590"/>
    <cellStyle name="Финансовый 17 12 14" xfId="29669"/>
    <cellStyle name="Финансовый 17 12 14 2" xfId="59591"/>
    <cellStyle name="Финансовый 17 12 15" xfId="29670"/>
    <cellStyle name="Финансовый 17 12 15 2" xfId="59592"/>
    <cellStyle name="Финансовый 17 12 16" xfId="29671"/>
    <cellStyle name="Финансовый 17 12 16 2" xfId="59593"/>
    <cellStyle name="Финансовый 17 12 17" xfId="29672"/>
    <cellStyle name="Финансовый 17 12 17 2" xfId="59594"/>
    <cellStyle name="Финансовый 17 12 18" xfId="29673"/>
    <cellStyle name="Финансовый 17 12 18 2" xfId="59595"/>
    <cellStyle name="Финансовый 17 12 19" xfId="59596"/>
    <cellStyle name="Финансовый 17 12 2" xfId="29674"/>
    <cellStyle name="Финансовый 17 12 2 2" xfId="59597"/>
    <cellStyle name="Финансовый 17 12 3" xfId="29675"/>
    <cellStyle name="Финансовый 17 12 3 2" xfId="59598"/>
    <cellStyle name="Финансовый 17 12 4" xfId="29676"/>
    <cellStyle name="Финансовый 17 12 4 2" xfId="59599"/>
    <cellStyle name="Финансовый 17 12 5" xfId="29677"/>
    <cellStyle name="Финансовый 17 12 5 2" xfId="59600"/>
    <cellStyle name="Финансовый 17 12 6" xfId="29678"/>
    <cellStyle name="Финансовый 17 12 6 2" xfId="59601"/>
    <cellStyle name="Финансовый 17 12 7" xfId="29679"/>
    <cellStyle name="Финансовый 17 12 7 2" xfId="59602"/>
    <cellStyle name="Финансовый 17 12 8" xfId="29680"/>
    <cellStyle name="Финансовый 17 12 8 2" xfId="59603"/>
    <cellStyle name="Финансовый 17 12 9" xfId="29681"/>
    <cellStyle name="Финансовый 17 12 9 2" xfId="59604"/>
    <cellStyle name="Финансовый 17 13" xfId="29682"/>
    <cellStyle name="Финансовый 17 13 10" xfId="29683"/>
    <cellStyle name="Финансовый 17 13 10 2" xfId="59605"/>
    <cellStyle name="Финансовый 17 13 11" xfId="29684"/>
    <cellStyle name="Финансовый 17 13 11 2" xfId="59606"/>
    <cellStyle name="Финансовый 17 13 12" xfId="29685"/>
    <cellStyle name="Финансовый 17 13 12 2" xfId="59607"/>
    <cellStyle name="Финансовый 17 13 13" xfId="29686"/>
    <cellStyle name="Финансовый 17 13 13 2" xfId="59608"/>
    <cellStyle name="Финансовый 17 13 14" xfId="29687"/>
    <cellStyle name="Финансовый 17 13 14 2" xfId="59609"/>
    <cellStyle name="Финансовый 17 13 15" xfId="29688"/>
    <cellStyle name="Финансовый 17 13 15 2" xfId="59610"/>
    <cellStyle name="Финансовый 17 13 16" xfId="29689"/>
    <cellStyle name="Финансовый 17 13 16 2" xfId="59611"/>
    <cellStyle name="Финансовый 17 13 17" xfId="29690"/>
    <cellStyle name="Финансовый 17 13 17 2" xfId="59612"/>
    <cellStyle name="Финансовый 17 13 18" xfId="29691"/>
    <cellStyle name="Финансовый 17 13 18 2" xfId="59613"/>
    <cellStyle name="Финансовый 17 13 19" xfId="59614"/>
    <cellStyle name="Финансовый 17 13 2" xfId="29692"/>
    <cellStyle name="Финансовый 17 13 2 2" xfId="59615"/>
    <cellStyle name="Финансовый 17 13 3" xfId="29693"/>
    <cellStyle name="Финансовый 17 13 3 2" xfId="59616"/>
    <cellStyle name="Финансовый 17 13 4" xfId="29694"/>
    <cellStyle name="Финансовый 17 13 4 2" xfId="59617"/>
    <cellStyle name="Финансовый 17 13 5" xfId="29695"/>
    <cellStyle name="Финансовый 17 13 5 2" xfId="59618"/>
    <cellStyle name="Финансовый 17 13 6" xfId="29696"/>
    <cellStyle name="Финансовый 17 13 6 2" xfId="59619"/>
    <cellStyle name="Финансовый 17 13 7" xfId="29697"/>
    <cellStyle name="Финансовый 17 13 7 2" xfId="59620"/>
    <cellStyle name="Финансовый 17 13 8" xfId="29698"/>
    <cellStyle name="Финансовый 17 13 8 2" xfId="59621"/>
    <cellStyle name="Финансовый 17 13 9" xfId="29699"/>
    <cellStyle name="Финансовый 17 13 9 2" xfId="59622"/>
    <cellStyle name="Финансовый 17 14" xfId="29700"/>
    <cellStyle name="Финансовый 17 14 2" xfId="59623"/>
    <cellStyle name="Финансовый 17 15" xfId="29701"/>
    <cellStyle name="Финансовый 17 15 2" xfId="59624"/>
    <cellStyle name="Финансовый 17 16" xfId="29702"/>
    <cellStyle name="Финансовый 17 16 2" xfId="59625"/>
    <cellStyle name="Финансовый 17 17" xfId="29703"/>
    <cellStyle name="Финансовый 17 17 2" xfId="59626"/>
    <cellStyle name="Финансовый 17 18" xfId="29704"/>
    <cellStyle name="Финансовый 17 18 2" xfId="59627"/>
    <cellStyle name="Финансовый 17 19" xfId="29705"/>
    <cellStyle name="Финансовый 17 19 2" xfId="59628"/>
    <cellStyle name="Финансовый 17 2" xfId="29706"/>
    <cellStyle name="Финансовый 17 2 2" xfId="29707"/>
    <cellStyle name="Финансовый 17 2 2 2" xfId="59629"/>
    <cellStyle name="Финансовый 17 2 3" xfId="59630"/>
    <cellStyle name="Финансовый 17 20" xfId="29708"/>
    <cellStyle name="Финансовый 17 20 2" xfId="59631"/>
    <cellStyle name="Финансовый 17 21" xfId="29709"/>
    <cellStyle name="Финансовый 17 21 2" xfId="59632"/>
    <cellStyle name="Финансовый 17 22" xfId="29710"/>
    <cellStyle name="Финансовый 17 22 2" xfId="59633"/>
    <cellStyle name="Финансовый 17 23" xfId="29711"/>
    <cellStyle name="Финансовый 17 23 2" xfId="59634"/>
    <cellStyle name="Финансовый 17 24" xfId="29712"/>
    <cellStyle name="Финансовый 17 24 2" xfId="59635"/>
    <cellStyle name="Финансовый 17 25" xfId="29713"/>
    <cellStyle name="Финансовый 17 25 2" xfId="59636"/>
    <cellStyle name="Финансовый 17 26" xfId="29714"/>
    <cellStyle name="Финансовый 17 26 2" xfId="59637"/>
    <cellStyle name="Финансовый 17 27" xfId="29715"/>
    <cellStyle name="Финансовый 17 27 2" xfId="59638"/>
    <cellStyle name="Финансовый 17 28" xfId="29716"/>
    <cellStyle name="Финансовый 17 28 2" xfId="59639"/>
    <cellStyle name="Финансовый 17 29" xfId="29717"/>
    <cellStyle name="Финансовый 17 29 2" xfId="59640"/>
    <cellStyle name="Финансовый 17 3" xfId="29718"/>
    <cellStyle name="Финансовый 17 3 2" xfId="59641"/>
    <cellStyle name="Финансовый 17 30" xfId="29719"/>
    <cellStyle name="Финансовый 17 30 2" xfId="59642"/>
    <cellStyle name="Финансовый 17 31" xfId="29720"/>
    <cellStyle name="Финансовый 17 31 2" xfId="59643"/>
    <cellStyle name="Финансовый 17 32" xfId="29721"/>
    <cellStyle name="Финансовый 17 32 2" xfId="59644"/>
    <cellStyle name="Финансовый 17 33" xfId="59645"/>
    <cellStyle name="Финансовый 17 4" xfId="29722"/>
    <cellStyle name="Финансовый 17 4 2" xfId="59646"/>
    <cellStyle name="Финансовый 17 5" xfId="29723"/>
    <cellStyle name="Финансовый 17 5 2" xfId="59647"/>
    <cellStyle name="Финансовый 17 6" xfId="29724"/>
    <cellStyle name="Финансовый 17 6 2" xfId="59648"/>
    <cellStyle name="Финансовый 17 7" xfId="29725"/>
    <cellStyle name="Финансовый 17 7 2" xfId="59649"/>
    <cellStyle name="Финансовый 17 8" xfId="29726"/>
    <cellStyle name="Финансовый 17 8 2" xfId="59650"/>
    <cellStyle name="Финансовый 17 9" xfId="29727"/>
    <cellStyle name="Финансовый 17 9 10" xfId="29728"/>
    <cellStyle name="Финансовый 17 9 10 2" xfId="59651"/>
    <cellStyle name="Финансовый 17 9 11" xfId="29729"/>
    <cellStyle name="Финансовый 17 9 11 2" xfId="59652"/>
    <cellStyle name="Финансовый 17 9 12" xfId="29730"/>
    <cellStyle name="Финансовый 17 9 12 2" xfId="59653"/>
    <cellStyle name="Финансовый 17 9 13" xfId="29731"/>
    <cellStyle name="Финансовый 17 9 13 2" xfId="59654"/>
    <cellStyle name="Финансовый 17 9 14" xfId="29732"/>
    <cellStyle name="Финансовый 17 9 14 2" xfId="59655"/>
    <cellStyle name="Финансовый 17 9 15" xfId="29733"/>
    <cellStyle name="Финансовый 17 9 15 2" xfId="59656"/>
    <cellStyle name="Финансовый 17 9 16" xfId="29734"/>
    <cellStyle name="Финансовый 17 9 16 2" xfId="59657"/>
    <cellStyle name="Финансовый 17 9 17" xfId="29735"/>
    <cellStyle name="Финансовый 17 9 17 2" xfId="59658"/>
    <cellStyle name="Финансовый 17 9 18" xfId="29736"/>
    <cellStyle name="Финансовый 17 9 18 2" xfId="59659"/>
    <cellStyle name="Финансовый 17 9 19" xfId="29737"/>
    <cellStyle name="Финансовый 17 9 19 2" xfId="59660"/>
    <cellStyle name="Финансовый 17 9 2" xfId="29738"/>
    <cellStyle name="Финансовый 17 9 2 2" xfId="59661"/>
    <cellStyle name="Финансовый 17 9 20" xfId="29739"/>
    <cellStyle name="Финансовый 17 9 20 2" xfId="59662"/>
    <cellStyle name="Финансовый 17 9 21" xfId="29740"/>
    <cellStyle name="Финансовый 17 9 21 2" xfId="59663"/>
    <cellStyle name="Финансовый 17 9 22" xfId="29741"/>
    <cellStyle name="Финансовый 17 9 22 2" xfId="59664"/>
    <cellStyle name="Финансовый 17 9 23" xfId="29742"/>
    <cellStyle name="Финансовый 17 9 23 2" xfId="59665"/>
    <cellStyle name="Финансовый 17 9 24" xfId="59666"/>
    <cellStyle name="Финансовый 17 9 3" xfId="29743"/>
    <cellStyle name="Финансовый 17 9 3 2" xfId="59667"/>
    <cellStyle name="Финансовый 17 9 4" xfId="29744"/>
    <cellStyle name="Финансовый 17 9 4 2" xfId="59668"/>
    <cellStyle name="Финансовый 17 9 5" xfId="29745"/>
    <cellStyle name="Финансовый 17 9 5 2" xfId="59669"/>
    <cellStyle name="Финансовый 17 9 6" xfId="29746"/>
    <cellStyle name="Финансовый 17 9 6 2" xfId="59670"/>
    <cellStyle name="Финансовый 17 9 7" xfId="29747"/>
    <cellStyle name="Финансовый 17 9 7 2" xfId="59671"/>
    <cellStyle name="Финансовый 17 9 8" xfId="29748"/>
    <cellStyle name="Финансовый 17 9 8 2" xfId="59672"/>
    <cellStyle name="Финансовый 17 9 9" xfId="29749"/>
    <cellStyle name="Финансовый 17 9 9 2" xfId="59673"/>
    <cellStyle name="Финансовый 18" xfId="29750"/>
    <cellStyle name="Финансовый 18 2" xfId="59674"/>
    <cellStyle name="Финансовый 19" xfId="29751"/>
    <cellStyle name="Финансовый 19 2" xfId="59675"/>
    <cellStyle name="Финансовый 2" xfId="27"/>
    <cellStyle name="Финансовый 2 10" xfId="29752"/>
    <cellStyle name="Финансовый 2 11" xfId="29753"/>
    <cellStyle name="Финансовый 2 12" xfId="29754"/>
    <cellStyle name="Финансовый 2 13" xfId="29755"/>
    <cellStyle name="Финансовый 2 14" xfId="29756"/>
    <cellStyle name="Финансовый 2 14 2" xfId="59676"/>
    <cellStyle name="Финансовый 2 15" xfId="29757"/>
    <cellStyle name="Финансовый 2 15 2" xfId="59677"/>
    <cellStyle name="Финансовый 2 16" xfId="29758"/>
    <cellStyle name="Финансовый 2 16 2" xfId="59678"/>
    <cellStyle name="Финансовый 2 17" xfId="29759"/>
    <cellStyle name="Финансовый 2 17 2" xfId="59679"/>
    <cellStyle name="Финансовый 2 18" xfId="29760"/>
    <cellStyle name="Финансовый 2 18 2" xfId="59680"/>
    <cellStyle name="Финансовый 2 19" xfId="29761"/>
    <cellStyle name="Финансовый 2 19 2" xfId="59681"/>
    <cellStyle name="Финансовый 2 2" xfId="28"/>
    <cellStyle name="Финансовый 2 2 10" xfId="29762"/>
    <cellStyle name="Финансовый 2 2 11" xfId="29763"/>
    <cellStyle name="Финансовый 2 2 12" xfId="29764"/>
    <cellStyle name="Финансовый 2 2 13" xfId="29765"/>
    <cellStyle name="Финансовый 2 2 14" xfId="29766"/>
    <cellStyle name="Финансовый 2 2 15" xfId="29767"/>
    <cellStyle name="Финансовый 2 2 16" xfId="29768"/>
    <cellStyle name="Финансовый 2 2 17" xfId="29769"/>
    <cellStyle name="Финансовый 2 2 18" xfId="29770"/>
    <cellStyle name="Финансовый 2 2 19" xfId="29771"/>
    <cellStyle name="Финансовый 2 2 2" xfId="29772"/>
    <cellStyle name="Финансовый 2 2 20" xfId="29773"/>
    <cellStyle name="Финансовый 2 2 21" xfId="29774"/>
    <cellStyle name="Финансовый 2 2 22" xfId="29775"/>
    <cellStyle name="Финансовый 2 2 23" xfId="29776"/>
    <cellStyle name="Финансовый 2 2 24" xfId="59030"/>
    <cellStyle name="Финансовый 2 2 3" xfId="29777"/>
    <cellStyle name="Финансовый 2 2 4" xfId="29778"/>
    <cellStyle name="Финансовый 2 2 5" xfId="29779"/>
    <cellStyle name="Финансовый 2 2 6" xfId="29780"/>
    <cellStyle name="Финансовый 2 2 7" xfId="29781"/>
    <cellStyle name="Финансовый 2 2 8" xfId="29782"/>
    <cellStyle name="Финансовый 2 2 9" xfId="29783"/>
    <cellStyle name="Финансовый 2 20" xfId="29784"/>
    <cellStyle name="Финансовый 2 20 2" xfId="59682"/>
    <cellStyle name="Финансовый 2 21" xfId="29785"/>
    <cellStyle name="Финансовый 2 21 2" xfId="59683"/>
    <cellStyle name="Финансовый 2 22" xfId="29786"/>
    <cellStyle name="Финансовый 2 22 2" xfId="59684"/>
    <cellStyle name="Финансовый 2 23" xfId="29787"/>
    <cellStyle name="Финансовый 2 23 2" xfId="59685"/>
    <cellStyle name="Финансовый 2 24" xfId="29788"/>
    <cellStyle name="Финансовый 2 24 2" xfId="59686"/>
    <cellStyle name="Финансовый 2 25" xfId="29789"/>
    <cellStyle name="Финансовый 2 25 2" xfId="59687"/>
    <cellStyle name="Финансовый 2 26" xfId="29790"/>
    <cellStyle name="Финансовый 2 26 2" xfId="59688"/>
    <cellStyle name="Финансовый 2 27" xfId="29791"/>
    <cellStyle name="Финансовый 2 27 2" xfId="59689"/>
    <cellStyle name="Финансовый 2 28" xfId="29792"/>
    <cellStyle name="Финансовый 2 28 2" xfId="59690"/>
    <cellStyle name="Финансовый 2 29" xfId="29793"/>
    <cellStyle name="Финансовый 2 29 2" xfId="59691"/>
    <cellStyle name="Финансовый 2 3" xfId="29794"/>
    <cellStyle name="Финансовый 2 3 10" xfId="29795"/>
    <cellStyle name="Финансовый 2 3 11" xfId="29796"/>
    <cellStyle name="Финансовый 2 3 12" xfId="29797"/>
    <cellStyle name="Финансовый 2 3 13" xfId="29798"/>
    <cellStyle name="Финансовый 2 3 14" xfId="29799"/>
    <cellStyle name="Финансовый 2 3 15" xfId="29800"/>
    <cellStyle name="Финансовый 2 3 16" xfId="29801"/>
    <cellStyle name="Финансовый 2 3 17" xfId="29802"/>
    <cellStyle name="Финансовый 2 3 18" xfId="29803"/>
    <cellStyle name="Финансовый 2 3 2" xfId="29804"/>
    <cellStyle name="Финансовый 2 3 3" xfId="29805"/>
    <cellStyle name="Финансовый 2 3 4" xfId="29806"/>
    <cellStyle name="Финансовый 2 3 5" xfId="29807"/>
    <cellStyle name="Финансовый 2 3 6" xfId="29808"/>
    <cellStyle name="Финансовый 2 3 7" xfId="29809"/>
    <cellStyle name="Финансовый 2 3 8" xfId="29810"/>
    <cellStyle name="Финансовый 2 3 9" xfId="29811"/>
    <cellStyle name="Финансовый 2 30" xfId="29812"/>
    <cellStyle name="Финансовый 2 31" xfId="29813"/>
    <cellStyle name="Финансовый 2 32" xfId="29814"/>
    <cellStyle name="Финансовый 2 33" xfId="29815"/>
    <cellStyle name="Финансовый 2 33 2" xfId="59692"/>
    <cellStyle name="Финансовый 2 34" xfId="29816"/>
    <cellStyle name="Финансовый 2 34 2" xfId="59693"/>
    <cellStyle name="Финансовый 2 35" xfId="29817"/>
    <cellStyle name="Финансовый 2 35 2" xfId="59694"/>
    <cellStyle name="Финансовый 2 36" xfId="29818"/>
    <cellStyle name="Финансовый 2 36 2" xfId="59695"/>
    <cellStyle name="Финансовый 2 37" xfId="29819"/>
    <cellStyle name="Финансовый 2 37 2" xfId="59696"/>
    <cellStyle name="Финансовый 2 38" xfId="29820"/>
    <cellStyle name="Финансовый 2 39" xfId="29821"/>
    <cellStyle name="Финансовый 2 4" xfId="29822"/>
    <cellStyle name="Финансовый 2 4 10" xfId="29823"/>
    <cellStyle name="Финансовый 2 4 11" xfId="29824"/>
    <cellStyle name="Финансовый 2 4 12" xfId="29825"/>
    <cellStyle name="Финансовый 2 4 13" xfId="29826"/>
    <cellStyle name="Финансовый 2 4 14" xfId="29827"/>
    <cellStyle name="Финансовый 2 4 15" xfId="29828"/>
    <cellStyle name="Финансовый 2 4 16" xfId="29829"/>
    <cellStyle name="Финансовый 2 4 17" xfId="29830"/>
    <cellStyle name="Финансовый 2 4 18" xfId="29831"/>
    <cellStyle name="Финансовый 2 4 2" xfId="29832"/>
    <cellStyle name="Финансовый 2 4 3" xfId="29833"/>
    <cellStyle name="Финансовый 2 4 4" xfId="29834"/>
    <cellStyle name="Финансовый 2 4 5" xfId="29835"/>
    <cellStyle name="Финансовый 2 4 6" xfId="29836"/>
    <cellStyle name="Финансовый 2 4 7" xfId="29837"/>
    <cellStyle name="Финансовый 2 4 8" xfId="29838"/>
    <cellStyle name="Финансовый 2 4 9" xfId="29839"/>
    <cellStyle name="Финансовый 2 40" xfId="59697"/>
    <cellStyle name="Финансовый 2 5" xfId="29840"/>
    <cellStyle name="Финансовый 2 5 10" xfId="29841"/>
    <cellStyle name="Финансовый 2 5 11" xfId="29842"/>
    <cellStyle name="Финансовый 2 5 12" xfId="29843"/>
    <cellStyle name="Финансовый 2 5 13" xfId="29844"/>
    <cellStyle name="Финансовый 2 5 14" xfId="29845"/>
    <cellStyle name="Финансовый 2 5 15" xfId="29846"/>
    <cellStyle name="Финансовый 2 5 16" xfId="29847"/>
    <cellStyle name="Финансовый 2 5 17" xfId="29848"/>
    <cellStyle name="Финансовый 2 5 18" xfId="29849"/>
    <cellStyle name="Финансовый 2 5 2" xfId="29850"/>
    <cellStyle name="Финансовый 2 5 3" xfId="29851"/>
    <cellStyle name="Финансовый 2 5 4" xfId="29852"/>
    <cellStyle name="Финансовый 2 5 5" xfId="29853"/>
    <cellStyle name="Финансовый 2 5 6" xfId="29854"/>
    <cellStyle name="Финансовый 2 5 7" xfId="29855"/>
    <cellStyle name="Финансовый 2 5 8" xfId="29856"/>
    <cellStyle name="Финансовый 2 5 9" xfId="29857"/>
    <cellStyle name="Финансовый 2 6" xfId="29858"/>
    <cellStyle name="Финансовый 2 6 10" xfId="29859"/>
    <cellStyle name="Финансовый 2 6 11" xfId="29860"/>
    <cellStyle name="Финансовый 2 6 12" xfId="29861"/>
    <cellStyle name="Финансовый 2 6 13" xfId="29862"/>
    <cellStyle name="Финансовый 2 6 14" xfId="29863"/>
    <cellStyle name="Финансовый 2 6 15" xfId="29864"/>
    <cellStyle name="Финансовый 2 6 16" xfId="29865"/>
    <cellStyle name="Финансовый 2 6 17" xfId="29866"/>
    <cellStyle name="Финансовый 2 6 18" xfId="29867"/>
    <cellStyle name="Финансовый 2 6 2" xfId="29868"/>
    <cellStyle name="Финансовый 2 6 3" xfId="29869"/>
    <cellStyle name="Финансовый 2 6 4" xfId="29870"/>
    <cellStyle name="Финансовый 2 6 5" xfId="29871"/>
    <cellStyle name="Финансовый 2 6 6" xfId="29872"/>
    <cellStyle name="Финансовый 2 6 7" xfId="29873"/>
    <cellStyle name="Финансовый 2 6 8" xfId="29874"/>
    <cellStyle name="Финансовый 2 6 9" xfId="29875"/>
    <cellStyle name="Финансовый 2 7" xfId="29876"/>
    <cellStyle name="Финансовый 2 7 10" xfId="29877"/>
    <cellStyle name="Финансовый 2 7 11" xfId="29878"/>
    <cellStyle name="Финансовый 2 7 12" xfId="29879"/>
    <cellStyle name="Финансовый 2 7 13" xfId="29880"/>
    <cellStyle name="Финансовый 2 7 14" xfId="29881"/>
    <cellStyle name="Финансовый 2 7 15" xfId="29882"/>
    <cellStyle name="Финансовый 2 7 16" xfId="29883"/>
    <cellStyle name="Финансовый 2 7 17" xfId="29884"/>
    <cellStyle name="Финансовый 2 7 18" xfId="29885"/>
    <cellStyle name="Финансовый 2 7 19" xfId="59698"/>
    <cellStyle name="Финансовый 2 7 2" xfId="29886"/>
    <cellStyle name="Финансовый 2 7 3" xfId="29887"/>
    <cellStyle name="Финансовый 2 7 4" xfId="29888"/>
    <cellStyle name="Финансовый 2 7 5" xfId="29889"/>
    <cellStyle name="Финансовый 2 7 6" xfId="29890"/>
    <cellStyle name="Финансовый 2 7 7" xfId="29891"/>
    <cellStyle name="Финансовый 2 7 8" xfId="29892"/>
    <cellStyle name="Финансовый 2 7 9" xfId="29893"/>
    <cellStyle name="Финансовый 2 8" xfId="29894"/>
    <cellStyle name="Финансовый 2 9" xfId="29895"/>
    <cellStyle name="Финансовый 20" xfId="29896"/>
    <cellStyle name="Финансовый 20 2" xfId="59699"/>
    <cellStyle name="Финансовый 21" xfId="29897"/>
    <cellStyle name="Финансовый 21 2" xfId="59700"/>
    <cellStyle name="Финансовый 22" xfId="29898"/>
    <cellStyle name="Финансовый 22 2" xfId="59701"/>
    <cellStyle name="Финансовый 23" xfId="29899"/>
    <cellStyle name="Финансовый 23 2" xfId="59702"/>
    <cellStyle name="Финансовый 24" xfId="29900"/>
    <cellStyle name="Финансовый 24 2" xfId="59703"/>
    <cellStyle name="Финансовый 25" xfId="29901"/>
    <cellStyle name="Финансовый 25 2" xfId="59704"/>
    <cellStyle name="Финансовый 26" xfId="29902"/>
    <cellStyle name="Финансовый 26 2" xfId="59705"/>
    <cellStyle name="Финансовый 27" xfId="29903"/>
    <cellStyle name="Финансовый 27 2" xfId="59706"/>
    <cellStyle name="Финансовый 28" xfId="29904"/>
    <cellStyle name="Финансовый 28 2" xfId="59707"/>
    <cellStyle name="Финансовый 29" xfId="29905"/>
    <cellStyle name="Финансовый 29 2" xfId="59708"/>
    <cellStyle name="Финансовый 3" xfId="29906"/>
    <cellStyle name="Финансовый 3 2" xfId="29907"/>
    <cellStyle name="Финансовый 3 2 2" xfId="29908"/>
    <cellStyle name="Финансовый 3 2 2 2" xfId="59709"/>
    <cellStyle name="Финансовый 3 2 3" xfId="59710"/>
    <cellStyle name="Финансовый 3 3" xfId="29909"/>
    <cellStyle name="Финансовый 3 3 2" xfId="59711"/>
    <cellStyle name="Финансовый 3 4" xfId="29910"/>
    <cellStyle name="Финансовый 3 4 2" xfId="59712"/>
    <cellStyle name="Финансовый 3 5" xfId="29911"/>
    <cellStyle name="Финансовый 3 5 2" xfId="59713"/>
    <cellStyle name="Финансовый 3 6" xfId="29912"/>
    <cellStyle name="Финансовый 3 6 2" xfId="59714"/>
    <cellStyle name="Финансовый 3 7" xfId="29913"/>
    <cellStyle name="Финансовый 3 7 2" xfId="59715"/>
    <cellStyle name="Финансовый 3 8" xfId="59716"/>
    <cellStyle name="Финансовый 3 9" xfId="59717"/>
    <cellStyle name="Финансовый 30" xfId="29914"/>
    <cellStyle name="Финансовый 30 2" xfId="59718"/>
    <cellStyle name="Финансовый 31" xfId="29915"/>
    <cellStyle name="Финансовый 31 2" xfId="29916"/>
    <cellStyle name="Финансовый 32" xfId="29917"/>
    <cellStyle name="Финансовый 32 2" xfId="29918"/>
    <cellStyle name="Финансовый 33" xfId="29919"/>
    <cellStyle name="Финансовый 33 2" xfId="29920"/>
    <cellStyle name="Финансовый 34" xfId="29921"/>
    <cellStyle name="Финансовый 34 2" xfId="29922"/>
    <cellStyle name="Финансовый 35" xfId="29923"/>
    <cellStyle name="Финансовый 35 2" xfId="29924"/>
    <cellStyle name="Финансовый 36" xfId="29925"/>
    <cellStyle name="Финансовый 36 2" xfId="29926"/>
    <cellStyle name="Финансовый 37" xfId="29927"/>
    <cellStyle name="Финансовый 37 2" xfId="29928"/>
    <cellStyle name="Финансовый 38" xfId="29929"/>
    <cellStyle name="Финансовый 39" xfId="29930"/>
    <cellStyle name="Финансовый 4" xfId="29931"/>
    <cellStyle name="Финансовый 4 10" xfId="29932"/>
    <cellStyle name="Финансовый 4 10 2" xfId="59719"/>
    <cellStyle name="Финансовый 4 11" xfId="29933"/>
    <cellStyle name="Финансовый 4 11 2" xfId="59720"/>
    <cellStyle name="Финансовый 4 12" xfId="29934"/>
    <cellStyle name="Финансовый 4 12 2" xfId="59721"/>
    <cellStyle name="Финансовый 4 13" xfId="29935"/>
    <cellStyle name="Финансовый 4 13 2" xfId="59722"/>
    <cellStyle name="Финансовый 4 14" xfId="29936"/>
    <cellStyle name="Финансовый 4 14 2" xfId="59723"/>
    <cellStyle name="Финансовый 4 15" xfId="29937"/>
    <cellStyle name="Финансовый 4 15 2" xfId="59724"/>
    <cellStyle name="Финансовый 4 16" xfId="29938"/>
    <cellStyle name="Финансовый 4 16 2" xfId="59725"/>
    <cellStyle name="Финансовый 4 17" xfId="29939"/>
    <cellStyle name="Финансовый 4 17 2" xfId="59726"/>
    <cellStyle name="Финансовый 4 18" xfId="29940"/>
    <cellStyle name="Финансовый 4 18 2" xfId="59727"/>
    <cellStyle name="Финансовый 4 19" xfId="29941"/>
    <cellStyle name="Финансовый 4 19 2" xfId="59728"/>
    <cellStyle name="Финансовый 4 2" xfId="29942"/>
    <cellStyle name="Финансовый 4 2 2" xfId="59729"/>
    <cellStyle name="Финансовый 4 20" xfId="29943"/>
    <cellStyle name="Финансовый 4 20 2" xfId="59730"/>
    <cellStyle name="Финансовый 4 21" xfId="29944"/>
    <cellStyle name="Финансовый 4 21 2" xfId="59731"/>
    <cellStyle name="Финансовый 4 22" xfId="29945"/>
    <cellStyle name="Финансовый 4 22 2" xfId="59732"/>
    <cellStyle name="Финансовый 4 23" xfId="29946"/>
    <cellStyle name="Финансовый 4 23 2" xfId="59733"/>
    <cellStyle name="Финансовый 4 24" xfId="29947"/>
    <cellStyle name="Финансовый 4 24 2" xfId="59734"/>
    <cellStyle name="Финансовый 4 25" xfId="59735"/>
    <cellStyle name="Финансовый 4 26" xfId="59736"/>
    <cellStyle name="Финансовый 4 3" xfId="29948"/>
    <cellStyle name="Финансовый 4 3 2" xfId="59737"/>
    <cellStyle name="Финансовый 4 4" xfId="29949"/>
    <cellStyle name="Финансовый 4 4 2" xfId="59738"/>
    <cellStyle name="Финансовый 4 5" xfId="29950"/>
    <cellStyle name="Финансовый 4 5 2" xfId="59739"/>
    <cellStyle name="Финансовый 4 6" xfId="29951"/>
    <cellStyle name="Финансовый 4 6 2" xfId="59740"/>
    <cellStyle name="Финансовый 4 7" xfId="29952"/>
    <cellStyle name="Финансовый 4 7 2" xfId="59741"/>
    <cellStyle name="Финансовый 4 8" xfId="29953"/>
    <cellStyle name="Финансовый 4 8 2" xfId="59742"/>
    <cellStyle name="Финансовый 4 9" xfId="29954"/>
    <cellStyle name="Финансовый 4 9 2" xfId="59743"/>
    <cellStyle name="Финансовый 40" xfId="29955"/>
    <cellStyle name="Финансовый 41" xfId="29956"/>
    <cellStyle name="Финансовый 42" xfId="29957"/>
    <cellStyle name="Финансовый 43" xfId="59744"/>
    <cellStyle name="Финансовый 44" xfId="59745"/>
    <cellStyle name="Финансовый 45" xfId="59746"/>
    <cellStyle name="Финансовый 46" xfId="59747"/>
    <cellStyle name="Финансовый 47" xfId="59748"/>
    <cellStyle name="Финансовый 48" xfId="59749"/>
    <cellStyle name="Финансовый 49" xfId="59750"/>
    <cellStyle name="Финансовый 5" xfId="29958"/>
    <cellStyle name="Финансовый 5 10" xfId="29959"/>
    <cellStyle name="Финансовый 5 10 10" xfId="29960"/>
    <cellStyle name="Финансовый 5 10 10 2" xfId="59751"/>
    <cellStyle name="Финансовый 5 10 11" xfId="29961"/>
    <cellStyle name="Финансовый 5 10 11 2" xfId="59752"/>
    <cellStyle name="Финансовый 5 10 12" xfId="29962"/>
    <cellStyle name="Финансовый 5 10 12 2" xfId="59753"/>
    <cellStyle name="Финансовый 5 10 13" xfId="29963"/>
    <cellStyle name="Финансовый 5 10 13 2" xfId="59754"/>
    <cellStyle name="Финансовый 5 10 14" xfId="29964"/>
    <cellStyle name="Финансовый 5 10 14 2" xfId="59755"/>
    <cellStyle name="Финансовый 5 10 15" xfId="29965"/>
    <cellStyle name="Финансовый 5 10 15 2" xfId="59756"/>
    <cellStyle name="Финансовый 5 10 16" xfId="29966"/>
    <cellStyle name="Финансовый 5 10 16 2" xfId="59757"/>
    <cellStyle name="Финансовый 5 10 17" xfId="29967"/>
    <cellStyle name="Финансовый 5 10 17 2" xfId="59758"/>
    <cellStyle name="Финансовый 5 10 18" xfId="29968"/>
    <cellStyle name="Финансовый 5 10 18 2" xfId="59759"/>
    <cellStyle name="Финансовый 5 10 19" xfId="29969"/>
    <cellStyle name="Финансовый 5 10 19 2" xfId="59760"/>
    <cellStyle name="Финансовый 5 10 2" xfId="29970"/>
    <cellStyle name="Финансовый 5 10 2 2" xfId="59761"/>
    <cellStyle name="Финансовый 5 10 20" xfId="29971"/>
    <cellStyle name="Финансовый 5 10 20 2" xfId="59762"/>
    <cellStyle name="Финансовый 5 10 21" xfId="29972"/>
    <cellStyle name="Финансовый 5 10 21 2" xfId="59763"/>
    <cellStyle name="Финансовый 5 10 22" xfId="29973"/>
    <cellStyle name="Финансовый 5 10 22 2" xfId="59764"/>
    <cellStyle name="Финансовый 5 10 23" xfId="29974"/>
    <cellStyle name="Финансовый 5 10 23 2" xfId="59765"/>
    <cellStyle name="Финансовый 5 10 24" xfId="59766"/>
    <cellStyle name="Финансовый 5 10 3" xfId="29975"/>
    <cellStyle name="Финансовый 5 10 3 2" xfId="59767"/>
    <cellStyle name="Финансовый 5 10 4" xfId="29976"/>
    <cellStyle name="Финансовый 5 10 4 2" xfId="59768"/>
    <cellStyle name="Финансовый 5 10 5" xfId="29977"/>
    <cellStyle name="Финансовый 5 10 5 2" xfId="59769"/>
    <cellStyle name="Финансовый 5 10 6" xfId="29978"/>
    <cellStyle name="Финансовый 5 10 6 2" xfId="59770"/>
    <cellStyle name="Финансовый 5 10 7" xfId="29979"/>
    <cellStyle name="Финансовый 5 10 7 2" xfId="59771"/>
    <cellStyle name="Финансовый 5 10 8" xfId="29980"/>
    <cellStyle name="Финансовый 5 10 8 2" xfId="59772"/>
    <cellStyle name="Финансовый 5 10 9" xfId="29981"/>
    <cellStyle name="Финансовый 5 10 9 2" xfId="59773"/>
    <cellStyle name="Финансовый 5 11" xfId="29982"/>
    <cellStyle name="Финансовый 5 11 10" xfId="29983"/>
    <cellStyle name="Финансовый 5 11 10 2" xfId="59774"/>
    <cellStyle name="Финансовый 5 11 11" xfId="29984"/>
    <cellStyle name="Финансовый 5 11 11 2" xfId="59775"/>
    <cellStyle name="Финансовый 5 11 12" xfId="29985"/>
    <cellStyle name="Финансовый 5 11 12 2" xfId="59776"/>
    <cellStyle name="Финансовый 5 11 13" xfId="29986"/>
    <cellStyle name="Финансовый 5 11 13 2" xfId="59777"/>
    <cellStyle name="Финансовый 5 11 14" xfId="29987"/>
    <cellStyle name="Финансовый 5 11 14 2" xfId="59778"/>
    <cellStyle name="Финансовый 5 11 15" xfId="29988"/>
    <cellStyle name="Финансовый 5 11 15 2" xfId="59779"/>
    <cellStyle name="Финансовый 5 11 16" xfId="29989"/>
    <cellStyle name="Финансовый 5 11 16 2" xfId="59780"/>
    <cellStyle name="Финансовый 5 11 17" xfId="29990"/>
    <cellStyle name="Финансовый 5 11 17 2" xfId="59781"/>
    <cellStyle name="Финансовый 5 11 18" xfId="29991"/>
    <cellStyle name="Финансовый 5 11 18 2" xfId="59782"/>
    <cellStyle name="Финансовый 5 11 19" xfId="59783"/>
    <cellStyle name="Финансовый 5 11 2" xfId="29992"/>
    <cellStyle name="Финансовый 5 11 2 2" xfId="59784"/>
    <cellStyle name="Финансовый 5 11 3" xfId="29993"/>
    <cellStyle name="Финансовый 5 11 3 2" xfId="59785"/>
    <cellStyle name="Финансовый 5 11 4" xfId="29994"/>
    <cellStyle name="Финансовый 5 11 4 2" xfId="59786"/>
    <cellStyle name="Финансовый 5 11 5" xfId="29995"/>
    <cellStyle name="Финансовый 5 11 5 2" xfId="59787"/>
    <cellStyle name="Финансовый 5 11 6" xfId="29996"/>
    <cellStyle name="Финансовый 5 11 6 2" xfId="59788"/>
    <cellStyle name="Финансовый 5 11 7" xfId="29997"/>
    <cellStyle name="Финансовый 5 11 7 2" xfId="59789"/>
    <cellStyle name="Финансовый 5 11 8" xfId="29998"/>
    <cellStyle name="Финансовый 5 11 8 2" xfId="59790"/>
    <cellStyle name="Финансовый 5 11 9" xfId="29999"/>
    <cellStyle name="Финансовый 5 11 9 2" xfId="59791"/>
    <cellStyle name="Финансовый 5 12" xfId="30000"/>
    <cellStyle name="Финансовый 5 12 10" xfId="30001"/>
    <cellStyle name="Финансовый 5 12 10 2" xfId="59792"/>
    <cellStyle name="Финансовый 5 12 11" xfId="30002"/>
    <cellStyle name="Финансовый 5 12 11 2" xfId="59793"/>
    <cellStyle name="Финансовый 5 12 12" xfId="30003"/>
    <cellStyle name="Финансовый 5 12 12 2" xfId="59794"/>
    <cellStyle name="Финансовый 5 12 13" xfId="30004"/>
    <cellStyle name="Финансовый 5 12 13 2" xfId="59795"/>
    <cellStyle name="Финансовый 5 12 14" xfId="30005"/>
    <cellStyle name="Финансовый 5 12 14 2" xfId="59796"/>
    <cellStyle name="Финансовый 5 12 15" xfId="30006"/>
    <cellStyle name="Финансовый 5 12 15 2" xfId="59797"/>
    <cellStyle name="Финансовый 5 12 16" xfId="30007"/>
    <cellStyle name="Финансовый 5 12 16 2" xfId="59798"/>
    <cellStyle name="Финансовый 5 12 17" xfId="30008"/>
    <cellStyle name="Финансовый 5 12 17 2" xfId="59799"/>
    <cellStyle name="Финансовый 5 12 18" xfId="30009"/>
    <cellStyle name="Финансовый 5 12 18 2" xfId="59800"/>
    <cellStyle name="Финансовый 5 12 19" xfId="59801"/>
    <cellStyle name="Финансовый 5 12 2" xfId="30010"/>
    <cellStyle name="Финансовый 5 12 2 2" xfId="59802"/>
    <cellStyle name="Финансовый 5 12 3" xfId="30011"/>
    <cellStyle name="Финансовый 5 12 3 2" xfId="59803"/>
    <cellStyle name="Финансовый 5 12 4" xfId="30012"/>
    <cellStyle name="Финансовый 5 12 4 2" xfId="59804"/>
    <cellStyle name="Финансовый 5 12 5" xfId="30013"/>
    <cellStyle name="Финансовый 5 12 5 2" xfId="59805"/>
    <cellStyle name="Финансовый 5 12 6" xfId="30014"/>
    <cellStyle name="Финансовый 5 12 6 2" xfId="59806"/>
    <cellStyle name="Финансовый 5 12 7" xfId="30015"/>
    <cellStyle name="Финансовый 5 12 7 2" xfId="59807"/>
    <cellStyle name="Финансовый 5 12 8" xfId="30016"/>
    <cellStyle name="Финансовый 5 12 8 2" xfId="59808"/>
    <cellStyle name="Финансовый 5 12 9" xfId="30017"/>
    <cellStyle name="Финансовый 5 12 9 2" xfId="59809"/>
    <cellStyle name="Финансовый 5 13" xfId="30018"/>
    <cellStyle name="Финансовый 5 13 10" xfId="30019"/>
    <cellStyle name="Финансовый 5 13 10 2" xfId="59810"/>
    <cellStyle name="Финансовый 5 13 11" xfId="30020"/>
    <cellStyle name="Финансовый 5 13 11 2" xfId="59811"/>
    <cellStyle name="Финансовый 5 13 12" xfId="30021"/>
    <cellStyle name="Финансовый 5 13 12 2" xfId="59812"/>
    <cellStyle name="Финансовый 5 13 13" xfId="30022"/>
    <cellStyle name="Финансовый 5 13 13 2" xfId="59813"/>
    <cellStyle name="Финансовый 5 13 14" xfId="30023"/>
    <cellStyle name="Финансовый 5 13 14 2" xfId="59814"/>
    <cellStyle name="Финансовый 5 13 15" xfId="30024"/>
    <cellStyle name="Финансовый 5 13 15 2" xfId="59815"/>
    <cellStyle name="Финансовый 5 13 16" xfId="30025"/>
    <cellStyle name="Финансовый 5 13 16 2" xfId="59816"/>
    <cellStyle name="Финансовый 5 13 17" xfId="30026"/>
    <cellStyle name="Финансовый 5 13 17 2" xfId="59817"/>
    <cellStyle name="Финансовый 5 13 18" xfId="30027"/>
    <cellStyle name="Финансовый 5 13 18 2" xfId="59818"/>
    <cellStyle name="Финансовый 5 13 19" xfId="59819"/>
    <cellStyle name="Финансовый 5 13 2" xfId="30028"/>
    <cellStyle name="Финансовый 5 13 2 2" xfId="59820"/>
    <cellStyle name="Финансовый 5 13 3" xfId="30029"/>
    <cellStyle name="Финансовый 5 13 3 2" xfId="59821"/>
    <cellStyle name="Финансовый 5 13 4" xfId="30030"/>
    <cellStyle name="Финансовый 5 13 4 2" xfId="59822"/>
    <cellStyle name="Финансовый 5 13 5" xfId="30031"/>
    <cellStyle name="Финансовый 5 13 5 2" xfId="59823"/>
    <cellStyle name="Финансовый 5 13 6" xfId="30032"/>
    <cellStyle name="Финансовый 5 13 6 2" xfId="59824"/>
    <cellStyle name="Финансовый 5 13 7" xfId="30033"/>
    <cellStyle name="Финансовый 5 13 7 2" xfId="59825"/>
    <cellStyle name="Финансовый 5 13 8" xfId="30034"/>
    <cellStyle name="Финансовый 5 13 8 2" xfId="59826"/>
    <cellStyle name="Финансовый 5 13 9" xfId="30035"/>
    <cellStyle name="Финансовый 5 13 9 2" xfId="59827"/>
    <cellStyle name="Финансовый 5 14" xfId="30036"/>
    <cellStyle name="Финансовый 5 14 2" xfId="59828"/>
    <cellStyle name="Финансовый 5 15" xfId="30037"/>
    <cellStyle name="Финансовый 5 15 2" xfId="59829"/>
    <cellStyle name="Финансовый 5 16" xfId="30038"/>
    <cellStyle name="Финансовый 5 16 2" xfId="59830"/>
    <cellStyle name="Финансовый 5 17" xfId="30039"/>
    <cellStyle name="Финансовый 5 17 2" xfId="59831"/>
    <cellStyle name="Финансовый 5 18" xfId="30040"/>
    <cellStyle name="Финансовый 5 18 2" xfId="59832"/>
    <cellStyle name="Финансовый 5 19" xfId="30041"/>
    <cellStyle name="Финансовый 5 19 2" xfId="59833"/>
    <cellStyle name="Финансовый 5 2" xfId="30042"/>
    <cellStyle name="Финансовый 5 2 2" xfId="30043"/>
    <cellStyle name="Финансовый 5 2 2 10" xfId="30044"/>
    <cellStyle name="Финансовый 5 2 2 10 2" xfId="59834"/>
    <cellStyle name="Финансовый 5 2 2 11" xfId="30045"/>
    <cellStyle name="Финансовый 5 2 2 11 2" xfId="59835"/>
    <cellStyle name="Финансовый 5 2 2 12" xfId="30046"/>
    <cellStyle name="Финансовый 5 2 2 12 2" xfId="59836"/>
    <cellStyle name="Финансовый 5 2 2 13" xfId="30047"/>
    <cellStyle name="Финансовый 5 2 2 13 2" xfId="59837"/>
    <cellStyle name="Финансовый 5 2 2 14" xfId="30048"/>
    <cellStyle name="Финансовый 5 2 2 14 2" xfId="59838"/>
    <cellStyle name="Финансовый 5 2 2 15" xfId="30049"/>
    <cellStyle name="Финансовый 5 2 2 15 2" xfId="59839"/>
    <cellStyle name="Финансовый 5 2 2 16" xfId="30050"/>
    <cellStyle name="Финансовый 5 2 2 16 2" xfId="59840"/>
    <cellStyle name="Финансовый 5 2 2 17" xfId="30051"/>
    <cellStyle name="Финансовый 5 2 2 17 2" xfId="59841"/>
    <cellStyle name="Финансовый 5 2 2 18" xfId="30052"/>
    <cellStyle name="Финансовый 5 2 2 18 2" xfId="59842"/>
    <cellStyle name="Финансовый 5 2 2 19" xfId="30053"/>
    <cellStyle name="Финансовый 5 2 2 19 2" xfId="59843"/>
    <cellStyle name="Финансовый 5 2 2 2" xfId="30054"/>
    <cellStyle name="Финансовый 5 2 2 2 2" xfId="59844"/>
    <cellStyle name="Финансовый 5 2 2 20" xfId="30055"/>
    <cellStyle name="Финансовый 5 2 2 20 2" xfId="59845"/>
    <cellStyle name="Финансовый 5 2 2 21" xfId="30056"/>
    <cellStyle name="Финансовый 5 2 2 21 2" xfId="59846"/>
    <cellStyle name="Финансовый 5 2 2 22" xfId="30057"/>
    <cellStyle name="Финансовый 5 2 2 22 2" xfId="59847"/>
    <cellStyle name="Финансовый 5 2 2 23" xfId="30058"/>
    <cellStyle name="Финансовый 5 2 2 23 2" xfId="59848"/>
    <cellStyle name="Финансовый 5 2 2 24" xfId="59849"/>
    <cellStyle name="Финансовый 5 2 2 3" xfId="30059"/>
    <cellStyle name="Финансовый 5 2 2 3 2" xfId="59850"/>
    <cellStyle name="Финансовый 5 2 2 4" xfId="30060"/>
    <cellStyle name="Финансовый 5 2 2 4 2" xfId="59851"/>
    <cellStyle name="Финансовый 5 2 2 5" xfId="30061"/>
    <cellStyle name="Финансовый 5 2 2 5 2" xfId="59852"/>
    <cellStyle name="Финансовый 5 2 2 6" xfId="30062"/>
    <cellStyle name="Финансовый 5 2 2 6 2" xfId="59853"/>
    <cellStyle name="Финансовый 5 2 2 7" xfId="30063"/>
    <cellStyle name="Финансовый 5 2 2 7 2" xfId="59854"/>
    <cellStyle name="Финансовый 5 2 2 8" xfId="30064"/>
    <cellStyle name="Финансовый 5 2 2 8 2" xfId="59855"/>
    <cellStyle name="Финансовый 5 2 2 9" xfId="30065"/>
    <cellStyle name="Финансовый 5 2 2 9 2" xfId="59856"/>
    <cellStyle name="Финансовый 5 2 3" xfId="30066"/>
    <cellStyle name="Финансовый 5 2 3 2" xfId="59857"/>
    <cellStyle name="Финансовый 5 2 4" xfId="59858"/>
    <cellStyle name="Финансовый 5 20" xfId="30067"/>
    <cellStyle name="Финансовый 5 20 2" xfId="59859"/>
    <cellStyle name="Финансовый 5 21" xfId="30068"/>
    <cellStyle name="Финансовый 5 21 2" xfId="59860"/>
    <cellStyle name="Финансовый 5 22" xfId="30069"/>
    <cellStyle name="Финансовый 5 22 2" xfId="59861"/>
    <cellStyle name="Финансовый 5 23" xfId="30070"/>
    <cellStyle name="Финансовый 5 23 2" xfId="59862"/>
    <cellStyle name="Финансовый 5 24" xfId="30071"/>
    <cellStyle name="Финансовый 5 24 2" xfId="59863"/>
    <cellStyle name="Финансовый 5 25" xfId="30072"/>
    <cellStyle name="Финансовый 5 25 2" xfId="59864"/>
    <cellStyle name="Финансовый 5 26" xfId="30073"/>
    <cellStyle name="Финансовый 5 26 2" xfId="59865"/>
    <cellStyle name="Финансовый 5 27" xfId="30074"/>
    <cellStyle name="Финансовый 5 27 2" xfId="59866"/>
    <cellStyle name="Финансовый 5 28" xfId="30075"/>
    <cellStyle name="Финансовый 5 28 2" xfId="59867"/>
    <cellStyle name="Финансовый 5 29" xfId="30076"/>
    <cellStyle name="Финансовый 5 29 2" xfId="59868"/>
    <cellStyle name="Финансовый 5 3" xfId="30077"/>
    <cellStyle name="Финансовый 5 3 2" xfId="30078"/>
    <cellStyle name="Финансовый 5 3 2 2" xfId="59869"/>
    <cellStyle name="Финансовый 5 3 3" xfId="59870"/>
    <cellStyle name="Финансовый 5 30" xfId="30079"/>
    <cellStyle name="Финансовый 5 30 2" xfId="59871"/>
    <cellStyle name="Финансовый 5 31" xfId="30080"/>
    <cellStyle name="Финансовый 5 31 2" xfId="59872"/>
    <cellStyle name="Финансовый 5 32" xfId="30081"/>
    <cellStyle name="Финансовый 5 32 2" xfId="59873"/>
    <cellStyle name="Финансовый 5 33" xfId="30082"/>
    <cellStyle name="Финансовый 5 33 2" xfId="59874"/>
    <cellStyle name="Финансовый 5 34" xfId="59875"/>
    <cellStyle name="Финансовый 5 35" xfId="59876"/>
    <cellStyle name="Финансовый 5 4" xfId="30083"/>
    <cellStyle name="Финансовый 5 4 2" xfId="59877"/>
    <cellStyle name="Финансовый 5 5" xfId="30084"/>
    <cellStyle name="Финансовый 5 5 2" xfId="59878"/>
    <cellStyle name="Финансовый 5 6" xfId="30085"/>
    <cellStyle name="Финансовый 5 6 2" xfId="59879"/>
    <cellStyle name="Финансовый 5 7" xfId="30086"/>
    <cellStyle name="Финансовый 5 7 2" xfId="59880"/>
    <cellStyle name="Финансовый 5 8" xfId="30087"/>
    <cellStyle name="Финансовый 5 8 2" xfId="59881"/>
    <cellStyle name="Финансовый 5 9" xfId="30088"/>
    <cellStyle name="Финансовый 5 9 10" xfId="30089"/>
    <cellStyle name="Финансовый 5 9 10 2" xfId="59882"/>
    <cellStyle name="Финансовый 5 9 11" xfId="30090"/>
    <cellStyle name="Финансовый 5 9 11 2" xfId="59883"/>
    <cellStyle name="Финансовый 5 9 12" xfId="30091"/>
    <cellStyle name="Финансовый 5 9 12 2" xfId="59884"/>
    <cellStyle name="Финансовый 5 9 13" xfId="30092"/>
    <cellStyle name="Финансовый 5 9 13 2" xfId="59885"/>
    <cellStyle name="Финансовый 5 9 14" xfId="30093"/>
    <cellStyle name="Финансовый 5 9 14 2" xfId="59886"/>
    <cellStyle name="Финансовый 5 9 15" xfId="30094"/>
    <cellStyle name="Финансовый 5 9 15 2" xfId="59887"/>
    <cellStyle name="Финансовый 5 9 16" xfId="30095"/>
    <cellStyle name="Финансовый 5 9 16 2" xfId="59888"/>
    <cellStyle name="Финансовый 5 9 17" xfId="30096"/>
    <cellStyle name="Финансовый 5 9 17 2" xfId="59889"/>
    <cellStyle name="Финансовый 5 9 18" xfId="30097"/>
    <cellStyle name="Финансовый 5 9 18 2" xfId="59890"/>
    <cellStyle name="Финансовый 5 9 19" xfId="30098"/>
    <cellStyle name="Финансовый 5 9 19 2" xfId="59891"/>
    <cellStyle name="Финансовый 5 9 2" xfId="30099"/>
    <cellStyle name="Финансовый 5 9 2 2" xfId="59892"/>
    <cellStyle name="Финансовый 5 9 20" xfId="30100"/>
    <cellStyle name="Финансовый 5 9 20 2" xfId="59893"/>
    <cellStyle name="Финансовый 5 9 21" xfId="30101"/>
    <cellStyle name="Финансовый 5 9 21 2" xfId="59894"/>
    <cellStyle name="Финансовый 5 9 22" xfId="30102"/>
    <cellStyle name="Финансовый 5 9 22 2" xfId="59895"/>
    <cellStyle name="Финансовый 5 9 23" xfId="30103"/>
    <cellStyle name="Финансовый 5 9 23 2" xfId="59896"/>
    <cellStyle name="Финансовый 5 9 24" xfId="59897"/>
    <cellStyle name="Финансовый 5 9 3" xfId="30104"/>
    <cellStyle name="Финансовый 5 9 3 2" xfId="59898"/>
    <cellStyle name="Финансовый 5 9 4" xfId="30105"/>
    <cellStyle name="Финансовый 5 9 4 2" xfId="59899"/>
    <cellStyle name="Финансовый 5 9 5" xfId="30106"/>
    <cellStyle name="Финансовый 5 9 5 2" xfId="59900"/>
    <cellStyle name="Финансовый 5 9 6" xfId="30107"/>
    <cellStyle name="Финансовый 5 9 6 2" xfId="59901"/>
    <cellStyle name="Финансовый 5 9 7" xfId="30108"/>
    <cellStyle name="Финансовый 5 9 7 2" xfId="59902"/>
    <cellStyle name="Финансовый 5 9 8" xfId="30109"/>
    <cellStyle name="Финансовый 5 9 8 2" xfId="59903"/>
    <cellStyle name="Финансовый 5 9 9" xfId="30110"/>
    <cellStyle name="Финансовый 5 9 9 2" xfId="59904"/>
    <cellStyle name="Финансовый 50" xfId="59905"/>
    <cellStyle name="Финансовый 51" xfId="59906"/>
    <cellStyle name="Финансовый 52" xfId="59907"/>
    <cellStyle name="Финансовый 53" xfId="59908"/>
    <cellStyle name="Финансовый 54" xfId="59909"/>
    <cellStyle name="Финансовый 55" xfId="59910"/>
    <cellStyle name="Финансовый 56" xfId="59911"/>
    <cellStyle name="Финансовый 57" xfId="59912"/>
    <cellStyle name="Финансовый 58" xfId="59913"/>
    <cellStyle name="Финансовый 59" xfId="59914"/>
    <cellStyle name="Финансовый 6" xfId="30111"/>
    <cellStyle name="Финансовый 6 10" xfId="30112"/>
    <cellStyle name="Финансовый 6 10 10" xfId="30113"/>
    <cellStyle name="Финансовый 6 10 10 2" xfId="59915"/>
    <cellStyle name="Финансовый 6 10 11" xfId="30114"/>
    <cellStyle name="Финансовый 6 10 11 2" xfId="59916"/>
    <cellStyle name="Финансовый 6 10 12" xfId="30115"/>
    <cellStyle name="Финансовый 6 10 12 2" xfId="59917"/>
    <cellStyle name="Финансовый 6 10 13" xfId="30116"/>
    <cellStyle name="Финансовый 6 10 13 2" xfId="59918"/>
    <cellStyle name="Финансовый 6 10 14" xfId="30117"/>
    <cellStyle name="Финансовый 6 10 14 2" xfId="59919"/>
    <cellStyle name="Финансовый 6 10 15" xfId="30118"/>
    <cellStyle name="Финансовый 6 10 15 2" xfId="59920"/>
    <cellStyle name="Финансовый 6 10 16" xfId="30119"/>
    <cellStyle name="Финансовый 6 10 16 2" xfId="59921"/>
    <cellStyle name="Финансовый 6 10 17" xfId="30120"/>
    <cellStyle name="Финансовый 6 10 17 2" xfId="59922"/>
    <cellStyle name="Финансовый 6 10 18" xfId="30121"/>
    <cellStyle name="Финансовый 6 10 18 2" xfId="59923"/>
    <cellStyle name="Финансовый 6 10 19" xfId="30122"/>
    <cellStyle name="Финансовый 6 10 19 2" xfId="59924"/>
    <cellStyle name="Финансовый 6 10 2" xfId="30123"/>
    <cellStyle name="Финансовый 6 10 2 2" xfId="59925"/>
    <cellStyle name="Финансовый 6 10 20" xfId="30124"/>
    <cellStyle name="Финансовый 6 10 20 2" xfId="59926"/>
    <cellStyle name="Финансовый 6 10 21" xfId="30125"/>
    <cellStyle name="Финансовый 6 10 21 2" xfId="59927"/>
    <cellStyle name="Финансовый 6 10 22" xfId="30126"/>
    <cellStyle name="Финансовый 6 10 22 2" xfId="59928"/>
    <cellStyle name="Финансовый 6 10 23" xfId="30127"/>
    <cellStyle name="Финансовый 6 10 23 2" xfId="59929"/>
    <cellStyle name="Финансовый 6 10 24" xfId="59930"/>
    <cellStyle name="Финансовый 6 10 3" xfId="30128"/>
    <cellStyle name="Финансовый 6 10 3 2" xfId="59931"/>
    <cellStyle name="Финансовый 6 10 4" xfId="30129"/>
    <cellStyle name="Финансовый 6 10 4 2" xfId="59932"/>
    <cellStyle name="Финансовый 6 10 5" xfId="30130"/>
    <cellStyle name="Финансовый 6 10 5 2" xfId="59933"/>
    <cellStyle name="Финансовый 6 10 6" xfId="30131"/>
    <cellStyle name="Финансовый 6 10 6 2" xfId="59934"/>
    <cellStyle name="Финансовый 6 10 7" xfId="30132"/>
    <cellStyle name="Финансовый 6 10 7 2" xfId="59935"/>
    <cellStyle name="Финансовый 6 10 8" xfId="30133"/>
    <cellStyle name="Финансовый 6 10 8 2" xfId="59936"/>
    <cellStyle name="Финансовый 6 10 9" xfId="30134"/>
    <cellStyle name="Финансовый 6 10 9 2" xfId="59937"/>
    <cellStyle name="Финансовый 6 11" xfId="30135"/>
    <cellStyle name="Финансовый 6 11 10" xfId="30136"/>
    <cellStyle name="Финансовый 6 11 10 2" xfId="59938"/>
    <cellStyle name="Финансовый 6 11 11" xfId="30137"/>
    <cellStyle name="Финансовый 6 11 11 2" xfId="59939"/>
    <cellStyle name="Финансовый 6 11 12" xfId="30138"/>
    <cellStyle name="Финансовый 6 11 12 2" xfId="59940"/>
    <cellStyle name="Финансовый 6 11 13" xfId="30139"/>
    <cellStyle name="Финансовый 6 11 13 2" xfId="59941"/>
    <cellStyle name="Финансовый 6 11 14" xfId="30140"/>
    <cellStyle name="Финансовый 6 11 14 2" xfId="59942"/>
    <cellStyle name="Финансовый 6 11 15" xfId="30141"/>
    <cellStyle name="Финансовый 6 11 15 2" xfId="59943"/>
    <cellStyle name="Финансовый 6 11 16" xfId="30142"/>
    <cellStyle name="Финансовый 6 11 16 2" xfId="59944"/>
    <cellStyle name="Финансовый 6 11 17" xfId="30143"/>
    <cellStyle name="Финансовый 6 11 17 2" xfId="59945"/>
    <cellStyle name="Финансовый 6 11 18" xfId="30144"/>
    <cellStyle name="Финансовый 6 11 18 2" xfId="59946"/>
    <cellStyle name="Финансовый 6 11 19" xfId="59947"/>
    <cellStyle name="Финансовый 6 11 2" xfId="30145"/>
    <cellStyle name="Финансовый 6 11 2 2" xfId="59948"/>
    <cellStyle name="Финансовый 6 11 3" xfId="30146"/>
    <cellStyle name="Финансовый 6 11 3 2" xfId="59949"/>
    <cellStyle name="Финансовый 6 11 4" xfId="30147"/>
    <cellStyle name="Финансовый 6 11 4 2" xfId="59950"/>
    <cellStyle name="Финансовый 6 11 5" xfId="30148"/>
    <cellStyle name="Финансовый 6 11 5 2" xfId="59951"/>
    <cellStyle name="Финансовый 6 11 6" xfId="30149"/>
    <cellStyle name="Финансовый 6 11 6 2" xfId="59952"/>
    <cellStyle name="Финансовый 6 11 7" xfId="30150"/>
    <cellStyle name="Финансовый 6 11 7 2" xfId="59953"/>
    <cellStyle name="Финансовый 6 11 8" xfId="30151"/>
    <cellStyle name="Финансовый 6 11 8 2" xfId="59954"/>
    <cellStyle name="Финансовый 6 11 9" xfId="30152"/>
    <cellStyle name="Финансовый 6 11 9 2" xfId="59955"/>
    <cellStyle name="Финансовый 6 12" xfId="30153"/>
    <cellStyle name="Финансовый 6 12 10" xfId="30154"/>
    <cellStyle name="Финансовый 6 12 10 2" xfId="59956"/>
    <cellStyle name="Финансовый 6 12 11" xfId="30155"/>
    <cellStyle name="Финансовый 6 12 11 2" xfId="59957"/>
    <cellStyle name="Финансовый 6 12 12" xfId="30156"/>
    <cellStyle name="Финансовый 6 12 12 2" xfId="59958"/>
    <cellStyle name="Финансовый 6 12 13" xfId="30157"/>
    <cellStyle name="Финансовый 6 12 13 2" xfId="59959"/>
    <cellStyle name="Финансовый 6 12 14" xfId="30158"/>
    <cellStyle name="Финансовый 6 12 14 2" xfId="59960"/>
    <cellStyle name="Финансовый 6 12 15" xfId="30159"/>
    <cellStyle name="Финансовый 6 12 15 2" xfId="59961"/>
    <cellStyle name="Финансовый 6 12 16" xfId="30160"/>
    <cellStyle name="Финансовый 6 12 16 2" xfId="59962"/>
    <cellStyle name="Финансовый 6 12 17" xfId="30161"/>
    <cellStyle name="Финансовый 6 12 17 2" xfId="59963"/>
    <cellStyle name="Финансовый 6 12 18" xfId="30162"/>
    <cellStyle name="Финансовый 6 12 18 2" xfId="59964"/>
    <cellStyle name="Финансовый 6 12 19" xfId="59965"/>
    <cellStyle name="Финансовый 6 12 2" xfId="30163"/>
    <cellStyle name="Финансовый 6 12 2 2" xfId="59966"/>
    <cellStyle name="Финансовый 6 12 3" xfId="30164"/>
    <cellStyle name="Финансовый 6 12 3 2" xfId="59967"/>
    <cellStyle name="Финансовый 6 12 4" xfId="30165"/>
    <cellStyle name="Финансовый 6 12 4 2" xfId="59968"/>
    <cellStyle name="Финансовый 6 12 5" xfId="30166"/>
    <cellStyle name="Финансовый 6 12 5 2" xfId="59969"/>
    <cellStyle name="Финансовый 6 12 6" xfId="30167"/>
    <cellStyle name="Финансовый 6 12 6 2" xfId="59970"/>
    <cellStyle name="Финансовый 6 12 7" xfId="30168"/>
    <cellStyle name="Финансовый 6 12 7 2" xfId="59971"/>
    <cellStyle name="Финансовый 6 12 8" xfId="30169"/>
    <cellStyle name="Финансовый 6 12 8 2" xfId="59972"/>
    <cellStyle name="Финансовый 6 12 9" xfId="30170"/>
    <cellStyle name="Финансовый 6 12 9 2" xfId="59973"/>
    <cellStyle name="Финансовый 6 13" xfId="30171"/>
    <cellStyle name="Финансовый 6 13 10" xfId="30172"/>
    <cellStyle name="Финансовый 6 13 10 2" xfId="59974"/>
    <cellStyle name="Финансовый 6 13 11" xfId="30173"/>
    <cellStyle name="Финансовый 6 13 11 2" xfId="59975"/>
    <cellStyle name="Финансовый 6 13 12" xfId="30174"/>
    <cellStyle name="Финансовый 6 13 12 2" xfId="59976"/>
    <cellStyle name="Финансовый 6 13 13" xfId="30175"/>
    <cellStyle name="Финансовый 6 13 13 2" xfId="59977"/>
    <cellStyle name="Финансовый 6 13 14" xfId="30176"/>
    <cellStyle name="Финансовый 6 13 14 2" xfId="59978"/>
    <cellStyle name="Финансовый 6 13 15" xfId="30177"/>
    <cellStyle name="Финансовый 6 13 15 2" xfId="59979"/>
    <cellStyle name="Финансовый 6 13 16" xfId="30178"/>
    <cellStyle name="Финансовый 6 13 16 2" xfId="59980"/>
    <cellStyle name="Финансовый 6 13 17" xfId="30179"/>
    <cellStyle name="Финансовый 6 13 17 2" xfId="59981"/>
    <cellStyle name="Финансовый 6 13 18" xfId="30180"/>
    <cellStyle name="Финансовый 6 13 18 2" xfId="59982"/>
    <cellStyle name="Финансовый 6 13 19" xfId="59983"/>
    <cellStyle name="Финансовый 6 13 2" xfId="30181"/>
    <cellStyle name="Финансовый 6 13 2 2" xfId="59984"/>
    <cellStyle name="Финансовый 6 13 3" xfId="30182"/>
    <cellStyle name="Финансовый 6 13 3 2" xfId="59985"/>
    <cellStyle name="Финансовый 6 13 4" xfId="30183"/>
    <cellStyle name="Финансовый 6 13 4 2" xfId="59986"/>
    <cellStyle name="Финансовый 6 13 5" xfId="30184"/>
    <cellStyle name="Финансовый 6 13 5 2" xfId="59987"/>
    <cellStyle name="Финансовый 6 13 6" xfId="30185"/>
    <cellStyle name="Финансовый 6 13 6 2" xfId="59988"/>
    <cellStyle name="Финансовый 6 13 7" xfId="30186"/>
    <cellStyle name="Финансовый 6 13 7 2" xfId="59989"/>
    <cellStyle name="Финансовый 6 13 8" xfId="30187"/>
    <cellStyle name="Финансовый 6 13 8 2" xfId="59990"/>
    <cellStyle name="Финансовый 6 13 9" xfId="30188"/>
    <cellStyle name="Финансовый 6 13 9 2" xfId="59991"/>
    <cellStyle name="Финансовый 6 14" xfId="30189"/>
    <cellStyle name="Финансовый 6 14 2" xfId="59992"/>
    <cellStyle name="Финансовый 6 15" xfId="30190"/>
    <cellStyle name="Финансовый 6 15 2" xfId="59993"/>
    <cellStyle name="Финансовый 6 16" xfId="30191"/>
    <cellStyle name="Финансовый 6 16 2" xfId="59994"/>
    <cellStyle name="Финансовый 6 17" xfId="30192"/>
    <cellStyle name="Финансовый 6 17 2" xfId="59995"/>
    <cellStyle name="Финансовый 6 18" xfId="30193"/>
    <cellStyle name="Финансовый 6 18 2" xfId="59996"/>
    <cellStyle name="Финансовый 6 19" xfId="30194"/>
    <cellStyle name="Финансовый 6 19 2" xfId="59997"/>
    <cellStyle name="Финансовый 6 2" xfId="30195"/>
    <cellStyle name="Финансовый 6 2 2" xfId="30196"/>
    <cellStyle name="Финансовый 6 2 2 2" xfId="59998"/>
    <cellStyle name="Финансовый 6 2 3" xfId="59999"/>
    <cellStyle name="Финансовый 6 2 4" xfId="60000"/>
    <cellStyle name="Финансовый 6 20" xfId="30197"/>
    <cellStyle name="Финансовый 6 20 2" xfId="60001"/>
    <cellStyle name="Финансовый 6 21" xfId="30198"/>
    <cellStyle name="Финансовый 6 21 2" xfId="60002"/>
    <cellStyle name="Финансовый 6 22" xfId="30199"/>
    <cellStyle name="Финансовый 6 22 2" xfId="60003"/>
    <cellStyle name="Финансовый 6 23" xfId="30200"/>
    <cellStyle name="Финансовый 6 23 2" xfId="60004"/>
    <cellStyle name="Финансовый 6 24" xfId="30201"/>
    <cellStyle name="Финансовый 6 24 2" xfId="60005"/>
    <cellStyle name="Финансовый 6 25" xfId="30202"/>
    <cellStyle name="Финансовый 6 25 2" xfId="60006"/>
    <cellStyle name="Финансовый 6 26" xfId="30203"/>
    <cellStyle name="Финансовый 6 26 2" xfId="60007"/>
    <cellStyle name="Финансовый 6 27" xfId="30204"/>
    <cellStyle name="Финансовый 6 27 2" xfId="60008"/>
    <cellStyle name="Финансовый 6 28" xfId="30205"/>
    <cellStyle name="Финансовый 6 28 2" xfId="60009"/>
    <cellStyle name="Финансовый 6 29" xfId="30206"/>
    <cellStyle name="Финансовый 6 29 2" xfId="60010"/>
    <cellStyle name="Финансовый 6 3" xfId="30207"/>
    <cellStyle name="Финансовый 6 3 2" xfId="60011"/>
    <cellStyle name="Финансовый 6 30" xfId="30208"/>
    <cellStyle name="Финансовый 6 30 2" xfId="60012"/>
    <cellStyle name="Финансовый 6 31" xfId="30209"/>
    <cellStyle name="Финансовый 6 31 2" xfId="60013"/>
    <cellStyle name="Финансовый 6 32" xfId="30210"/>
    <cellStyle name="Финансовый 6 32 2" xfId="60014"/>
    <cellStyle name="Финансовый 6 33" xfId="60015"/>
    <cellStyle name="Финансовый 6 34" xfId="60016"/>
    <cellStyle name="Финансовый 6 4" xfId="30211"/>
    <cellStyle name="Финансовый 6 4 2" xfId="60017"/>
    <cellStyle name="Финансовый 6 5" xfId="30212"/>
    <cellStyle name="Финансовый 6 5 2" xfId="60018"/>
    <cellStyle name="Финансовый 6 6" xfId="30213"/>
    <cellStyle name="Финансовый 6 6 2" xfId="60019"/>
    <cellStyle name="Финансовый 6 7" xfId="30214"/>
    <cellStyle name="Финансовый 6 7 2" xfId="60020"/>
    <cellStyle name="Финансовый 6 8" xfId="30215"/>
    <cellStyle name="Финансовый 6 8 2" xfId="60021"/>
    <cellStyle name="Финансовый 6 9" xfId="30216"/>
    <cellStyle name="Финансовый 6 9 10" xfId="30217"/>
    <cellStyle name="Финансовый 6 9 10 2" xfId="60022"/>
    <cellStyle name="Финансовый 6 9 11" xfId="30218"/>
    <cellStyle name="Финансовый 6 9 11 2" xfId="60023"/>
    <cellStyle name="Финансовый 6 9 12" xfId="30219"/>
    <cellStyle name="Финансовый 6 9 12 2" xfId="60024"/>
    <cellStyle name="Финансовый 6 9 13" xfId="30220"/>
    <cellStyle name="Финансовый 6 9 13 2" xfId="60025"/>
    <cellStyle name="Финансовый 6 9 14" xfId="30221"/>
    <cellStyle name="Финансовый 6 9 14 2" xfId="60026"/>
    <cellStyle name="Финансовый 6 9 15" xfId="30222"/>
    <cellStyle name="Финансовый 6 9 15 2" xfId="60027"/>
    <cellStyle name="Финансовый 6 9 16" xfId="30223"/>
    <cellStyle name="Финансовый 6 9 16 2" xfId="60028"/>
    <cellStyle name="Финансовый 6 9 17" xfId="30224"/>
    <cellStyle name="Финансовый 6 9 17 2" xfId="60029"/>
    <cellStyle name="Финансовый 6 9 18" xfId="30225"/>
    <cellStyle name="Финансовый 6 9 18 2" xfId="60030"/>
    <cellStyle name="Финансовый 6 9 19" xfId="30226"/>
    <cellStyle name="Финансовый 6 9 19 2" xfId="60031"/>
    <cellStyle name="Финансовый 6 9 2" xfId="30227"/>
    <cellStyle name="Финансовый 6 9 2 2" xfId="60032"/>
    <cellStyle name="Финансовый 6 9 20" xfId="30228"/>
    <cellStyle name="Финансовый 6 9 20 2" xfId="60033"/>
    <cellStyle name="Финансовый 6 9 21" xfId="30229"/>
    <cellStyle name="Финансовый 6 9 21 2" xfId="60034"/>
    <cellStyle name="Финансовый 6 9 22" xfId="30230"/>
    <cellStyle name="Финансовый 6 9 22 2" xfId="60035"/>
    <cellStyle name="Финансовый 6 9 23" xfId="30231"/>
    <cellStyle name="Финансовый 6 9 23 2" xfId="60036"/>
    <cellStyle name="Финансовый 6 9 24" xfId="60037"/>
    <cellStyle name="Финансовый 6 9 3" xfId="30232"/>
    <cellStyle name="Финансовый 6 9 3 2" xfId="60038"/>
    <cellStyle name="Финансовый 6 9 4" xfId="30233"/>
    <cellStyle name="Финансовый 6 9 4 2" xfId="60039"/>
    <cellStyle name="Финансовый 6 9 5" xfId="30234"/>
    <cellStyle name="Финансовый 6 9 5 2" xfId="60040"/>
    <cellStyle name="Финансовый 6 9 6" xfId="30235"/>
    <cellStyle name="Финансовый 6 9 6 2" xfId="60041"/>
    <cellStyle name="Финансовый 6 9 7" xfId="30236"/>
    <cellStyle name="Финансовый 6 9 7 2" xfId="60042"/>
    <cellStyle name="Финансовый 6 9 8" xfId="30237"/>
    <cellStyle name="Финансовый 6 9 8 2" xfId="60043"/>
    <cellStyle name="Финансовый 6 9 9" xfId="30238"/>
    <cellStyle name="Финансовый 6 9 9 2" xfId="60044"/>
    <cellStyle name="Финансовый 60" xfId="60045"/>
    <cellStyle name="Финансовый 61" xfId="60046"/>
    <cellStyle name="Финансовый 62" xfId="60047"/>
    <cellStyle name="Финансовый 63" xfId="60048"/>
    <cellStyle name="Финансовый 64" xfId="60049"/>
    <cellStyle name="Финансовый 7" xfId="30239"/>
    <cellStyle name="Финансовый 7 2" xfId="60050"/>
    <cellStyle name="Финансовый 7 2 2" xfId="60051"/>
    <cellStyle name="Финансовый 7 29 9" xfId="30240"/>
    <cellStyle name="Финансовый 7 29 9 10" xfId="30241"/>
    <cellStyle name="Финансовый 7 29 9 10 10" xfId="30242"/>
    <cellStyle name="Финансовый 7 29 9 10 10 2" xfId="60052"/>
    <cellStyle name="Финансовый 7 29 9 10 11" xfId="30243"/>
    <cellStyle name="Финансовый 7 29 9 10 11 2" xfId="60053"/>
    <cellStyle name="Финансовый 7 29 9 10 12" xfId="30244"/>
    <cellStyle name="Финансовый 7 29 9 10 12 2" xfId="60054"/>
    <cellStyle name="Финансовый 7 29 9 10 13" xfId="30245"/>
    <cellStyle name="Финансовый 7 29 9 10 13 2" xfId="60055"/>
    <cellStyle name="Финансовый 7 29 9 10 14" xfId="30246"/>
    <cellStyle name="Финансовый 7 29 9 10 14 2" xfId="60056"/>
    <cellStyle name="Финансовый 7 29 9 10 15" xfId="30247"/>
    <cellStyle name="Финансовый 7 29 9 10 15 2" xfId="60057"/>
    <cellStyle name="Финансовый 7 29 9 10 16" xfId="30248"/>
    <cellStyle name="Финансовый 7 29 9 10 16 2" xfId="60058"/>
    <cellStyle name="Финансовый 7 29 9 10 17" xfId="30249"/>
    <cellStyle name="Финансовый 7 29 9 10 17 2" xfId="60059"/>
    <cellStyle name="Финансовый 7 29 9 10 18" xfId="30250"/>
    <cellStyle name="Финансовый 7 29 9 10 18 2" xfId="60060"/>
    <cellStyle name="Финансовый 7 29 9 10 19" xfId="30251"/>
    <cellStyle name="Финансовый 7 29 9 10 19 2" xfId="60061"/>
    <cellStyle name="Финансовый 7 29 9 10 2" xfId="30252"/>
    <cellStyle name="Финансовый 7 29 9 10 2 2" xfId="60062"/>
    <cellStyle name="Финансовый 7 29 9 10 20" xfId="30253"/>
    <cellStyle name="Финансовый 7 29 9 10 20 2" xfId="60063"/>
    <cellStyle name="Финансовый 7 29 9 10 21" xfId="30254"/>
    <cellStyle name="Финансовый 7 29 9 10 21 2" xfId="60064"/>
    <cellStyle name="Финансовый 7 29 9 10 22" xfId="30255"/>
    <cellStyle name="Финансовый 7 29 9 10 22 2" xfId="60065"/>
    <cellStyle name="Финансовый 7 29 9 10 23" xfId="30256"/>
    <cellStyle name="Финансовый 7 29 9 10 23 2" xfId="60066"/>
    <cellStyle name="Финансовый 7 29 9 10 24" xfId="60067"/>
    <cellStyle name="Финансовый 7 29 9 10 3" xfId="30257"/>
    <cellStyle name="Финансовый 7 29 9 10 3 2" xfId="60068"/>
    <cellStyle name="Финансовый 7 29 9 10 4" xfId="30258"/>
    <cellStyle name="Финансовый 7 29 9 10 4 2" xfId="60069"/>
    <cellStyle name="Финансовый 7 29 9 10 5" xfId="30259"/>
    <cellStyle name="Финансовый 7 29 9 10 5 2" xfId="60070"/>
    <cellStyle name="Финансовый 7 29 9 10 6" xfId="30260"/>
    <cellStyle name="Финансовый 7 29 9 10 6 2" xfId="60071"/>
    <cellStyle name="Финансовый 7 29 9 10 7" xfId="30261"/>
    <cellStyle name="Финансовый 7 29 9 10 7 2" xfId="60072"/>
    <cellStyle name="Финансовый 7 29 9 10 8" xfId="30262"/>
    <cellStyle name="Финансовый 7 29 9 10 8 2" xfId="60073"/>
    <cellStyle name="Финансовый 7 29 9 10 9" xfId="30263"/>
    <cellStyle name="Финансовый 7 29 9 10 9 2" xfId="60074"/>
    <cellStyle name="Финансовый 7 29 9 11" xfId="30264"/>
    <cellStyle name="Финансовый 7 29 9 11 10" xfId="30265"/>
    <cellStyle name="Финансовый 7 29 9 11 10 2" xfId="60075"/>
    <cellStyle name="Финансовый 7 29 9 11 11" xfId="30266"/>
    <cellStyle name="Финансовый 7 29 9 11 11 2" xfId="60076"/>
    <cellStyle name="Финансовый 7 29 9 11 12" xfId="30267"/>
    <cellStyle name="Финансовый 7 29 9 11 12 2" xfId="60077"/>
    <cellStyle name="Финансовый 7 29 9 11 13" xfId="30268"/>
    <cellStyle name="Финансовый 7 29 9 11 13 2" xfId="60078"/>
    <cellStyle name="Финансовый 7 29 9 11 14" xfId="30269"/>
    <cellStyle name="Финансовый 7 29 9 11 14 2" xfId="60079"/>
    <cellStyle name="Финансовый 7 29 9 11 15" xfId="30270"/>
    <cellStyle name="Финансовый 7 29 9 11 15 2" xfId="60080"/>
    <cellStyle name="Финансовый 7 29 9 11 16" xfId="30271"/>
    <cellStyle name="Финансовый 7 29 9 11 16 2" xfId="60081"/>
    <cellStyle name="Финансовый 7 29 9 11 17" xfId="30272"/>
    <cellStyle name="Финансовый 7 29 9 11 17 2" xfId="60082"/>
    <cellStyle name="Финансовый 7 29 9 11 18" xfId="30273"/>
    <cellStyle name="Финансовый 7 29 9 11 18 2" xfId="60083"/>
    <cellStyle name="Финансовый 7 29 9 11 19" xfId="60084"/>
    <cellStyle name="Финансовый 7 29 9 11 2" xfId="30274"/>
    <cellStyle name="Финансовый 7 29 9 11 2 2" xfId="60085"/>
    <cellStyle name="Финансовый 7 29 9 11 3" xfId="30275"/>
    <cellStyle name="Финансовый 7 29 9 11 3 2" xfId="60086"/>
    <cellStyle name="Финансовый 7 29 9 11 4" xfId="30276"/>
    <cellStyle name="Финансовый 7 29 9 11 4 2" xfId="60087"/>
    <cellStyle name="Финансовый 7 29 9 11 5" xfId="30277"/>
    <cellStyle name="Финансовый 7 29 9 11 5 2" xfId="60088"/>
    <cellStyle name="Финансовый 7 29 9 11 6" xfId="30278"/>
    <cellStyle name="Финансовый 7 29 9 11 6 2" xfId="60089"/>
    <cellStyle name="Финансовый 7 29 9 11 7" xfId="30279"/>
    <cellStyle name="Финансовый 7 29 9 11 7 2" xfId="60090"/>
    <cellStyle name="Финансовый 7 29 9 11 8" xfId="30280"/>
    <cellStyle name="Финансовый 7 29 9 11 8 2" xfId="60091"/>
    <cellStyle name="Финансовый 7 29 9 11 9" xfId="30281"/>
    <cellStyle name="Финансовый 7 29 9 11 9 2" xfId="60092"/>
    <cellStyle name="Финансовый 7 29 9 12" xfId="30282"/>
    <cellStyle name="Финансовый 7 29 9 12 10" xfId="30283"/>
    <cellStyle name="Финансовый 7 29 9 12 10 2" xfId="60093"/>
    <cellStyle name="Финансовый 7 29 9 12 11" xfId="30284"/>
    <cellStyle name="Финансовый 7 29 9 12 11 2" xfId="60094"/>
    <cellStyle name="Финансовый 7 29 9 12 12" xfId="30285"/>
    <cellStyle name="Финансовый 7 29 9 12 12 2" xfId="60095"/>
    <cellStyle name="Финансовый 7 29 9 12 13" xfId="30286"/>
    <cellStyle name="Финансовый 7 29 9 12 13 2" xfId="60096"/>
    <cellStyle name="Финансовый 7 29 9 12 14" xfId="30287"/>
    <cellStyle name="Финансовый 7 29 9 12 14 2" xfId="60097"/>
    <cellStyle name="Финансовый 7 29 9 12 15" xfId="30288"/>
    <cellStyle name="Финансовый 7 29 9 12 15 2" xfId="60098"/>
    <cellStyle name="Финансовый 7 29 9 12 16" xfId="30289"/>
    <cellStyle name="Финансовый 7 29 9 12 16 2" xfId="60099"/>
    <cellStyle name="Финансовый 7 29 9 12 17" xfId="30290"/>
    <cellStyle name="Финансовый 7 29 9 12 17 2" xfId="60100"/>
    <cellStyle name="Финансовый 7 29 9 12 18" xfId="30291"/>
    <cellStyle name="Финансовый 7 29 9 12 18 2" xfId="60101"/>
    <cellStyle name="Финансовый 7 29 9 12 19" xfId="60102"/>
    <cellStyle name="Финансовый 7 29 9 12 2" xfId="30292"/>
    <cellStyle name="Финансовый 7 29 9 12 2 2" xfId="60103"/>
    <cellStyle name="Финансовый 7 29 9 12 3" xfId="30293"/>
    <cellStyle name="Финансовый 7 29 9 12 3 2" xfId="60104"/>
    <cellStyle name="Финансовый 7 29 9 12 4" xfId="30294"/>
    <cellStyle name="Финансовый 7 29 9 12 4 2" xfId="60105"/>
    <cellStyle name="Финансовый 7 29 9 12 5" xfId="30295"/>
    <cellStyle name="Финансовый 7 29 9 12 5 2" xfId="60106"/>
    <cellStyle name="Финансовый 7 29 9 12 6" xfId="30296"/>
    <cellStyle name="Финансовый 7 29 9 12 6 2" xfId="60107"/>
    <cellStyle name="Финансовый 7 29 9 12 7" xfId="30297"/>
    <cellStyle name="Финансовый 7 29 9 12 7 2" xfId="60108"/>
    <cellStyle name="Финансовый 7 29 9 12 8" xfId="30298"/>
    <cellStyle name="Финансовый 7 29 9 12 8 2" xfId="60109"/>
    <cellStyle name="Финансовый 7 29 9 12 9" xfId="30299"/>
    <cellStyle name="Финансовый 7 29 9 12 9 2" xfId="60110"/>
    <cellStyle name="Финансовый 7 29 9 13" xfId="30300"/>
    <cellStyle name="Финансовый 7 29 9 13 10" xfId="30301"/>
    <cellStyle name="Финансовый 7 29 9 13 10 2" xfId="60111"/>
    <cellStyle name="Финансовый 7 29 9 13 11" xfId="30302"/>
    <cellStyle name="Финансовый 7 29 9 13 11 2" xfId="60112"/>
    <cellStyle name="Финансовый 7 29 9 13 12" xfId="30303"/>
    <cellStyle name="Финансовый 7 29 9 13 12 2" xfId="60113"/>
    <cellStyle name="Финансовый 7 29 9 13 13" xfId="30304"/>
    <cellStyle name="Финансовый 7 29 9 13 13 2" xfId="60114"/>
    <cellStyle name="Финансовый 7 29 9 13 14" xfId="30305"/>
    <cellStyle name="Финансовый 7 29 9 13 14 2" xfId="60115"/>
    <cellStyle name="Финансовый 7 29 9 13 15" xfId="30306"/>
    <cellStyle name="Финансовый 7 29 9 13 15 2" xfId="60116"/>
    <cellStyle name="Финансовый 7 29 9 13 16" xfId="30307"/>
    <cellStyle name="Финансовый 7 29 9 13 16 2" xfId="60117"/>
    <cellStyle name="Финансовый 7 29 9 13 17" xfId="30308"/>
    <cellStyle name="Финансовый 7 29 9 13 17 2" xfId="60118"/>
    <cellStyle name="Финансовый 7 29 9 13 18" xfId="30309"/>
    <cellStyle name="Финансовый 7 29 9 13 18 2" xfId="60119"/>
    <cellStyle name="Финансовый 7 29 9 13 19" xfId="60120"/>
    <cellStyle name="Финансовый 7 29 9 13 2" xfId="30310"/>
    <cellStyle name="Финансовый 7 29 9 13 2 2" xfId="60121"/>
    <cellStyle name="Финансовый 7 29 9 13 3" xfId="30311"/>
    <cellStyle name="Финансовый 7 29 9 13 3 2" xfId="60122"/>
    <cellStyle name="Финансовый 7 29 9 13 4" xfId="30312"/>
    <cellStyle name="Финансовый 7 29 9 13 4 2" xfId="60123"/>
    <cellStyle name="Финансовый 7 29 9 13 5" xfId="30313"/>
    <cellStyle name="Финансовый 7 29 9 13 5 2" xfId="60124"/>
    <cellStyle name="Финансовый 7 29 9 13 6" xfId="30314"/>
    <cellStyle name="Финансовый 7 29 9 13 6 2" xfId="60125"/>
    <cellStyle name="Финансовый 7 29 9 13 7" xfId="30315"/>
    <cellStyle name="Финансовый 7 29 9 13 7 2" xfId="60126"/>
    <cellStyle name="Финансовый 7 29 9 13 8" xfId="30316"/>
    <cellStyle name="Финансовый 7 29 9 13 8 2" xfId="60127"/>
    <cellStyle name="Финансовый 7 29 9 13 9" xfId="30317"/>
    <cellStyle name="Финансовый 7 29 9 13 9 2" xfId="60128"/>
    <cellStyle name="Финансовый 7 29 9 14" xfId="30318"/>
    <cellStyle name="Финансовый 7 29 9 14 2" xfId="60129"/>
    <cellStyle name="Финансовый 7 29 9 15" xfId="30319"/>
    <cellStyle name="Финансовый 7 29 9 15 2" xfId="60130"/>
    <cellStyle name="Финансовый 7 29 9 16" xfId="30320"/>
    <cellStyle name="Финансовый 7 29 9 16 2" xfId="60131"/>
    <cellStyle name="Финансовый 7 29 9 17" xfId="30321"/>
    <cellStyle name="Финансовый 7 29 9 17 2" xfId="60132"/>
    <cellStyle name="Финансовый 7 29 9 18" xfId="30322"/>
    <cellStyle name="Финансовый 7 29 9 18 2" xfId="60133"/>
    <cellStyle name="Финансовый 7 29 9 19" xfId="30323"/>
    <cellStyle name="Финансовый 7 29 9 19 2" xfId="60134"/>
    <cellStyle name="Финансовый 7 29 9 2" xfId="30324"/>
    <cellStyle name="Финансовый 7 29 9 2 2" xfId="30325"/>
    <cellStyle name="Финансовый 7 29 9 2 2 2" xfId="60135"/>
    <cellStyle name="Финансовый 7 29 9 2 3" xfId="60136"/>
    <cellStyle name="Финансовый 7 29 9 20" xfId="30326"/>
    <cellStyle name="Финансовый 7 29 9 20 2" xfId="60137"/>
    <cellStyle name="Финансовый 7 29 9 21" xfId="30327"/>
    <cellStyle name="Финансовый 7 29 9 21 2" xfId="60138"/>
    <cellStyle name="Финансовый 7 29 9 22" xfId="30328"/>
    <cellStyle name="Финансовый 7 29 9 22 2" xfId="60139"/>
    <cellStyle name="Финансовый 7 29 9 23" xfId="30329"/>
    <cellStyle name="Финансовый 7 29 9 23 2" xfId="60140"/>
    <cellStyle name="Финансовый 7 29 9 24" xfId="30330"/>
    <cellStyle name="Финансовый 7 29 9 24 2" xfId="60141"/>
    <cellStyle name="Финансовый 7 29 9 25" xfId="30331"/>
    <cellStyle name="Финансовый 7 29 9 25 2" xfId="60142"/>
    <cellStyle name="Финансовый 7 29 9 26" xfId="30332"/>
    <cellStyle name="Финансовый 7 29 9 26 2" xfId="60143"/>
    <cellStyle name="Финансовый 7 29 9 27" xfId="30333"/>
    <cellStyle name="Финансовый 7 29 9 27 2" xfId="60144"/>
    <cellStyle name="Финансовый 7 29 9 28" xfId="30334"/>
    <cellStyle name="Финансовый 7 29 9 28 2" xfId="60145"/>
    <cellStyle name="Финансовый 7 29 9 29" xfId="30335"/>
    <cellStyle name="Финансовый 7 29 9 29 2" xfId="60146"/>
    <cellStyle name="Финансовый 7 29 9 3" xfId="30336"/>
    <cellStyle name="Финансовый 7 29 9 3 2" xfId="60147"/>
    <cellStyle name="Финансовый 7 29 9 30" xfId="30337"/>
    <cellStyle name="Финансовый 7 29 9 30 2" xfId="60148"/>
    <cellStyle name="Финансовый 7 29 9 31" xfId="30338"/>
    <cellStyle name="Финансовый 7 29 9 31 2" xfId="60149"/>
    <cellStyle name="Финансовый 7 29 9 32" xfId="30339"/>
    <cellStyle name="Финансовый 7 29 9 32 2" xfId="60150"/>
    <cellStyle name="Финансовый 7 29 9 33" xfId="60151"/>
    <cellStyle name="Финансовый 7 29 9 4" xfId="30340"/>
    <cellStyle name="Финансовый 7 29 9 4 2" xfId="60152"/>
    <cellStyle name="Финансовый 7 29 9 5" xfId="30341"/>
    <cellStyle name="Финансовый 7 29 9 5 2" xfId="60153"/>
    <cellStyle name="Финансовый 7 29 9 6" xfId="30342"/>
    <cellStyle name="Финансовый 7 29 9 6 2" xfId="60154"/>
    <cellStyle name="Финансовый 7 29 9 7" xfId="30343"/>
    <cellStyle name="Финансовый 7 29 9 7 2" xfId="60155"/>
    <cellStyle name="Финансовый 7 29 9 8" xfId="30344"/>
    <cellStyle name="Финансовый 7 29 9 8 2" xfId="60156"/>
    <cellStyle name="Финансовый 7 29 9 9" xfId="30345"/>
    <cellStyle name="Финансовый 7 29 9 9 10" xfId="30346"/>
    <cellStyle name="Финансовый 7 29 9 9 10 2" xfId="60157"/>
    <cellStyle name="Финансовый 7 29 9 9 11" xfId="30347"/>
    <cellStyle name="Финансовый 7 29 9 9 11 2" xfId="60158"/>
    <cellStyle name="Финансовый 7 29 9 9 12" xfId="30348"/>
    <cellStyle name="Финансовый 7 29 9 9 12 2" xfId="60159"/>
    <cellStyle name="Финансовый 7 29 9 9 13" xfId="30349"/>
    <cellStyle name="Финансовый 7 29 9 9 13 2" xfId="60160"/>
    <cellStyle name="Финансовый 7 29 9 9 14" xfId="30350"/>
    <cellStyle name="Финансовый 7 29 9 9 14 2" xfId="60161"/>
    <cellStyle name="Финансовый 7 29 9 9 15" xfId="30351"/>
    <cellStyle name="Финансовый 7 29 9 9 15 2" xfId="60162"/>
    <cellStyle name="Финансовый 7 29 9 9 16" xfId="30352"/>
    <cellStyle name="Финансовый 7 29 9 9 16 2" xfId="60163"/>
    <cellStyle name="Финансовый 7 29 9 9 17" xfId="30353"/>
    <cellStyle name="Финансовый 7 29 9 9 17 2" xfId="60164"/>
    <cellStyle name="Финансовый 7 29 9 9 18" xfId="30354"/>
    <cellStyle name="Финансовый 7 29 9 9 18 2" xfId="60165"/>
    <cellStyle name="Финансовый 7 29 9 9 19" xfId="30355"/>
    <cellStyle name="Финансовый 7 29 9 9 19 2" xfId="60166"/>
    <cellStyle name="Финансовый 7 29 9 9 2" xfId="30356"/>
    <cellStyle name="Финансовый 7 29 9 9 2 2" xfId="60167"/>
    <cellStyle name="Финансовый 7 29 9 9 20" xfId="30357"/>
    <cellStyle name="Финансовый 7 29 9 9 20 2" xfId="60168"/>
    <cellStyle name="Финансовый 7 29 9 9 21" xfId="30358"/>
    <cellStyle name="Финансовый 7 29 9 9 21 2" xfId="60169"/>
    <cellStyle name="Финансовый 7 29 9 9 22" xfId="30359"/>
    <cellStyle name="Финансовый 7 29 9 9 22 2" xfId="60170"/>
    <cellStyle name="Финансовый 7 29 9 9 23" xfId="30360"/>
    <cellStyle name="Финансовый 7 29 9 9 23 2" xfId="60171"/>
    <cellStyle name="Финансовый 7 29 9 9 24" xfId="60172"/>
    <cellStyle name="Финансовый 7 29 9 9 3" xfId="30361"/>
    <cellStyle name="Финансовый 7 29 9 9 3 2" xfId="60173"/>
    <cellStyle name="Финансовый 7 29 9 9 4" xfId="30362"/>
    <cellStyle name="Финансовый 7 29 9 9 4 2" xfId="60174"/>
    <cellStyle name="Финансовый 7 29 9 9 5" xfId="30363"/>
    <cellStyle name="Финансовый 7 29 9 9 5 2" xfId="60175"/>
    <cellStyle name="Финансовый 7 29 9 9 6" xfId="30364"/>
    <cellStyle name="Финансовый 7 29 9 9 6 2" xfId="60176"/>
    <cellStyle name="Финансовый 7 29 9 9 7" xfId="30365"/>
    <cellStyle name="Финансовый 7 29 9 9 7 2" xfId="60177"/>
    <cellStyle name="Финансовый 7 29 9 9 8" xfId="30366"/>
    <cellStyle name="Финансовый 7 29 9 9 8 2" xfId="60178"/>
    <cellStyle name="Финансовый 7 29 9 9 9" xfId="30367"/>
    <cellStyle name="Финансовый 7 29 9 9 9 2" xfId="60179"/>
    <cellStyle name="Финансовый 7 3" xfId="60180"/>
    <cellStyle name="Финансовый 8" xfId="30368"/>
    <cellStyle name="Финансовый 8 2" xfId="60181"/>
    <cellStyle name="Финансовый 9" xfId="30369"/>
    <cellStyle name="Финансовый 9 2" xfId="60182"/>
    <cellStyle name="Финансовый 9 29 9" xfId="30370"/>
    <cellStyle name="Финансовый 9 29 9 10" xfId="30371"/>
    <cellStyle name="Финансовый 9 29 9 10 10" xfId="30372"/>
    <cellStyle name="Финансовый 9 29 9 10 10 2" xfId="60183"/>
    <cellStyle name="Финансовый 9 29 9 10 11" xfId="30373"/>
    <cellStyle name="Финансовый 9 29 9 10 11 2" xfId="60184"/>
    <cellStyle name="Финансовый 9 29 9 10 12" xfId="30374"/>
    <cellStyle name="Финансовый 9 29 9 10 12 2" xfId="60185"/>
    <cellStyle name="Финансовый 9 29 9 10 13" xfId="30375"/>
    <cellStyle name="Финансовый 9 29 9 10 13 2" xfId="60186"/>
    <cellStyle name="Финансовый 9 29 9 10 14" xfId="30376"/>
    <cellStyle name="Финансовый 9 29 9 10 14 2" xfId="60187"/>
    <cellStyle name="Финансовый 9 29 9 10 15" xfId="30377"/>
    <cellStyle name="Финансовый 9 29 9 10 15 2" xfId="60188"/>
    <cellStyle name="Финансовый 9 29 9 10 16" xfId="30378"/>
    <cellStyle name="Финансовый 9 29 9 10 16 2" xfId="60189"/>
    <cellStyle name="Финансовый 9 29 9 10 17" xfId="30379"/>
    <cellStyle name="Финансовый 9 29 9 10 17 2" xfId="60190"/>
    <cellStyle name="Финансовый 9 29 9 10 18" xfId="30380"/>
    <cellStyle name="Финансовый 9 29 9 10 18 2" xfId="60191"/>
    <cellStyle name="Финансовый 9 29 9 10 19" xfId="30381"/>
    <cellStyle name="Финансовый 9 29 9 10 19 2" xfId="60192"/>
    <cellStyle name="Финансовый 9 29 9 10 2" xfId="30382"/>
    <cellStyle name="Финансовый 9 29 9 10 2 2" xfId="60193"/>
    <cellStyle name="Финансовый 9 29 9 10 20" xfId="30383"/>
    <cellStyle name="Финансовый 9 29 9 10 20 2" xfId="60194"/>
    <cellStyle name="Финансовый 9 29 9 10 21" xfId="30384"/>
    <cellStyle name="Финансовый 9 29 9 10 21 2" xfId="60195"/>
    <cellStyle name="Финансовый 9 29 9 10 22" xfId="30385"/>
    <cellStyle name="Финансовый 9 29 9 10 22 2" xfId="60196"/>
    <cellStyle name="Финансовый 9 29 9 10 23" xfId="30386"/>
    <cellStyle name="Финансовый 9 29 9 10 23 2" xfId="60197"/>
    <cellStyle name="Финансовый 9 29 9 10 24" xfId="60198"/>
    <cellStyle name="Финансовый 9 29 9 10 3" xfId="30387"/>
    <cellStyle name="Финансовый 9 29 9 10 3 2" xfId="60199"/>
    <cellStyle name="Финансовый 9 29 9 10 4" xfId="30388"/>
    <cellStyle name="Финансовый 9 29 9 10 4 2" xfId="60200"/>
    <cellStyle name="Финансовый 9 29 9 10 5" xfId="30389"/>
    <cellStyle name="Финансовый 9 29 9 10 5 2" xfId="60201"/>
    <cellStyle name="Финансовый 9 29 9 10 6" xfId="30390"/>
    <cellStyle name="Финансовый 9 29 9 10 6 2" xfId="60202"/>
    <cellStyle name="Финансовый 9 29 9 10 7" xfId="30391"/>
    <cellStyle name="Финансовый 9 29 9 10 7 2" xfId="60203"/>
    <cellStyle name="Финансовый 9 29 9 10 8" xfId="30392"/>
    <cellStyle name="Финансовый 9 29 9 10 8 2" xfId="60204"/>
    <cellStyle name="Финансовый 9 29 9 10 9" xfId="30393"/>
    <cellStyle name="Финансовый 9 29 9 10 9 2" xfId="60205"/>
    <cellStyle name="Финансовый 9 29 9 11" xfId="30394"/>
    <cellStyle name="Финансовый 9 29 9 11 10" xfId="30395"/>
    <cellStyle name="Финансовый 9 29 9 11 10 2" xfId="60206"/>
    <cellStyle name="Финансовый 9 29 9 11 11" xfId="30396"/>
    <cellStyle name="Финансовый 9 29 9 11 11 2" xfId="60207"/>
    <cellStyle name="Финансовый 9 29 9 11 12" xfId="30397"/>
    <cellStyle name="Финансовый 9 29 9 11 12 2" xfId="60208"/>
    <cellStyle name="Финансовый 9 29 9 11 13" xfId="30398"/>
    <cellStyle name="Финансовый 9 29 9 11 13 2" xfId="60209"/>
    <cellStyle name="Финансовый 9 29 9 11 14" xfId="30399"/>
    <cellStyle name="Финансовый 9 29 9 11 14 2" xfId="60210"/>
    <cellStyle name="Финансовый 9 29 9 11 15" xfId="30400"/>
    <cellStyle name="Финансовый 9 29 9 11 15 2" xfId="60211"/>
    <cellStyle name="Финансовый 9 29 9 11 16" xfId="30401"/>
    <cellStyle name="Финансовый 9 29 9 11 16 2" xfId="60212"/>
    <cellStyle name="Финансовый 9 29 9 11 17" xfId="30402"/>
    <cellStyle name="Финансовый 9 29 9 11 17 2" xfId="60213"/>
    <cellStyle name="Финансовый 9 29 9 11 18" xfId="30403"/>
    <cellStyle name="Финансовый 9 29 9 11 18 2" xfId="60214"/>
    <cellStyle name="Финансовый 9 29 9 11 19" xfId="60215"/>
    <cellStyle name="Финансовый 9 29 9 11 2" xfId="30404"/>
    <cellStyle name="Финансовый 9 29 9 11 2 2" xfId="60216"/>
    <cellStyle name="Финансовый 9 29 9 11 3" xfId="30405"/>
    <cellStyle name="Финансовый 9 29 9 11 3 2" xfId="60217"/>
    <cellStyle name="Финансовый 9 29 9 11 4" xfId="30406"/>
    <cellStyle name="Финансовый 9 29 9 11 4 2" xfId="60218"/>
    <cellStyle name="Финансовый 9 29 9 11 5" xfId="30407"/>
    <cellStyle name="Финансовый 9 29 9 11 5 2" xfId="60219"/>
    <cellStyle name="Финансовый 9 29 9 11 6" xfId="30408"/>
    <cellStyle name="Финансовый 9 29 9 11 6 2" xfId="60220"/>
    <cellStyle name="Финансовый 9 29 9 11 7" xfId="30409"/>
    <cellStyle name="Финансовый 9 29 9 11 7 2" xfId="60221"/>
    <cellStyle name="Финансовый 9 29 9 11 8" xfId="30410"/>
    <cellStyle name="Финансовый 9 29 9 11 8 2" xfId="60222"/>
    <cellStyle name="Финансовый 9 29 9 11 9" xfId="30411"/>
    <cellStyle name="Финансовый 9 29 9 11 9 2" xfId="60223"/>
    <cellStyle name="Финансовый 9 29 9 12" xfId="30412"/>
    <cellStyle name="Финансовый 9 29 9 12 10" xfId="30413"/>
    <cellStyle name="Финансовый 9 29 9 12 10 2" xfId="60224"/>
    <cellStyle name="Финансовый 9 29 9 12 11" xfId="30414"/>
    <cellStyle name="Финансовый 9 29 9 12 11 2" xfId="60225"/>
    <cellStyle name="Финансовый 9 29 9 12 12" xfId="30415"/>
    <cellStyle name="Финансовый 9 29 9 12 12 2" xfId="60226"/>
    <cellStyle name="Финансовый 9 29 9 12 13" xfId="30416"/>
    <cellStyle name="Финансовый 9 29 9 12 13 2" xfId="60227"/>
    <cellStyle name="Финансовый 9 29 9 12 14" xfId="30417"/>
    <cellStyle name="Финансовый 9 29 9 12 14 2" xfId="60228"/>
    <cellStyle name="Финансовый 9 29 9 12 15" xfId="30418"/>
    <cellStyle name="Финансовый 9 29 9 12 15 2" xfId="60229"/>
    <cellStyle name="Финансовый 9 29 9 12 16" xfId="30419"/>
    <cellStyle name="Финансовый 9 29 9 12 16 2" xfId="60230"/>
    <cellStyle name="Финансовый 9 29 9 12 17" xfId="30420"/>
    <cellStyle name="Финансовый 9 29 9 12 17 2" xfId="60231"/>
    <cellStyle name="Финансовый 9 29 9 12 18" xfId="30421"/>
    <cellStyle name="Финансовый 9 29 9 12 18 2" xfId="60232"/>
    <cellStyle name="Финансовый 9 29 9 12 19" xfId="60233"/>
    <cellStyle name="Финансовый 9 29 9 12 2" xfId="30422"/>
    <cellStyle name="Финансовый 9 29 9 12 2 2" xfId="60234"/>
    <cellStyle name="Финансовый 9 29 9 12 3" xfId="30423"/>
    <cellStyle name="Финансовый 9 29 9 12 3 2" xfId="60235"/>
    <cellStyle name="Финансовый 9 29 9 12 4" xfId="30424"/>
    <cellStyle name="Финансовый 9 29 9 12 4 2" xfId="60236"/>
    <cellStyle name="Финансовый 9 29 9 12 5" xfId="30425"/>
    <cellStyle name="Финансовый 9 29 9 12 5 2" xfId="60237"/>
    <cellStyle name="Финансовый 9 29 9 12 6" xfId="30426"/>
    <cellStyle name="Финансовый 9 29 9 12 6 2" xfId="60238"/>
    <cellStyle name="Финансовый 9 29 9 12 7" xfId="30427"/>
    <cellStyle name="Финансовый 9 29 9 12 7 2" xfId="60239"/>
    <cellStyle name="Финансовый 9 29 9 12 8" xfId="30428"/>
    <cellStyle name="Финансовый 9 29 9 12 8 2" xfId="60240"/>
    <cellStyle name="Финансовый 9 29 9 12 9" xfId="30429"/>
    <cellStyle name="Финансовый 9 29 9 12 9 2" xfId="60241"/>
    <cellStyle name="Финансовый 9 29 9 13" xfId="30430"/>
    <cellStyle name="Финансовый 9 29 9 13 10" xfId="30431"/>
    <cellStyle name="Финансовый 9 29 9 13 10 2" xfId="60242"/>
    <cellStyle name="Финансовый 9 29 9 13 11" xfId="30432"/>
    <cellStyle name="Финансовый 9 29 9 13 11 2" xfId="60243"/>
    <cellStyle name="Финансовый 9 29 9 13 12" xfId="30433"/>
    <cellStyle name="Финансовый 9 29 9 13 12 2" xfId="60244"/>
    <cellStyle name="Финансовый 9 29 9 13 13" xfId="30434"/>
    <cellStyle name="Финансовый 9 29 9 13 13 2" xfId="60245"/>
    <cellStyle name="Финансовый 9 29 9 13 14" xfId="30435"/>
    <cellStyle name="Финансовый 9 29 9 13 14 2" xfId="60246"/>
    <cellStyle name="Финансовый 9 29 9 13 15" xfId="30436"/>
    <cellStyle name="Финансовый 9 29 9 13 15 2" xfId="60247"/>
    <cellStyle name="Финансовый 9 29 9 13 16" xfId="30437"/>
    <cellStyle name="Финансовый 9 29 9 13 16 2" xfId="60248"/>
    <cellStyle name="Финансовый 9 29 9 13 17" xfId="30438"/>
    <cellStyle name="Финансовый 9 29 9 13 17 2" xfId="60249"/>
    <cellStyle name="Финансовый 9 29 9 13 18" xfId="30439"/>
    <cellStyle name="Финансовый 9 29 9 13 18 2" xfId="60250"/>
    <cellStyle name="Финансовый 9 29 9 13 19" xfId="60251"/>
    <cellStyle name="Финансовый 9 29 9 13 2" xfId="30440"/>
    <cellStyle name="Финансовый 9 29 9 13 2 2" xfId="60252"/>
    <cellStyle name="Финансовый 9 29 9 13 3" xfId="30441"/>
    <cellStyle name="Финансовый 9 29 9 13 3 2" xfId="60253"/>
    <cellStyle name="Финансовый 9 29 9 13 4" xfId="30442"/>
    <cellStyle name="Финансовый 9 29 9 13 4 2" xfId="60254"/>
    <cellStyle name="Финансовый 9 29 9 13 5" xfId="30443"/>
    <cellStyle name="Финансовый 9 29 9 13 5 2" xfId="60255"/>
    <cellStyle name="Финансовый 9 29 9 13 6" xfId="30444"/>
    <cellStyle name="Финансовый 9 29 9 13 6 2" xfId="60256"/>
    <cellStyle name="Финансовый 9 29 9 13 7" xfId="30445"/>
    <cellStyle name="Финансовый 9 29 9 13 7 2" xfId="60257"/>
    <cellStyle name="Финансовый 9 29 9 13 8" xfId="30446"/>
    <cellStyle name="Финансовый 9 29 9 13 8 2" xfId="60258"/>
    <cellStyle name="Финансовый 9 29 9 13 9" xfId="30447"/>
    <cellStyle name="Финансовый 9 29 9 13 9 2" xfId="60259"/>
    <cellStyle name="Финансовый 9 29 9 14" xfId="30448"/>
    <cellStyle name="Финансовый 9 29 9 14 2" xfId="60260"/>
    <cellStyle name="Финансовый 9 29 9 15" xfId="30449"/>
    <cellStyle name="Финансовый 9 29 9 15 2" xfId="60261"/>
    <cellStyle name="Финансовый 9 29 9 16" xfId="30450"/>
    <cellStyle name="Финансовый 9 29 9 16 2" xfId="60262"/>
    <cellStyle name="Финансовый 9 29 9 17" xfId="30451"/>
    <cellStyle name="Финансовый 9 29 9 17 2" xfId="60263"/>
    <cellStyle name="Финансовый 9 29 9 18" xfId="30452"/>
    <cellStyle name="Финансовый 9 29 9 18 2" xfId="60264"/>
    <cellStyle name="Финансовый 9 29 9 19" xfId="30453"/>
    <cellStyle name="Финансовый 9 29 9 19 2" xfId="60265"/>
    <cellStyle name="Финансовый 9 29 9 2" xfId="30454"/>
    <cellStyle name="Финансовый 9 29 9 2 2" xfId="30455"/>
    <cellStyle name="Финансовый 9 29 9 2 2 2" xfId="60266"/>
    <cellStyle name="Финансовый 9 29 9 2 3" xfId="60267"/>
    <cellStyle name="Финансовый 9 29 9 20" xfId="30456"/>
    <cellStyle name="Финансовый 9 29 9 20 2" xfId="60268"/>
    <cellStyle name="Финансовый 9 29 9 21" xfId="30457"/>
    <cellStyle name="Финансовый 9 29 9 21 2" xfId="60269"/>
    <cellStyle name="Финансовый 9 29 9 22" xfId="30458"/>
    <cellStyle name="Финансовый 9 29 9 22 2" xfId="60270"/>
    <cellStyle name="Финансовый 9 29 9 23" xfId="30459"/>
    <cellStyle name="Финансовый 9 29 9 23 2" xfId="60271"/>
    <cellStyle name="Финансовый 9 29 9 24" xfId="30460"/>
    <cellStyle name="Финансовый 9 29 9 24 2" xfId="60272"/>
    <cellStyle name="Финансовый 9 29 9 25" xfId="30461"/>
    <cellStyle name="Финансовый 9 29 9 25 2" xfId="60273"/>
    <cellStyle name="Финансовый 9 29 9 26" xfId="30462"/>
    <cellStyle name="Финансовый 9 29 9 26 2" xfId="60274"/>
    <cellStyle name="Финансовый 9 29 9 27" xfId="30463"/>
    <cellStyle name="Финансовый 9 29 9 27 2" xfId="60275"/>
    <cellStyle name="Финансовый 9 29 9 28" xfId="30464"/>
    <cellStyle name="Финансовый 9 29 9 28 2" xfId="60276"/>
    <cellStyle name="Финансовый 9 29 9 29" xfId="30465"/>
    <cellStyle name="Финансовый 9 29 9 29 2" xfId="60277"/>
    <cellStyle name="Финансовый 9 29 9 3" xfId="30466"/>
    <cellStyle name="Финансовый 9 29 9 3 2" xfId="60278"/>
    <cellStyle name="Финансовый 9 29 9 30" xfId="30467"/>
    <cellStyle name="Финансовый 9 29 9 30 2" xfId="60279"/>
    <cellStyle name="Финансовый 9 29 9 31" xfId="30468"/>
    <cellStyle name="Финансовый 9 29 9 31 2" xfId="60280"/>
    <cellStyle name="Финансовый 9 29 9 32" xfId="30469"/>
    <cellStyle name="Финансовый 9 29 9 32 2" xfId="60281"/>
    <cellStyle name="Финансовый 9 29 9 33" xfId="60282"/>
    <cellStyle name="Финансовый 9 29 9 4" xfId="30470"/>
    <cellStyle name="Финансовый 9 29 9 4 2" xfId="60283"/>
    <cellStyle name="Финансовый 9 29 9 5" xfId="30471"/>
    <cellStyle name="Финансовый 9 29 9 5 2" xfId="60284"/>
    <cellStyle name="Финансовый 9 29 9 6" xfId="30472"/>
    <cellStyle name="Финансовый 9 29 9 6 2" xfId="60285"/>
    <cellStyle name="Финансовый 9 29 9 7" xfId="30473"/>
    <cellStyle name="Финансовый 9 29 9 7 2" xfId="60286"/>
    <cellStyle name="Финансовый 9 29 9 8" xfId="30474"/>
    <cellStyle name="Финансовый 9 29 9 8 2" xfId="60287"/>
    <cellStyle name="Финансовый 9 29 9 9" xfId="30475"/>
    <cellStyle name="Финансовый 9 29 9 9 10" xfId="30476"/>
    <cellStyle name="Финансовый 9 29 9 9 10 2" xfId="60288"/>
    <cellStyle name="Финансовый 9 29 9 9 11" xfId="30477"/>
    <cellStyle name="Финансовый 9 29 9 9 11 2" xfId="60289"/>
    <cellStyle name="Финансовый 9 29 9 9 12" xfId="30478"/>
    <cellStyle name="Финансовый 9 29 9 9 12 2" xfId="60290"/>
    <cellStyle name="Финансовый 9 29 9 9 13" xfId="30479"/>
    <cellStyle name="Финансовый 9 29 9 9 13 2" xfId="60291"/>
    <cellStyle name="Финансовый 9 29 9 9 14" xfId="30480"/>
    <cellStyle name="Финансовый 9 29 9 9 14 2" xfId="60292"/>
    <cellStyle name="Финансовый 9 29 9 9 15" xfId="30481"/>
    <cellStyle name="Финансовый 9 29 9 9 15 2" xfId="60293"/>
    <cellStyle name="Финансовый 9 29 9 9 16" xfId="30482"/>
    <cellStyle name="Финансовый 9 29 9 9 16 2" xfId="60294"/>
    <cellStyle name="Финансовый 9 29 9 9 17" xfId="30483"/>
    <cellStyle name="Финансовый 9 29 9 9 17 2" xfId="60295"/>
    <cellStyle name="Финансовый 9 29 9 9 18" xfId="30484"/>
    <cellStyle name="Финансовый 9 29 9 9 18 2" xfId="60296"/>
    <cellStyle name="Финансовый 9 29 9 9 19" xfId="30485"/>
    <cellStyle name="Финансовый 9 29 9 9 19 2" xfId="60297"/>
    <cellStyle name="Финансовый 9 29 9 9 2" xfId="30486"/>
    <cellStyle name="Финансовый 9 29 9 9 2 2" xfId="60298"/>
    <cellStyle name="Финансовый 9 29 9 9 20" xfId="30487"/>
    <cellStyle name="Финансовый 9 29 9 9 20 2" xfId="60299"/>
    <cellStyle name="Финансовый 9 29 9 9 21" xfId="30488"/>
    <cellStyle name="Финансовый 9 29 9 9 21 2" xfId="60300"/>
    <cellStyle name="Финансовый 9 29 9 9 22" xfId="30489"/>
    <cellStyle name="Финансовый 9 29 9 9 22 2" xfId="60301"/>
    <cellStyle name="Финансовый 9 29 9 9 23" xfId="30490"/>
    <cellStyle name="Финансовый 9 29 9 9 23 2" xfId="60302"/>
    <cellStyle name="Финансовый 9 29 9 9 24" xfId="60303"/>
    <cellStyle name="Финансовый 9 29 9 9 3" xfId="30491"/>
    <cellStyle name="Финансовый 9 29 9 9 3 2" xfId="60304"/>
    <cellStyle name="Финансовый 9 29 9 9 4" xfId="30492"/>
    <cellStyle name="Финансовый 9 29 9 9 4 2" xfId="60305"/>
    <cellStyle name="Финансовый 9 29 9 9 5" xfId="30493"/>
    <cellStyle name="Финансовый 9 29 9 9 5 2" xfId="60306"/>
    <cellStyle name="Финансовый 9 29 9 9 6" xfId="30494"/>
    <cellStyle name="Финансовый 9 29 9 9 6 2" xfId="60307"/>
    <cellStyle name="Финансовый 9 29 9 9 7" xfId="30495"/>
    <cellStyle name="Финансовый 9 29 9 9 7 2" xfId="60308"/>
    <cellStyle name="Финансовый 9 29 9 9 8" xfId="30496"/>
    <cellStyle name="Финансовый 9 29 9 9 8 2" xfId="60309"/>
    <cellStyle name="Финансовый 9 29 9 9 9" xfId="30497"/>
    <cellStyle name="Финансовый 9 29 9 9 9 2" xfId="60310"/>
    <cellStyle name="Формула" xfId="30498"/>
    <cellStyle name="ФормулаВБ" xfId="30499"/>
    <cellStyle name="ФормулаНаКонтроль" xfId="30500"/>
    <cellStyle name="Хороший 2" xfId="30501"/>
    <cellStyle name="Хороший 2 10" xfId="30502"/>
    <cellStyle name="Хороший 2 10 2" xfId="58980"/>
    <cellStyle name="Хороший 2 11" xfId="30503"/>
    <cellStyle name="Хороший 2 11 2" xfId="58981"/>
    <cellStyle name="Хороший 2 12" xfId="30504"/>
    <cellStyle name="Хороший 2 12 2" xfId="58982"/>
    <cellStyle name="Хороший 2 13" xfId="30505"/>
    <cellStyle name="Хороший 2 13 2" xfId="58983"/>
    <cellStyle name="Хороший 2 14" xfId="30506"/>
    <cellStyle name="Хороший 2 14 2" xfId="58984"/>
    <cellStyle name="Хороший 2 15" xfId="30507"/>
    <cellStyle name="Хороший 2 15 2" xfId="58985"/>
    <cellStyle name="Хороший 2 16" xfId="30508"/>
    <cellStyle name="Хороший 2 16 2" xfId="58986"/>
    <cellStyle name="Хороший 2 17" xfId="30509"/>
    <cellStyle name="Хороший 2 17 2" xfId="58987"/>
    <cellStyle name="Хороший 2 18" xfId="30510"/>
    <cellStyle name="Хороший 2 18 2" xfId="58988"/>
    <cellStyle name="Хороший 2 19" xfId="30511"/>
    <cellStyle name="Хороший 2 19 2" xfId="58989"/>
    <cellStyle name="Хороший 2 2" xfId="30512"/>
    <cellStyle name="Хороший 2 2 2" xfId="58990"/>
    <cellStyle name="Хороший 2 20" xfId="30513"/>
    <cellStyle name="Хороший 2 20 2" xfId="58991"/>
    <cellStyle name="Хороший 2 21" xfId="30514"/>
    <cellStyle name="Хороший 2 21 2" xfId="58992"/>
    <cellStyle name="Хороший 2 22" xfId="30515"/>
    <cellStyle name="Хороший 2 22 2" xfId="58993"/>
    <cellStyle name="Хороший 2 23" xfId="30516"/>
    <cellStyle name="Хороший 2 23 2" xfId="58994"/>
    <cellStyle name="Хороший 2 24" xfId="58995"/>
    <cellStyle name="Хороший 2 3" xfId="30517"/>
    <cellStyle name="Хороший 2 3 2" xfId="58996"/>
    <cellStyle name="Хороший 2 4" xfId="30518"/>
    <cellStyle name="Хороший 2 4 2" xfId="58997"/>
    <cellStyle name="Хороший 2 5" xfId="30519"/>
    <cellStyle name="Хороший 2 5 2" xfId="58998"/>
    <cellStyle name="Хороший 2 6" xfId="30520"/>
    <cellStyle name="Хороший 2 6 2" xfId="58999"/>
    <cellStyle name="Хороший 2 7" xfId="30521"/>
    <cellStyle name="Хороший 2 7 2" xfId="59000"/>
    <cellStyle name="Хороший 2 8" xfId="30522"/>
    <cellStyle name="Хороший 2 8 2" xfId="59001"/>
    <cellStyle name="Хороший 2 9" xfId="30523"/>
    <cellStyle name="Хороший 2 9 2" xfId="59002"/>
    <cellStyle name="Хороший 3" xfId="30524"/>
    <cellStyle name="Хороший 3 10" xfId="30525"/>
    <cellStyle name="Хороший 3 10 2" xfId="59003"/>
    <cellStyle name="Хороший 3 11" xfId="30526"/>
    <cellStyle name="Хороший 3 11 2" xfId="59004"/>
    <cellStyle name="Хороший 3 12" xfId="30527"/>
    <cellStyle name="Хороший 3 12 2" xfId="59005"/>
    <cellStyle name="Хороший 3 13" xfId="30528"/>
    <cellStyle name="Хороший 3 13 2" xfId="59006"/>
    <cellStyle name="Хороший 3 14" xfId="30529"/>
    <cellStyle name="Хороший 3 14 2" xfId="59007"/>
    <cellStyle name="Хороший 3 15" xfId="30530"/>
    <cellStyle name="Хороший 3 15 2" xfId="59008"/>
    <cellStyle name="Хороший 3 16" xfId="30531"/>
    <cellStyle name="Хороший 3 16 2" xfId="59009"/>
    <cellStyle name="Хороший 3 17" xfId="30532"/>
    <cellStyle name="Хороший 3 17 2" xfId="59010"/>
    <cellStyle name="Хороший 3 18" xfId="30533"/>
    <cellStyle name="Хороший 3 18 2" xfId="59011"/>
    <cellStyle name="Хороший 3 19" xfId="30534"/>
    <cellStyle name="Хороший 3 19 2" xfId="59012"/>
    <cellStyle name="Хороший 3 2" xfId="30535"/>
    <cellStyle name="Хороший 3 2 2" xfId="59013"/>
    <cellStyle name="Хороший 3 20" xfId="30536"/>
    <cellStyle name="Хороший 3 20 2" xfId="59014"/>
    <cellStyle name="Хороший 3 21" xfId="30537"/>
    <cellStyle name="Хороший 3 21 2" xfId="59015"/>
    <cellStyle name="Хороший 3 22" xfId="30538"/>
    <cellStyle name="Хороший 3 22 2" xfId="59016"/>
    <cellStyle name="Хороший 3 23" xfId="30539"/>
    <cellStyle name="Хороший 3 23 2" xfId="59017"/>
    <cellStyle name="Хороший 3 24" xfId="59018"/>
    <cellStyle name="Хороший 3 3" xfId="30540"/>
    <cellStyle name="Хороший 3 3 2" xfId="59019"/>
    <cellStyle name="Хороший 3 4" xfId="30541"/>
    <cellStyle name="Хороший 3 4 2" xfId="59020"/>
    <cellStyle name="Хороший 3 5" xfId="30542"/>
    <cellStyle name="Хороший 3 5 2" xfId="59021"/>
    <cellStyle name="Хороший 3 6" xfId="30543"/>
    <cellStyle name="Хороший 3 6 2" xfId="59022"/>
    <cellStyle name="Хороший 3 7" xfId="30544"/>
    <cellStyle name="Хороший 3 7 2" xfId="59023"/>
    <cellStyle name="Хороший 3 8" xfId="30545"/>
    <cellStyle name="Хороший 3 8 2" xfId="59024"/>
    <cellStyle name="Хороший 3 9" xfId="30546"/>
    <cellStyle name="Хороший 3 9 2" xfId="59025"/>
    <cellStyle name="Хороший 4" xfId="30547"/>
    <cellStyle name="Хороший 4 2" xfId="59026"/>
    <cellStyle name="Хороший 5" xfId="30548"/>
    <cellStyle name="Хороший 5 2" xfId="59027"/>
    <cellStyle name="Хороший 6" xfId="30549"/>
    <cellStyle name="Хороший 6 2" xfId="59028"/>
    <cellStyle name="Хороший 7" xfId="30550"/>
    <cellStyle name="Џђћ–…ќ’ќ›‰" xfId="30551"/>
    <cellStyle name="Шапка таблицы" xfId="30552"/>
    <cellStyle name="Шапка таблицы 2" xfId="59029"/>
  </cellStyles>
  <dxfs count="15">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4.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3.xml"/><Relationship Id="rId12" Type="http://schemas.openxmlformats.org/officeDocument/2006/relationships/externalLink" Target="externalLinks/externalLink8.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externalLink" Target="externalLinks/externalLink7.xml"/><Relationship Id="rId5" Type="http://schemas.openxmlformats.org/officeDocument/2006/relationships/externalLink" Target="externalLinks/externalLink1.xml"/><Relationship Id="rId15" Type="http://schemas.openxmlformats.org/officeDocument/2006/relationships/sharedStrings" Target="sharedStrings.xml"/><Relationship Id="rId10" Type="http://schemas.openxmlformats.org/officeDocument/2006/relationships/externalLink" Target="externalLinks/externalLink6.xml"/><Relationship Id="rId4" Type="http://schemas.openxmlformats.org/officeDocument/2006/relationships/worksheet" Target="worksheets/sheet4.xml"/><Relationship Id="rId9" Type="http://schemas.openxmlformats.org/officeDocument/2006/relationships/externalLink" Target="externalLinks/externalLink5.xml"/><Relationship Id="rId1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_FE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20old%20files/&#1052;&#1086;&#1080;%20&#1076;&#1086;&#1082;&#1091;&#1084;&#1077;&#1085;&#1090;&#1099;/&#1043;&#1050;&#1055;&#1047;-2011/&#1050;&#1086;&#1088;&#1088;&#1077;&#1082;&#1090;&#1080;&#1088;&#1086;&#1074;&#1082;&#1072;%20&#1043;&#1050;&#1055;&#1047;-2011/IBM%20COGNOS/&#1060;&#1086;&#1088;&#1084;&#1072;%20&#1087;&#1083;&#1072;&#1085;&#1072;_&#1058;&#1074;&#1077;&#1088;&#1100;&#1101;&#1085;&#1077;&#1088;&#1075;&#1086;_10.06.1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Artem\&#1040;&#1056;&#1052;&#1099;\&#1040;&#1085;&#1072;&#1083;&#1080;&#1079;%20&#1060;&#1044;\&#1040;&#1085;&#1072;&#1083;&#1080;&#1079;%20&#1060;&#1057;%20&#1079;&#1072;%201%20&#1087;&#1086;&#1083;&#1091;&#1075;&#1086;&#1076;&#1080;&#1077;%202003\&#1056;&#1077;&#1081;&#1090;&#1080;&#1085;&#1075;.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Alphon\users-&#1089;&#1090;&#1088;&#1086;&#1081;&#1073;&#1080;&#1079;&#1085;&#1077;&#1089;\Documents%20and%20Settings\Drozdov_AN\&#1052;&#1086;&#1080;%20&#1076;&#1086;&#1082;&#1091;&#1084;&#1077;&#1085;&#1090;&#1099;\&#1043;&#1050;&#1055;&#1047;\&#1054;&#1090;&#1095;&#1077;&#1090;&#1099;%20&#1087;&#1086;%20&#1043;&#1050;&#1055;&#1047;\&#1056;&#1072;&#1089;&#1095;&#1077;&#1090;%20&#1089;&#1090;&#1086;&#1080;&#1084;&#1086;&#1089;&#1090;&#1080;%20&#1091;&#1089;&#1083;&#1091;&#1075;%200701.xls" TargetMode="External"/></Relationships>
</file>

<file path=xl/externalLinks/_rels/externalLink5.xml.rels><?xml version="1.0" encoding="UTF-8" standalone="yes"?>
<Relationships xmlns="http://schemas.openxmlformats.org/package/2006/relationships"><Relationship Id="rId1" Type="http://schemas.microsoft.com/office/2006/relationships/xlExternalLinkPath/xlPathMissing" Target="&#1055;&#1088;&#1080;&#1083;" TargetMode="External"/></Relationships>
</file>

<file path=xl/externalLinks/_rels/externalLink6.xml.rels><?xml version="1.0" encoding="UTF-8" standalone="yes"?>
<Relationships xmlns="http://schemas.openxmlformats.org/package/2006/relationships"><Relationship Id="rId1" Type="http://schemas.microsoft.com/office/2006/relationships/xlExternalLinkPath/xlPathMissing" Target="&#1055;&#1088;&#1080;&#1083;.4%20&#1055;&#1051;&#1040;&#1053;%20&#1045;&#1053;&#1069;&#1057;%20&#1056;&#1045;&#1052;&#1054;&#1053;&#1058;%202007%20&#1055;&#1069;&#1057;" TargetMode="External"/></Relationships>
</file>

<file path=xl/externalLinks/_rels/externalLink7.xml.rels><?xml version="1.0" encoding="UTF-8" standalone="yes"?>
<Relationships xmlns="http://schemas.openxmlformats.org/package/2006/relationships"><Relationship Id="rId1" Type="http://schemas.microsoft.com/office/2006/relationships/xlExternalLinkPath/xlPathMissing" Target="&#1055;&#1088;&#1080;&#1083;.4%20&#1055;&#1051;&#1040;&#1053;%20&#1045;&#1053;&#1069;&#1057;%20&#1056;&#1045;&#1052;&#1054;&#1053;&#1058;%202007%20(&#1076;&#1083;&#1103;%20&#1048;&#1089;&#1087;.&#1072;&#1087;&#1087;.)"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1044;%20&#1052;&#1058;&#1054;%20&#1080;%20&#1084;&#1072;&#1088;&#1082;/&#1054;&#1052;&#1047;&#1044;/&#1062;&#1050;&#1050;%20&#1052;&#1056;&#1057;&#1050;%20&#1057;&#1080;&#1073;&#1080;&#1088;&#1080;/&#1047;&#1040;&#1071;&#1042;&#1050;&#1048;%20&#1060;&#1048;&#1051;&#1048;&#1040;&#1051;&#1054;&#1042;%20&#1085;&#1072;%20&#1062;&#1050;&#1050;/&#1040;&#1083;&#1090;&#1072;&#1081;&#1101;&#1085;&#1077;&#1088;&#1075;&#1086;/&#1047;&#1072;&#1103;&#1074;&#1082;&#1080;%20&#1062;&#1050;&#1050;%20&#1085;&#1072;%202016%20&#1075;&#1086;&#1076;/69.%20&#1047;&#1072;&#1103;&#1074;&#1082;&#1080;%20&#1085;&#1072;%2010.11.2016/&#1059;&#1082;&#1083;&#1072;&#1076;&#1082;&#1072;%20&#1072;&#1089;&#1092;&#1072;&#1083;&#1100;&#1090;&#1072;/&#1057;&#1054;%206.1813_0%20&#1056;&#1072;&#1073;&#1086;&#1090;&#1099;%20&#1087;&#1086;%20&#1091;&#1082;&#1083;&#1072;&#1076;&#1082;&#1077;%20&#1072;&#1089;&#1092;&#1072;&#1083;&#1100;&#1090;&#1086;&#1073;&#1077;&#1090;&#1086;&#1085;&#1085;&#1086;&#1075;&#1086;%20&#1087;&#1086;&#1082;&#1088;&#1099;&#1090;&#1080;&#110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ES"/>
      <sheetName val="свод до вн.об."/>
      <sheetName val="расш.для РАО"/>
      <sheetName val="расш.для РАО стр.310"/>
      <sheetName val="_FES"/>
      <sheetName val="функ.блок"/>
      <sheetName val="группа продукции"/>
      <sheetName val="Справочник Вид продукции"/>
      <sheetName val="спр 4.2"/>
      <sheetName val="спр 5"/>
      <sheetName val="спр 1.1"/>
      <sheetName val="спр 4.1"/>
      <sheetName val="спр 8"/>
      <sheetName val="спр 19"/>
      <sheetName val="спр 17.1"/>
      <sheetName val="Применяемые коэффициенты"/>
      <sheetName val="спр 15.1"/>
      <sheetName val="спр 15"/>
      <sheetName val="сп 11"/>
      <sheetName val="сп 3.1"/>
      <sheetName val="Справочники"/>
      <sheetName val="Применяемые коэффициенты (2012)"/>
      <sheetName val="11"/>
      <sheetName val="42-43"/>
      <sheetName val="5"/>
      <sheetName val="10"/>
      <sheetName val="12"/>
      <sheetName val="13-14"/>
      <sheetName val="29"/>
      <sheetName val="Применяемые коэффициенты (2013)"/>
      <sheetName val="31"/>
      <sheetName val="30"/>
      <sheetName val="31!"/>
      <sheetName val="44-45"/>
      <sheetName val="Применяемые коэффициенты (2014)"/>
      <sheetName val="33!"/>
      <sheetName val="32!"/>
      <sheetName val="БДР- ДПН"/>
      <sheetName val="33"/>
      <sheetName val="32"/>
      <sheetName val="Лист1"/>
      <sheetName val="03_Справочники"/>
      <sheetName val="Списки"/>
      <sheetName val="Лист2"/>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Лист1"/>
      <sheetName val="Лист2"/>
      <sheetName val="Лист3"/>
      <sheetName val="Лист4"/>
      <sheetName val="Лист5"/>
      <sheetName val="Лист6"/>
      <sheetName val="Лист7"/>
      <sheetName val="Лист8"/>
      <sheetName val="FES"/>
    </sheetNames>
    <sheetDataSet>
      <sheetData sheetId="0" refreshError="1"/>
      <sheetData sheetId="1" refreshError="1"/>
      <sheetData sheetId="2">
        <row r="6">
          <cell r="B6" t="str">
            <v xml:space="preserve">      ВЛЭП 110-220 кВ (ВН)</v>
          </cell>
        </row>
        <row r="7">
          <cell r="B7" t="str">
            <v xml:space="preserve">      ВЛЭП 35 кВ (СН1)</v>
          </cell>
        </row>
        <row r="8">
          <cell r="B8" t="str">
            <v xml:space="preserve">      ВЛЭП 1-20 кВ (СН2)</v>
          </cell>
        </row>
        <row r="9">
          <cell r="B9" t="str">
            <v xml:space="preserve">      ВЛЭП 0,4 кВ (НН)</v>
          </cell>
        </row>
        <row r="10">
          <cell r="B10" t="str">
            <v xml:space="preserve">      ВЛЭП (несколько классов напряжения)</v>
          </cell>
        </row>
        <row r="11">
          <cell r="B11" t="str">
            <v xml:space="preserve">      КЛЭП 110 кВ (ВН)</v>
          </cell>
        </row>
        <row r="12">
          <cell r="B12" t="str">
            <v xml:space="preserve">      КЛЭП 20-35 кВ (СН1)</v>
          </cell>
        </row>
        <row r="13">
          <cell r="B13" t="str">
            <v xml:space="preserve">      КЛЭП 3-10 кВ (СН2)</v>
          </cell>
        </row>
        <row r="14">
          <cell r="B14" t="str">
            <v xml:space="preserve">      КЛЭП до 1 кВ (НН)</v>
          </cell>
        </row>
        <row r="15">
          <cell r="B15" t="str">
            <v xml:space="preserve">      КЛЭП (несколько классов напряжения)</v>
          </cell>
        </row>
        <row r="16">
          <cell r="B16" t="str">
            <v xml:space="preserve">    ПС, уровень входящего напряжения ВН</v>
          </cell>
        </row>
        <row r="17">
          <cell r="B17" t="str">
            <v xml:space="preserve">    ПС, уровень входящего напряжения СН1</v>
          </cell>
        </row>
        <row r="18">
          <cell r="B18" t="str">
            <v xml:space="preserve">    ПС, уровень входящего напряжения СН2</v>
          </cell>
        </row>
        <row r="19">
          <cell r="B19" t="str">
            <v xml:space="preserve">    ПС, несколько уровней входящего напряжения</v>
          </cell>
        </row>
        <row r="20">
          <cell r="B20" t="str">
            <v>Прочие производственные объекты</v>
          </cell>
        </row>
        <row r="21">
          <cell r="B21" t="str">
            <v>Объекты непроизводственной сферы</v>
          </cell>
        </row>
        <row r="22">
          <cell r="B22" t="str">
            <v xml:space="preserve">  ИТ-инфрструктура</v>
          </cell>
        </row>
        <row r="23">
          <cell r="B23" t="str">
            <v xml:space="preserve">  Автоматизированные системы управления</v>
          </cell>
        </row>
        <row r="24">
          <cell r="B24" t="str">
            <v xml:space="preserve">  Телекоммуникации</v>
          </cell>
        </row>
        <row r="25">
          <cell r="B25" t="str">
            <v xml:space="preserve">  Автоматизированные системы диспетчерского управления</v>
          </cell>
        </row>
        <row r="26">
          <cell r="B26" t="str">
            <v xml:space="preserve">  Программно-техническое оснащение центров управления сетями</v>
          </cell>
        </row>
        <row r="27">
          <cell r="B27" t="str">
            <v xml:space="preserve">  Создание/модернизация АИИС КУЭ</v>
          </cell>
        </row>
        <row r="28">
          <cell r="B28" t="str">
            <v>Капитальные вложения в нематериальные активы</v>
          </cell>
        </row>
        <row r="29">
          <cell r="B29" t="str">
            <v>Долгосрочные финансовые вложения</v>
          </cell>
        </row>
      </sheetData>
      <sheetData sheetId="3" refreshError="1"/>
      <sheetData sheetId="4" refreshError="1"/>
      <sheetData sheetId="5" refreshError="1"/>
      <sheetData sheetId="6">
        <row r="5">
          <cell r="A5" t="str">
            <v xml:space="preserve">    Амортизация отчетного года</v>
          </cell>
        </row>
        <row r="6">
          <cell r="A6" t="str">
            <v xml:space="preserve">    Неиспользованная амортизация прошлых лет</v>
          </cell>
        </row>
        <row r="7">
          <cell r="A7" t="str">
            <v xml:space="preserve">  Неиспользованная прибыль прошлых лет</v>
          </cell>
        </row>
        <row r="8">
          <cell r="A8" t="str">
            <v xml:space="preserve">    Реновация, включенная РЭК в тариф (прибыль на развитие производства)</v>
          </cell>
        </row>
        <row r="9">
          <cell r="A9" t="str">
            <v xml:space="preserve">    Реализация профильных внеоборотных активов</v>
          </cell>
        </row>
        <row r="10">
          <cell r="A10" t="str">
            <v xml:space="preserve">    Реализация непрофильных внеобротных активов</v>
          </cell>
        </row>
        <row r="11">
          <cell r="A11" t="str">
            <v xml:space="preserve"> Прочие собственные источники, в т.ч.продажа акций</v>
          </cell>
        </row>
        <row r="12">
          <cell r="A12" t="str">
            <v xml:space="preserve">    Использование банковских кредитов для осуществления капитальных вложений</v>
          </cell>
        </row>
        <row r="13">
          <cell r="A13" t="str">
            <v xml:space="preserve">    Облигационные займы</v>
          </cell>
        </row>
        <row r="14">
          <cell r="A14" t="str">
            <v xml:space="preserve">    Корпоративн.займы,в т.ч.от ОАО "Холдинг МРСК"</v>
          </cell>
        </row>
        <row r="15">
          <cell r="A15" t="str">
            <v xml:space="preserve">    Прочие заемные средства</v>
          </cell>
        </row>
        <row r="16">
          <cell r="A16" t="str">
            <v xml:space="preserve">  Средства от продажи векселей</v>
          </cell>
        </row>
        <row r="17">
          <cell r="A17" t="str">
            <v xml:space="preserve">    Целевые инвестиционные средства ОАО "Холдинг МРСК"</v>
          </cell>
        </row>
        <row r="18">
          <cell r="A18" t="str">
            <v xml:space="preserve">    Средства федерального бюджета</v>
          </cell>
        </row>
        <row r="19">
          <cell r="A19" t="str">
            <v xml:space="preserve">    Средства местных и региональных бюджетов</v>
          </cell>
        </row>
        <row r="20">
          <cell r="A20" t="str">
            <v xml:space="preserve">  Плата за технологическое присоединение</v>
          </cell>
        </row>
        <row r="21">
          <cell r="A21" t="str">
            <v xml:space="preserve">    Долевое участие в строительстве за счет прочих источников</v>
          </cell>
        </row>
        <row r="22">
          <cell r="A22" t="str">
            <v xml:space="preserve">    Прочие источники внешнего финансирования (расшифровать), в т.ч. лизинг</v>
          </cell>
        </row>
        <row r="23">
          <cell r="A23" t="str">
            <v xml:space="preserve"> Себестоимость</v>
          </cell>
        </row>
        <row r="24">
          <cell r="A24" t="str">
            <v xml:space="preserve"> Выручка от прочих видов деятельности</v>
          </cell>
        </row>
        <row r="25">
          <cell r="A25" t="str">
            <v xml:space="preserve"> Прочие собственные средства, текущие расходы</v>
          </cell>
        </row>
      </sheetData>
      <sheetData sheetId="7" refreshError="1"/>
      <sheetData sheetId="8"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Рейтинг"/>
      <sheetName val="Лист1"/>
      <sheetName val="РЧА"/>
      <sheetName val="РЧА новый"/>
      <sheetName val="доляКТ"/>
      <sheetName val="Лист4"/>
      <sheetName val="Дт_Кт"/>
      <sheetName val="FES"/>
      <sheetName val="Лист3"/>
      <sheetName val="Лист7"/>
      <sheetName val="Справочник"/>
    </sheetNames>
    <sheetDataSet>
      <sheetData sheetId="0">
        <row r="14">
          <cell r="A14" t="str">
            <v>Показатели деловой активности</v>
          </cell>
        </row>
      </sheetData>
      <sheetData sheetId="1" refreshError="1"/>
      <sheetData sheetId="2"/>
      <sheetData sheetId="3"/>
      <sheetData sheetId="4"/>
      <sheetData sheetId="5"/>
      <sheetData sheetId="6"/>
      <sheetData sheetId="7" refreshError="1"/>
      <sheetData sheetId="8" refreshError="1"/>
      <sheetData sheetId="9" refreshError="1"/>
      <sheetData sheetId="10"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allation"/>
      <sheetName val="Num"/>
      <sheetName val="БСК"/>
      <sheetName val="БЭС"/>
      <sheetName val="ТЭК"/>
      <sheetName val="БЭ"/>
      <sheetName val="Отчет ДУП"/>
      <sheetName val="Панель управления"/>
      <sheetName val="Закупки"/>
      <sheetName val="ИТОГИ  по Н,Р,Э,Q"/>
      <sheetName val="31"/>
      <sheetName val="12"/>
      <sheetName val="44-45"/>
      <sheetName val="33"/>
      <sheetName val="32"/>
      <sheetName val="FES"/>
      <sheetName val="Рейтинг"/>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ow r="1">
          <cell r="A1" t="str">
            <v>Ед. источник</v>
          </cell>
        </row>
        <row r="2">
          <cell r="A2" t="str">
            <v>Конкурс откр.</v>
          </cell>
        </row>
        <row r="3">
          <cell r="A3" t="str">
            <v>Конкурс откр. (ЭТП)</v>
          </cell>
        </row>
        <row r="4">
          <cell r="A4" t="str">
            <v>Конкурс закр.</v>
          </cell>
        </row>
        <row r="5">
          <cell r="A5" t="str">
            <v>Конкурс закр. (ЭТП)</v>
          </cell>
        </row>
        <row r="6">
          <cell r="A6" t="str">
            <v>Запрос цен откр.</v>
          </cell>
        </row>
        <row r="7">
          <cell r="A7" t="str">
            <v>Запрос цен закр.</v>
          </cell>
        </row>
        <row r="8">
          <cell r="A8" t="str">
            <v>Конкурс (Запрос цен закр.по результатам конкурса)</v>
          </cell>
        </row>
        <row r="9">
          <cell r="A9" t="str">
            <v>Запрос цен откр. (ЭТП)</v>
          </cell>
        </row>
        <row r="10">
          <cell r="A10" t="str">
            <v>Конкурс (Запрос цен закр. (ЭТП) по результатам конкурса)</v>
          </cell>
        </row>
        <row r="11">
          <cell r="A11" t="str">
            <v>Запрос предл. откр.</v>
          </cell>
        </row>
        <row r="12">
          <cell r="A12" t="str">
            <v>Конкурс (Запрос предл. закр. по результатам конкурса)</v>
          </cell>
        </row>
        <row r="13">
          <cell r="A13" t="str">
            <v>Запрос предл. (ЭТП)</v>
          </cell>
        </row>
      </sheetData>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ИСТОЧНИК"/>
      <sheetName val="пр.2 РЕМОНТ РСК"/>
      <sheetName val="РЕМОНТ РСК пример"/>
      <sheetName val="Закупки"/>
      <sheetName val="Лист3"/>
      <sheetName val="Лист7"/>
    </sheetNames>
    <sheetDataSet>
      <sheetData sheetId="0">
        <row r="1">
          <cell r="F1" t="str">
            <v>Январь</v>
          </cell>
        </row>
        <row r="2">
          <cell r="F2" t="str">
            <v>Февраль</v>
          </cell>
        </row>
        <row r="3">
          <cell r="F3" t="str">
            <v>Март</v>
          </cell>
        </row>
        <row r="4">
          <cell r="F4" t="str">
            <v>Апрель</v>
          </cell>
        </row>
        <row r="5">
          <cell r="F5" t="str">
            <v>Май</v>
          </cell>
        </row>
        <row r="6">
          <cell r="F6" t="str">
            <v>Июнь</v>
          </cell>
        </row>
        <row r="7">
          <cell r="F7" t="str">
            <v>Июль</v>
          </cell>
        </row>
        <row r="8">
          <cell r="F8" t="str">
            <v>Август</v>
          </cell>
        </row>
        <row r="9">
          <cell r="F9" t="str">
            <v>Сентябрь</v>
          </cell>
        </row>
        <row r="10">
          <cell r="F10" t="str">
            <v>Октябрь</v>
          </cell>
        </row>
        <row r="11">
          <cell r="F11" t="str">
            <v>Ноябрь</v>
          </cell>
        </row>
        <row r="12">
          <cell r="F12" t="str">
            <v>Декабрь</v>
          </cell>
        </row>
      </sheetData>
      <sheetData sheetId="1"/>
      <sheetData sheetId="2"/>
      <sheetData sheetId="3" refreshError="1"/>
      <sheetData sheetId="4" refreshError="1"/>
      <sheetData sheetId="5"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ИСТОЧНИК"/>
      <sheetName val="пр.4 РЕМОНТ ЕНЭС"/>
      <sheetName val="РЕМОНТ РСК пример"/>
      <sheetName val="Рейтинг"/>
    </sheetNames>
    <sheetDataSet>
      <sheetData sheetId="0">
        <row r="1">
          <cell r="E1" t="str">
            <v>Январь</v>
          </cell>
        </row>
        <row r="2">
          <cell r="E2" t="str">
            <v>Февраль</v>
          </cell>
        </row>
        <row r="3">
          <cell r="E3" t="str">
            <v>Март</v>
          </cell>
        </row>
        <row r="4">
          <cell r="E4" t="str">
            <v>Апрель</v>
          </cell>
        </row>
        <row r="5">
          <cell r="E5" t="str">
            <v>Май</v>
          </cell>
        </row>
        <row r="6">
          <cell r="E6" t="str">
            <v>Июнь</v>
          </cell>
        </row>
        <row r="7">
          <cell r="E7" t="str">
            <v>Июль</v>
          </cell>
        </row>
        <row r="8">
          <cell r="E8" t="str">
            <v>Август</v>
          </cell>
        </row>
        <row r="9">
          <cell r="E9" t="str">
            <v>Сентябрь</v>
          </cell>
        </row>
        <row r="10">
          <cell r="E10" t="str">
            <v>Октябрь</v>
          </cell>
        </row>
        <row r="11">
          <cell r="E11" t="str">
            <v>Ноябрь</v>
          </cell>
        </row>
        <row r="12">
          <cell r="E12" t="str">
            <v>Декабрь</v>
          </cell>
        </row>
      </sheetData>
      <sheetData sheetId="1" refreshError="1"/>
      <sheetData sheetId="2" refreshError="1"/>
      <sheetData sheetId="3"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ИСТОЧНИК"/>
      <sheetName val="пр.4 РЕМОНТ ЕНЭС"/>
      <sheetName val="Закупки"/>
    </sheetNames>
    <sheetDataSet>
      <sheetData sheetId="0">
        <row r="1">
          <cell r="B1" t="str">
            <v>ПС 220кВ</v>
          </cell>
        </row>
        <row r="2">
          <cell r="B2" t="str">
            <v>ВЛ 220кВ</v>
          </cell>
        </row>
        <row r="3">
          <cell r="B3" t="str">
            <v>Расчистка трасс 220кВ</v>
          </cell>
        </row>
        <row r="4">
          <cell r="B4" t="str">
            <v>Трансформаторы (цех)</v>
          </cell>
        </row>
        <row r="5">
          <cell r="B5" t="str">
            <v>Трансформаторы (стор.подряд)</v>
          </cell>
        </row>
        <row r="6">
          <cell r="B6" t="str">
            <v>Оборудование связи</v>
          </cell>
        </row>
        <row r="7">
          <cell r="B7" t="str">
            <v>ЗиС</v>
          </cell>
        </row>
        <row r="8">
          <cell r="B8" t="str">
            <v>Счетчики эл/энергии</v>
          </cell>
        </row>
      </sheetData>
      <sheetData sheetId="1" refreshError="1"/>
      <sheetData sheetId="2"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Справочник Вид продукции"/>
      <sheetName val="Форма СО"/>
      <sheetName val="Лист2"/>
    </sheetNames>
    <sheetDataSet>
      <sheetData sheetId="0"/>
      <sheetData sheetId="1"/>
      <sheetData sheetId="2"/>
    </sheetDataSet>
  </externalBook>
</externalLink>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etp.rosseti.ru/"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7"/>
  <sheetViews>
    <sheetView workbookViewId="0">
      <selection activeCell="A2" sqref="A2"/>
    </sheetView>
  </sheetViews>
  <sheetFormatPr defaultRowHeight="15"/>
  <cols>
    <col min="1" max="1" width="59.42578125" customWidth="1"/>
  </cols>
  <sheetData>
    <row r="1" spans="1:1" ht="15.75">
      <c r="A1" s="1" t="s">
        <v>1</v>
      </c>
    </row>
    <row r="2" spans="1:1" ht="15.75">
      <c r="A2" s="1" t="s">
        <v>2</v>
      </c>
    </row>
    <row r="3" spans="1:1" ht="15.75">
      <c r="A3" s="1" t="s">
        <v>3</v>
      </c>
    </row>
    <row r="4" spans="1:1" ht="15.75">
      <c r="A4" s="1" t="s">
        <v>4</v>
      </c>
    </row>
    <row r="5" spans="1:1" ht="15.75">
      <c r="A5" s="1" t="s">
        <v>5</v>
      </c>
    </row>
    <row r="6" spans="1:1" ht="15.75">
      <c r="A6" s="1" t="s">
        <v>6</v>
      </c>
    </row>
    <row r="7" spans="1:1" ht="15.75">
      <c r="A7" s="1" t="s">
        <v>7</v>
      </c>
    </row>
    <row r="8" spans="1:1" ht="31.5">
      <c r="A8" s="1" t="s">
        <v>8</v>
      </c>
    </row>
    <row r="9" spans="1:1" ht="31.5">
      <c r="A9" s="1" t="s">
        <v>9</v>
      </c>
    </row>
    <row r="10" spans="1:1" ht="78.75">
      <c r="A10" s="1" t="s">
        <v>10</v>
      </c>
    </row>
    <row r="11" spans="1:1" ht="63">
      <c r="A11" s="1" t="s">
        <v>11</v>
      </c>
    </row>
    <row r="12" spans="1:1" ht="31.5">
      <c r="A12" s="1" t="s">
        <v>12</v>
      </c>
    </row>
    <row r="13" spans="1:1" ht="47.25">
      <c r="A13" s="1" t="s">
        <v>13</v>
      </c>
    </row>
    <row r="14" spans="1:1" ht="47.25">
      <c r="A14" s="1" t="s">
        <v>14</v>
      </c>
    </row>
    <row r="15" spans="1:1" ht="31.5">
      <c r="A15" s="1" t="s">
        <v>15</v>
      </c>
    </row>
    <row r="16" spans="1:1" ht="31.5">
      <c r="A16" s="1" t="s">
        <v>16</v>
      </c>
    </row>
    <row r="17" spans="1:1" ht="31.5">
      <c r="A17" s="1" t="s">
        <v>17</v>
      </c>
    </row>
  </sheetData>
  <customSheetViews>
    <customSheetView guid="{91CCA552-4FF9-4F8A-918F-E90526B3286D}" state="hidden">
      <selection activeCell="A2" sqref="A2"/>
      <pageMargins left="0.7" right="0.7" top="0.75" bottom="0.75" header="0.3" footer="0.3"/>
      <pageSetup paperSize="9" orientation="portrait" verticalDpi="0" r:id="rId1"/>
    </customSheetView>
    <customSheetView guid="{AF533CF8-BCBD-4BCE-89DB-18D6C13C2DDE}" state="hidden">
      <selection activeCell="A2" sqref="A2"/>
      <pageMargins left="0.7" right="0.7" top="0.75" bottom="0.75" header="0.3" footer="0.3"/>
      <pageSetup paperSize="9" orientation="portrait" verticalDpi="0" r:id="rId2"/>
    </customSheetView>
  </customSheetViews>
  <pageMargins left="0.7" right="0.7" top="0.75" bottom="0.75" header="0.3" footer="0.3"/>
  <pageSetup paperSize="9" orientation="portrait" verticalDpi="0"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X400"/>
  <sheetViews>
    <sheetView tabSelected="1" zoomScale="60" zoomScaleNormal="60" workbookViewId="0">
      <pane ySplit="9" topLeftCell="A10" activePane="bottomLeft" state="frozen"/>
      <selection activeCell="S1" sqref="S1"/>
      <selection pane="bottomLeft" activeCell="I10" sqref="I10"/>
    </sheetView>
  </sheetViews>
  <sheetFormatPr defaultRowHeight="15"/>
  <cols>
    <col min="1" max="1" width="9.28515625" style="23" customWidth="1"/>
    <col min="2" max="2" width="23.42578125" style="23" customWidth="1"/>
    <col min="3" max="3" width="17" style="23" customWidth="1"/>
    <col min="4" max="4" width="21.85546875" style="23" customWidth="1"/>
    <col min="5" max="5" width="16.7109375" style="23" customWidth="1"/>
    <col min="6" max="6" width="9.7109375" style="23" customWidth="1"/>
    <col min="7" max="7" width="38.140625" style="23" customWidth="1"/>
    <col min="8" max="8" width="15.7109375" style="23" customWidth="1"/>
    <col min="9" max="9" width="16.5703125" style="23" customWidth="1"/>
    <col min="10" max="10" width="19.140625" style="23" customWidth="1"/>
    <col min="11" max="11" width="19.85546875" style="23" customWidth="1"/>
    <col min="12" max="12" width="19.5703125" style="24" customWidth="1"/>
    <col min="13" max="13" width="21.28515625" style="23" customWidth="1"/>
    <col min="14" max="14" width="25.140625" style="23" customWidth="1"/>
    <col min="15" max="15" width="16.5703125" style="25" customWidth="1"/>
    <col min="16" max="17" width="19.5703125" style="25" customWidth="1"/>
    <col min="18" max="18" width="17" style="25" customWidth="1"/>
    <col min="19" max="19" width="14.85546875" style="23" customWidth="1"/>
    <col min="20" max="20" width="14.5703125" style="23" customWidth="1"/>
    <col min="21" max="21" width="16.28515625" style="23" customWidth="1"/>
    <col min="22" max="23" width="13.140625" style="26" customWidth="1"/>
    <col min="24" max="24" width="22.28515625" style="23" customWidth="1"/>
    <col min="25" max="25" width="14.85546875" style="23" customWidth="1"/>
    <col min="26" max="26" width="16.42578125" style="23" customWidth="1"/>
    <col min="27" max="27" width="13.140625" style="23" customWidth="1"/>
    <col min="28" max="28" width="29.85546875" style="23" customWidth="1"/>
    <col min="29" max="29" width="17.42578125" style="23" customWidth="1"/>
    <col min="30" max="30" width="9.140625" style="23" customWidth="1"/>
    <col min="31" max="31" width="12.140625" style="23" customWidth="1"/>
    <col min="32" max="32" width="12.7109375" style="23" customWidth="1"/>
    <col min="33" max="33" width="16.42578125" style="23" customWidth="1"/>
    <col min="34" max="34" width="13.140625" style="23" customWidth="1"/>
    <col min="35" max="37" width="13.140625" style="26" customWidth="1"/>
    <col min="38" max="38" width="9.140625" style="24" customWidth="1"/>
    <col min="39" max="41" width="9.140625" style="23" customWidth="1"/>
    <col min="42" max="42" width="45.28515625" style="23" customWidth="1"/>
    <col min="43" max="43" width="13.42578125" style="23" customWidth="1"/>
    <col min="44" max="44" width="15.28515625" style="35" customWidth="1"/>
    <col min="45" max="45" width="16.5703125" style="25" customWidth="1"/>
    <col min="46" max="46" width="9.85546875" style="23" customWidth="1"/>
    <col min="47" max="48" width="9.140625" style="23"/>
    <col min="49" max="49" width="42.42578125" style="23" customWidth="1"/>
    <col min="50" max="16384" width="9.140625" style="23"/>
  </cols>
  <sheetData>
    <row r="1" spans="1:50" s="16" customFormat="1">
      <c r="A1" s="186" t="s">
        <v>58</v>
      </c>
      <c r="B1" s="186"/>
      <c r="C1" s="186"/>
      <c r="L1" s="17"/>
      <c r="O1" s="18"/>
      <c r="P1" s="18"/>
      <c r="Q1" s="18"/>
      <c r="R1" s="18"/>
      <c r="V1" s="11"/>
      <c r="W1" s="11"/>
      <c r="AI1" s="11"/>
      <c r="AJ1" s="11"/>
      <c r="AK1" s="11"/>
      <c r="AL1" s="17"/>
      <c r="AS1" s="18"/>
    </row>
    <row r="2" spans="1:50" s="16" customFormat="1">
      <c r="L2" s="17"/>
      <c r="O2" s="18"/>
      <c r="P2" s="18"/>
      <c r="Q2" s="18"/>
      <c r="R2" s="18"/>
      <c r="V2" s="11"/>
      <c r="W2" s="11"/>
      <c r="AI2" s="11"/>
      <c r="AJ2" s="11"/>
      <c r="AK2" s="11"/>
      <c r="AL2" s="17"/>
      <c r="AS2" s="18"/>
    </row>
    <row r="3" spans="1:50" s="19" customFormat="1" ht="23.25">
      <c r="A3" s="187" t="s">
        <v>36</v>
      </c>
      <c r="B3" s="187"/>
      <c r="C3" s="187"/>
      <c r="L3" s="20"/>
      <c r="O3" s="21"/>
      <c r="P3" s="21"/>
      <c r="Q3" s="21"/>
      <c r="R3" s="21"/>
      <c r="V3" s="22"/>
      <c r="W3" s="22"/>
      <c r="AI3" s="22"/>
      <c r="AJ3" s="22"/>
      <c r="AK3" s="22"/>
      <c r="AL3" s="20"/>
      <c r="AR3" s="16"/>
      <c r="AS3" s="21"/>
    </row>
    <row r="4" spans="1:50" ht="15.75" customHeight="1">
      <c r="AR4" s="16"/>
    </row>
    <row r="5" spans="1:50" s="27" customFormat="1">
      <c r="L5" s="24"/>
      <c r="O5" s="28"/>
      <c r="P5" s="28"/>
      <c r="Q5" s="28"/>
      <c r="R5" s="28"/>
      <c r="V5" s="29"/>
      <c r="W5" s="29"/>
      <c r="AI5" s="29"/>
      <c r="AJ5" s="29"/>
      <c r="AK5" s="29"/>
      <c r="AL5" s="24"/>
      <c r="AR5" s="16"/>
      <c r="AS5" s="28"/>
    </row>
    <row r="6" spans="1:50" s="27" customFormat="1" ht="68.25" customHeight="1">
      <c r="A6" s="211" t="s">
        <v>27</v>
      </c>
      <c r="B6" s="211" t="s">
        <v>18</v>
      </c>
      <c r="C6" s="211" t="s">
        <v>19</v>
      </c>
      <c r="D6" s="211"/>
      <c r="E6" s="188" t="s">
        <v>31</v>
      </c>
      <c r="F6" s="211" t="s">
        <v>65</v>
      </c>
      <c r="G6" s="211" t="s">
        <v>20</v>
      </c>
      <c r="H6" s="211" t="s">
        <v>63</v>
      </c>
      <c r="I6" s="211" t="s">
        <v>64</v>
      </c>
      <c r="J6" s="188" t="s">
        <v>59</v>
      </c>
      <c r="K6" s="188" t="s">
        <v>66</v>
      </c>
      <c r="L6" s="208" t="s">
        <v>78</v>
      </c>
      <c r="M6" s="188" t="s">
        <v>37</v>
      </c>
      <c r="N6" s="188" t="s">
        <v>38</v>
      </c>
      <c r="O6" s="212" t="s">
        <v>69</v>
      </c>
      <c r="P6" s="214" t="s">
        <v>70</v>
      </c>
      <c r="Q6" s="214" t="s">
        <v>71</v>
      </c>
      <c r="R6" s="212" t="s">
        <v>68</v>
      </c>
      <c r="S6" s="188" t="s">
        <v>32</v>
      </c>
      <c r="T6" s="194" t="s">
        <v>0</v>
      </c>
      <c r="U6" s="195"/>
      <c r="V6" s="195"/>
      <c r="W6" s="195"/>
      <c r="X6" s="194" t="s">
        <v>76</v>
      </c>
      <c r="Y6" s="195"/>
      <c r="Z6" s="195"/>
      <c r="AA6" s="196"/>
      <c r="AB6" s="194" t="s">
        <v>28</v>
      </c>
      <c r="AC6" s="195"/>
      <c r="AD6" s="195"/>
      <c r="AE6" s="195"/>
      <c r="AF6" s="195"/>
      <c r="AG6" s="195"/>
      <c r="AH6" s="195"/>
      <c r="AI6" s="195"/>
      <c r="AJ6" s="195"/>
      <c r="AK6" s="196"/>
      <c r="AL6" s="208" t="s">
        <v>75</v>
      </c>
      <c r="AM6" s="188" t="s">
        <v>39</v>
      </c>
      <c r="AN6" s="191" t="s">
        <v>40</v>
      </c>
      <c r="AO6" s="192"/>
      <c r="AP6" s="192"/>
      <c r="AQ6" s="192"/>
      <c r="AR6" s="192"/>
      <c r="AS6" s="192"/>
      <c r="AT6" s="192"/>
      <c r="AU6" s="192"/>
      <c r="AV6" s="193"/>
      <c r="AW6" s="205" t="s">
        <v>34</v>
      </c>
    </row>
    <row r="7" spans="1:50" s="27" customFormat="1" ht="53.25" customHeight="1">
      <c r="A7" s="211"/>
      <c r="B7" s="211"/>
      <c r="C7" s="211" t="s">
        <v>41</v>
      </c>
      <c r="D7" s="211" t="s">
        <v>42</v>
      </c>
      <c r="E7" s="189"/>
      <c r="F7" s="211"/>
      <c r="G7" s="211"/>
      <c r="H7" s="211"/>
      <c r="I7" s="211"/>
      <c r="J7" s="189"/>
      <c r="K7" s="189"/>
      <c r="L7" s="209"/>
      <c r="M7" s="189"/>
      <c r="N7" s="189"/>
      <c r="O7" s="212"/>
      <c r="P7" s="215"/>
      <c r="Q7" s="215"/>
      <c r="R7" s="212"/>
      <c r="S7" s="189"/>
      <c r="T7" s="211" t="s">
        <v>43</v>
      </c>
      <c r="U7" s="188" t="s">
        <v>35</v>
      </c>
      <c r="V7" s="203" t="s">
        <v>57</v>
      </c>
      <c r="W7" s="203" t="s">
        <v>56</v>
      </c>
      <c r="X7" s="188" t="s">
        <v>77</v>
      </c>
      <c r="Y7" s="188" t="s">
        <v>33</v>
      </c>
      <c r="Z7" s="188" t="s">
        <v>73</v>
      </c>
      <c r="AA7" s="188" t="s">
        <v>74</v>
      </c>
      <c r="AB7" s="188" t="s">
        <v>25</v>
      </c>
      <c r="AC7" s="188" t="s">
        <v>26</v>
      </c>
      <c r="AD7" s="194" t="s">
        <v>21</v>
      </c>
      <c r="AE7" s="196"/>
      <c r="AF7" s="188" t="s">
        <v>30</v>
      </c>
      <c r="AG7" s="194" t="s">
        <v>22</v>
      </c>
      <c r="AH7" s="196"/>
      <c r="AI7" s="203" t="s">
        <v>53</v>
      </c>
      <c r="AJ7" s="203" t="s">
        <v>54</v>
      </c>
      <c r="AK7" s="203" t="s">
        <v>55</v>
      </c>
      <c r="AL7" s="209"/>
      <c r="AM7" s="189"/>
      <c r="AN7" s="201" t="s">
        <v>44</v>
      </c>
      <c r="AO7" s="201" t="s">
        <v>45</v>
      </c>
      <c r="AP7" s="201" t="s">
        <v>46</v>
      </c>
      <c r="AQ7" s="206" t="s">
        <v>47</v>
      </c>
      <c r="AR7" s="35" t="s">
        <v>48</v>
      </c>
      <c r="AS7" s="197" t="s">
        <v>49</v>
      </c>
      <c r="AT7" s="199" t="s">
        <v>50</v>
      </c>
      <c r="AU7" s="200"/>
      <c r="AV7" s="201" t="s">
        <v>72</v>
      </c>
      <c r="AW7" s="205"/>
    </row>
    <row r="8" spans="1:50" s="27" customFormat="1" ht="126.75" customHeight="1">
      <c r="A8" s="211"/>
      <c r="B8" s="211"/>
      <c r="C8" s="211"/>
      <c r="D8" s="211"/>
      <c r="E8" s="190"/>
      <c r="F8" s="211"/>
      <c r="G8" s="211"/>
      <c r="H8" s="211"/>
      <c r="I8" s="211"/>
      <c r="J8" s="190"/>
      <c r="K8" s="190"/>
      <c r="L8" s="210"/>
      <c r="M8" s="190"/>
      <c r="N8" s="190"/>
      <c r="O8" s="212"/>
      <c r="P8" s="216"/>
      <c r="Q8" s="216"/>
      <c r="R8" s="212"/>
      <c r="S8" s="190"/>
      <c r="T8" s="211"/>
      <c r="U8" s="190"/>
      <c r="V8" s="204"/>
      <c r="W8" s="204"/>
      <c r="X8" s="190"/>
      <c r="Y8" s="190"/>
      <c r="Z8" s="190"/>
      <c r="AA8" s="190"/>
      <c r="AB8" s="190"/>
      <c r="AC8" s="190"/>
      <c r="AD8" s="30" t="s">
        <v>29</v>
      </c>
      <c r="AE8" s="30" t="s">
        <v>24</v>
      </c>
      <c r="AF8" s="190"/>
      <c r="AG8" s="30" t="s">
        <v>23</v>
      </c>
      <c r="AH8" s="30" t="s">
        <v>24</v>
      </c>
      <c r="AI8" s="204"/>
      <c r="AJ8" s="204"/>
      <c r="AK8" s="204"/>
      <c r="AL8" s="210"/>
      <c r="AM8" s="190"/>
      <c r="AN8" s="202"/>
      <c r="AO8" s="202"/>
      <c r="AP8" s="202"/>
      <c r="AQ8" s="207"/>
      <c r="AR8" s="35"/>
      <c r="AS8" s="198"/>
      <c r="AT8" s="31" t="s">
        <v>51</v>
      </c>
      <c r="AU8" s="31" t="s">
        <v>52</v>
      </c>
      <c r="AV8" s="202"/>
      <c r="AW8" s="205"/>
    </row>
    <row r="9" spans="1:50" s="27" customFormat="1">
      <c r="A9" s="32">
        <v>1</v>
      </c>
      <c r="B9" s="32">
        <v>2</v>
      </c>
      <c r="C9" s="32">
        <v>3</v>
      </c>
      <c r="D9" s="32">
        <v>4</v>
      </c>
      <c r="E9" s="32">
        <v>5</v>
      </c>
      <c r="F9" s="32">
        <v>6</v>
      </c>
      <c r="G9" s="32">
        <v>7</v>
      </c>
      <c r="H9" s="32">
        <v>8</v>
      </c>
      <c r="I9" s="32">
        <v>9</v>
      </c>
      <c r="J9" s="32">
        <v>10</v>
      </c>
      <c r="K9" s="32">
        <v>11</v>
      </c>
      <c r="L9" s="33">
        <v>12</v>
      </c>
      <c r="M9" s="32">
        <v>13</v>
      </c>
      <c r="N9" s="32">
        <v>14</v>
      </c>
      <c r="O9" s="32">
        <v>15</v>
      </c>
      <c r="P9" s="32">
        <v>16</v>
      </c>
      <c r="Q9" s="32">
        <v>17</v>
      </c>
      <c r="R9" s="32">
        <v>18</v>
      </c>
      <c r="S9" s="32">
        <v>19</v>
      </c>
      <c r="T9" s="32">
        <v>20</v>
      </c>
      <c r="U9" s="32">
        <v>21</v>
      </c>
      <c r="V9" s="32">
        <v>22</v>
      </c>
      <c r="W9" s="32">
        <v>23</v>
      </c>
      <c r="X9" s="32">
        <v>24</v>
      </c>
      <c r="Y9" s="32">
        <v>25</v>
      </c>
      <c r="Z9" s="32">
        <v>26</v>
      </c>
      <c r="AA9" s="32">
        <v>27</v>
      </c>
      <c r="AB9" s="32">
        <v>28</v>
      </c>
      <c r="AC9" s="32">
        <v>29</v>
      </c>
      <c r="AD9" s="32">
        <v>30</v>
      </c>
      <c r="AE9" s="32">
        <v>31</v>
      </c>
      <c r="AF9" s="32">
        <v>32</v>
      </c>
      <c r="AG9" s="32">
        <v>33</v>
      </c>
      <c r="AH9" s="32">
        <v>34</v>
      </c>
      <c r="AI9" s="32">
        <v>35</v>
      </c>
      <c r="AJ9" s="32">
        <v>36</v>
      </c>
      <c r="AK9" s="32">
        <v>37</v>
      </c>
      <c r="AL9" s="33">
        <v>38</v>
      </c>
      <c r="AM9" s="32">
        <v>39</v>
      </c>
      <c r="AN9" s="32">
        <v>40</v>
      </c>
      <c r="AO9" s="32">
        <v>41</v>
      </c>
      <c r="AP9" s="32">
        <v>42</v>
      </c>
      <c r="AQ9" s="32">
        <v>43</v>
      </c>
      <c r="AR9" s="32">
        <v>44</v>
      </c>
      <c r="AS9" s="32">
        <v>45</v>
      </c>
      <c r="AT9" s="32">
        <v>46</v>
      </c>
      <c r="AU9" s="32">
        <v>47</v>
      </c>
      <c r="AV9" s="32">
        <v>48</v>
      </c>
      <c r="AW9" s="32">
        <v>49</v>
      </c>
    </row>
    <row r="10" spans="1:50" s="38" customFormat="1" ht="105.75" customHeight="1">
      <c r="A10" s="32">
        <v>1</v>
      </c>
      <c r="B10" s="32" t="s">
        <v>837</v>
      </c>
      <c r="C10" s="162" t="s">
        <v>477</v>
      </c>
      <c r="D10" s="32" t="s">
        <v>79</v>
      </c>
      <c r="E10" s="32" t="s">
        <v>85</v>
      </c>
      <c r="F10" s="32">
        <v>1</v>
      </c>
      <c r="G10" s="32" t="s">
        <v>121</v>
      </c>
      <c r="H10" s="32" t="s">
        <v>98</v>
      </c>
      <c r="I10" s="32" t="s">
        <v>99</v>
      </c>
      <c r="J10" s="32">
        <v>1</v>
      </c>
      <c r="K10" s="32"/>
      <c r="L10" s="32"/>
      <c r="M10" s="32" t="s">
        <v>127</v>
      </c>
      <c r="N10" s="32" t="s">
        <v>101</v>
      </c>
      <c r="O10" s="181">
        <f>P10/0.7</f>
        <v>259243.62857142856</v>
      </c>
      <c r="P10" s="158">
        <f>Q10</f>
        <v>181470.53999999998</v>
      </c>
      <c r="Q10" s="158">
        <f>266390-84919.46</f>
        <v>181470.53999999998</v>
      </c>
      <c r="R10" s="158">
        <f>Q10*1.18</f>
        <v>214135.23719999997</v>
      </c>
      <c r="S10" s="162" t="s">
        <v>293</v>
      </c>
      <c r="T10" s="162" t="s">
        <v>112</v>
      </c>
      <c r="U10" s="162" t="s">
        <v>439</v>
      </c>
      <c r="V10" s="161">
        <v>42752</v>
      </c>
      <c r="W10" s="161">
        <f>V10+90</f>
        <v>42842</v>
      </c>
      <c r="X10" s="162"/>
      <c r="Y10" s="162"/>
      <c r="Z10" s="162"/>
      <c r="AA10" s="162"/>
      <c r="AB10" s="162" t="s">
        <v>121</v>
      </c>
      <c r="AC10" s="162" t="s">
        <v>129</v>
      </c>
      <c r="AD10" s="162">
        <v>876</v>
      </c>
      <c r="AE10" s="162" t="s">
        <v>124</v>
      </c>
      <c r="AF10" s="162">
        <v>1</v>
      </c>
      <c r="AG10" s="162">
        <v>1000000000</v>
      </c>
      <c r="AH10" s="162" t="s">
        <v>125</v>
      </c>
      <c r="AI10" s="161">
        <f>W10+28</f>
        <v>42870</v>
      </c>
      <c r="AJ10" s="161">
        <f>AI10</f>
        <v>42870</v>
      </c>
      <c r="AK10" s="161">
        <v>43013</v>
      </c>
      <c r="AL10" s="162">
        <v>2017</v>
      </c>
      <c r="AM10" s="162"/>
      <c r="AN10" s="162" t="s">
        <v>311</v>
      </c>
      <c r="AO10" s="182" t="s">
        <v>1294</v>
      </c>
      <c r="AP10" s="162" t="s">
        <v>1295</v>
      </c>
      <c r="AQ10" s="162" t="s">
        <v>186</v>
      </c>
      <c r="AR10" s="61">
        <v>43100</v>
      </c>
      <c r="AS10" s="158">
        <v>450535</v>
      </c>
      <c r="AT10" s="162">
        <v>50</v>
      </c>
      <c r="AU10" s="162"/>
      <c r="AV10" s="162" t="s">
        <v>1179</v>
      </c>
      <c r="AW10" s="162" t="s">
        <v>1296</v>
      </c>
    </row>
    <row r="11" spans="1:50" s="38" customFormat="1" ht="97.5" customHeight="1">
      <c r="A11" s="32">
        <v>1</v>
      </c>
      <c r="B11" s="32" t="s">
        <v>838</v>
      </c>
      <c r="C11" s="162" t="s">
        <v>477</v>
      </c>
      <c r="D11" s="32" t="s">
        <v>79</v>
      </c>
      <c r="E11" s="32" t="s">
        <v>85</v>
      </c>
      <c r="F11" s="32">
        <v>1</v>
      </c>
      <c r="G11" s="32" t="s">
        <v>122</v>
      </c>
      <c r="H11" s="32" t="s">
        <v>98</v>
      </c>
      <c r="I11" s="32" t="s">
        <v>100</v>
      </c>
      <c r="J11" s="32">
        <v>1</v>
      </c>
      <c r="K11" s="32"/>
      <c r="L11" s="32"/>
      <c r="M11" s="32" t="s">
        <v>127</v>
      </c>
      <c r="N11" s="32" t="s">
        <v>101</v>
      </c>
      <c r="O11" s="181">
        <f t="shared" ref="O11:O13" si="0">P11/0.7</f>
        <v>121313.51428571431</v>
      </c>
      <c r="P11" s="158">
        <v>84919.46</v>
      </c>
      <c r="Q11" s="158">
        <v>84919.46</v>
      </c>
      <c r="R11" s="158">
        <f>Q11*1.18</f>
        <v>100204.96280000001</v>
      </c>
      <c r="S11" s="162" t="s">
        <v>293</v>
      </c>
      <c r="T11" s="162" t="s">
        <v>112</v>
      </c>
      <c r="U11" s="162" t="s">
        <v>439</v>
      </c>
      <c r="V11" s="161">
        <v>42752</v>
      </c>
      <c r="W11" s="161">
        <f>V11+75</f>
        <v>42827</v>
      </c>
      <c r="X11" s="162"/>
      <c r="Y11" s="162"/>
      <c r="Z11" s="162"/>
      <c r="AA11" s="162"/>
      <c r="AB11" s="162" t="s">
        <v>122</v>
      </c>
      <c r="AC11" s="162" t="s">
        <v>129</v>
      </c>
      <c r="AD11" s="162">
        <v>876</v>
      </c>
      <c r="AE11" s="162" t="s">
        <v>124</v>
      </c>
      <c r="AF11" s="162">
        <v>1</v>
      </c>
      <c r="AG11" s="162">
        <v>1000000000</v>
      </c>
      <c r="AH11" s="162" t="s">
        <v>125</v>
      </c>
      <c r="AI11" s="161">
        <f t="shared" ref="AI11:AI12" si="1">W11+28</f>
        <v>42855</v>
      </c>
      <c r="AJ11" s="161">
        <f t="shared" ref="AJ11:AJ12" si="2">AI11</f>
        <v>42855</v>
      </c>
      <c r="AK11" s="161">
        <v>43013</v>
      </c>
      <c r="AL11" s="162">
        <v>2017</v>
      </c>
      <c r="AM11" s="162"/>
      <c r="AN11" s="162" t="s">
        <v>311</v>
      </c>
      <c r="AO11" s="182" t="s">
        <v>1294</v>
      </c>
      <c r="AP11" s="162" t="s">
        <v>1295</v>
      </c>
      <c r="AQ11" s="162" t="s">
        <v>186</v>
      </c>
      <c r="AR11" s="61">
        <v>43100</v>
      </c>
      <c r="AS11" s="158">
        <v>450535</v>
      </c>
      <c r="AT11" s="162">
        <v>50</v>
      </c>
      <c r="AU11" s="162"/>
      <c r="AV11" s="162" t="s">
        <v>1179</v>
      </c>
      <c r="AW11" s="162" t="s">
        <v>1297</v>
      </c>
    </row>
    <row r="12" spans="1:50" s="38" customFormat="1" ht="60.75" customHeight="1">
      <c r="A12" s="32">
        <v>1</v>
      </c>
      <c r="B12" s="32" t="s">
        <v>839</v>
      </c>
      <c r="C12" s="162" t="s">
        <v>477</v>
      </c>
      <c r="D12" s="32" t="s">
        <v>79</v>
      </c>
      <c r="E12" s="32" t="s">
        <v>85</v>
      </c>
      <c r="F12" s="32">
        <v>1</v>
      </c>
      <c r="G12" s="32" t="s">
        <v>123</v>
      </c>
      <c r="H12" s="32" t="s">
        <v>98</v>
      </c>
      <c r="I12" s="32" t="s">
        <v>99</v>
      </c>
      <c r="J12" s="32">
        <v>1</v>
      </c>
      <c r="K12" s="32"/>
      <c r="L12" s="32"/>
      <c r="M12" s="32" t="s">
        <v>126</v>
      </c>
      <c r="N12" s="32" t="s">
        <v>101</v>
      </c>
      <c r="O12" s="181">
        <f>P12/0.7</f>
        <v>290952.85714285716</v>
      </c>
      <c r="P12" s="158">
        <f>Q12</f>
        <v>203667</v>
      </c>
      <c r="Q12" s="158">
        <v>203667</v>
      </c>
      <c r="R12" s="158">
        <f>Q12*1.18</f>
        <v>240327.06</v>
      </c>
      <c r="S12" s="162" t="s">
        <v>293</v>
      </c>
      <c r="T12" s="162" t="s">
        <v>112</v>
      </c>
      <c r="U12" s="162" t="s">
        <v>439</v>
      </c>
      <c r="V12" s="161">
        <v>42752</v>
      </c>
      <c r="W12" s="161">
        <f>V12+75</f>
        <v>42827</v>
      </c>
      <c r="X12" s="162"/>
      <c r="Y12" s="162"/>
      <c r="Z12" s="162"/>
      <c r="AA12" s="162"/>
      <c r="AB12" s="162" t="s">
        <v>123</v>
      </c>
      <c r="AC12" s="162" t="s">
        <v>129</v>
      </c>
      <c r="AD12" s="162">
        <v>876</v>
      </c>
      <c r="AE12" s="162" t="s">
        <v>124</v>
      </c>
      <c r="AF12" s="162">
        <v>1</v>
      </c>
      <c r="AG12" s="162">
        <v>1000000000</v>
      </c>
      <c r="AH12" s="162" t="s">
        <v>125</v>
      </c>
      <c r="AI12" s="161">
        <f t="shared" si="1"/>
        <v>42855</v>
      </c>
      <c r="AJ12" s="161">
        <f t="shared" si="2"/>
        <v>42855</v>
      </c>
      <c r="AK12" s="161">
        <v>43067</v>
      </c>
      <c r="AL12" s="162">
        <v>2017</v>
      </c>
      <c r="AM12" s="162"/>
      <c r="AN12" s="162" t="s">
        <v>1298</v>
      </c>
      <c r="AO12" s="182" t="s">
        <v>1299</v>
      </c>
      <c r="AP12" s="162" t="s">
        <v>1300</v>
      </c>
      <c r="AQ12" s="162" t="s">
        <v>186</v>
      </c>
      <c r="AR12" s="61">
        <v>43465</v>
      </c>
      <c r="AS12" s="158">
        <v>345015</v>
      </c>
      <c r="AT12" s="162">
        <v>32</v>
      </c>
      <c r="AU12" s="162"/>
      <c r="AV12" s="162" t="s">
        <v>1179</v>
      </c>
      <c r="AW12" s="162" t="s">
        <v>1301</v>
      </c>
    </row>
    <row r="13" spans="1:50" s="38" customFormat="1" ht="63" customHeight="1">
      <c r="A13" s="32">
        <v>1</v>
      </c>
      <c r="B13" s="32" t="s">
        <v>840</v>
      </c>
      <c r="C13" s="154" t="s">
        <v>477</v>
      </c>
      <c r="D13" s="32" t="s">
        <v>115</v>
      </c>
      <c r="E13" s="32" t="s">
        <v>81</v>
      </c>
      <c r="F13" s="32">
        <v>1</v>
      </c>
      <c r="G13" s="32" t="s">
        <v>179</v>
      </c>
      <c r="H13" s="32" t="s">
        <v>180</v>
      </c>
      <c r="I13" s="32" t="s">
        <v>181</v>
      </c>
      <c r="J13" s="32">
        <v>2</v>
      </c>
      <c r="K13" s="32"/>
      <c r="L13" s="32"/>
      <c r="M13" s="32" t="s">
        <v>126</v>
      </c>
      <c r="N13" s="32" t="s">
        <v>101</v>
      </c>
      <c r="O13" s="153">
        <f t="shared" si="0"/>
        <v>9731.4285714285725</v>
      </c>
      <c r="P13" s="158">
        <v>6812</v>
      </c>
      <c r="Q13" s="158">
        <v>6812</v>
      </c>
      <c r="R13" s="158">
        <f>Q13*1.18</f>
        <v>8038.16</v>
      </c>
      <c r="S13" s="154" t="s">
        <v>294</v>
      </c>
      <c r="T13" s="154" t="s">
        <v>115</v>
      </c>
      <c r="U13" s="154" t="s">
        <v>439</v>
      </c>
      <c r="V13" s="157">
        <v>42899</v>
      </c>
      <c r="W13" s="157">
        <f>V13+65</f>
        <v>42964</v>
      </c>
      <c r="X13" s="154"/>
      <c r="Y13" s="154"/>
      <c r="Z13" s="154"/>
      <c r="AA13" s="154"/>
      <c r="AB13" s="154" t="s">
        <v>179</v>
      </c>
      <c r="AC13" s="154" t="s">
        <v>182</v>
      </c>
      <c r="AD13" s="154">
        <v>876</v>
      </c>
      <c r="AE13" s="154" t="s">
        <v>124</v>
      </c>
      <c r="AF13" s="154">
        <v>1</v>
      </c>
      <c r="AG13" s="154">
        <v>52000000000</v>
      </c>
      <c r="AH13" s="154" t="s">
        <v>183</v>
      </c>
      <c r="AI13" s="157">
        <f>W13+28</f>
        <v>42992</v>
      </c>
      <c r="AJ13" s="157">
        <f>AI13</f>
        <v>42992</v>
      </c>
      <c r="AK13" s="157">
        <v>43369</v>
      </c>
      <c r="AL13" s="154">
        <v>2017</v>
      </c>
      <c r="AM13" s="154"/>
      <c r="AN13" s="154" t="s">
        <v>185</v>
      </c>
      <c r="AO13" s="154" t="s">
        <v>184</v>
      </c>
      <c r="AP13" s="154" t="s">
        <v>179</v>
      </c>
      <c r="AQ13" s="154" t="s">
        <v>186</v>
      </c>
      <c r="AR13" s="61">
        <v>42735</v>
      </c>
      <c r="AS13" s="158">
        <v>455845</v>
      </c>
      <c r="AT13" s="154"/>
      <c r="AU13" s="154"/>
      <c r="AV13" s="154" t="s">
        <v>149</v>
      </c>
      <c r="AW13" s="154"/>
    </row>
    <row r="14" spans="1:50" s="38" customFormat="1" ht="120" customHeight="1">
      <c r="A14" s="32">
        <v>1</v>
      </c>
      <c r="B14" s="32" t="s">
        <v>1304</v>
      </c>
      <c r="C14" s="154" t="s">
        <v>477</v>
      </c>
      <c r="D14" s="32" t="s">
        <v>116</v>
      </c>
      <c r="E14" s="32" t="s">
        <v>85</v>
      </c>
      <c r="F14" s="32">
        <v>1</v>
      </c>
      <c r="G14" s="32" t="s">
        <v>1302</v>
      </c>
      <c r="H14" s="32" t="s">
        <v>98</v>
      </c>
      <c r="I14" s="32" t="s">
        <v>99</v>
      </c>
      <c r="J14" s="32">
        <v>1</v>
      </c>
      <c r="K14" s="32"/>
      <c r="L14" s="32"/>
      <c r="M14" s="32" t="s">
        <v>1250</v>
      </c>
      <c r="N14" s="32" t="s">
        <v>103</v>
      </c>
      <c r="O14" s="153">
        <f>P14/0.7</f>
        <v>618321.07142857148</v>
      </c>
      <c r="P14" s="158">
        <v>432824.75</v>
      </c>
      <c r="Q14" s="158">
        <v>432824.75</v>
      </c>
      <c r="R14" s="158">
        <f>Q14*1.18</f>
        <v>510733.20499999996</v>
      </c>
      <c r="S14" s="154" t="s">
        <v>293</v>
      </c>
      <c r="T14" s="154" t="s">
        <v>112</v>
      </c>
      <c r="U14" s="154" t="s">
        <v>439</v>
      </c>
      <c r="V14" s="157">
        <v>42979</v>
      </c>
      <c r="W14" s="157">
        <f>V14+65</f>
        <v>43044</v>
      </c>
      <c r="X14" s="154"/>
      <c r="Y14" s="154"/>
      <c r="Z14" s="154"/>
      <c r="AA14" s="154"/>
      <c r="AB14" s="32" t="s">
        <v>1302</v>
      </c>
      <c r="AC14" s="154" t="s">
        <v>182</v>
      </c>
      <c r="AD14" s="154">
        <v>876</v>
      </c>
      <c r="AE14" s="154" t="s">
        <v>124</v>
      </c>
      <c r="AF14" s="154">
        <v>1</v>
      </c>
      <c r="AG14" s="68" t="s">
        <v>278</v>
      </c>
      <c r="AH14" s="68" t="s">
        <v>153</v>
      </c>
      <c r="AI14" s="157">
        <f>W14+28</f>
        <v>43072</v>
      </c>
      <c r="AJ14" s="157">
        <f>AI14</f>
        <v>43072</v>
      </c>
      <c r="AK14" s="157">
        <v>43369</v>
      </c>
      <c r="AL14" s="154">
        <v>2017</v>
      </c>
      <c r="AM14" s="154"/>
      <c r="AN14" s="154" t="s">
        <v>1298</v>
      </c>
      <c r="AO14" s="127" t="s">
        <v>1303</v>
      </c>
      <c r="AP14" s="32" t="s">
        <v>1302</v>
      </c>
      <c r="AQ14" s="154" t="s">
        <v>186</v>
      </c>
      <c r="AR14" s="61">
        <v>43465</v>
      </c>
      <c r="AS14" s="158">
        <v>748585</v>
      </c>
      <c r="AT14" s="154">
        <v>80</v>
      </c>
      <c r="AU14" s="154"/>
      <c r="AV14" s="154" t="s">
        <v>149</v>
      </c>
      <c r="AW14" s="154"/>
    </row>
    <row r="15" spans="1:50" s="38" customFormat="1" ht="84" customHeight="1">
      <c r="A15" s="32">
        <v>1</v>
      </c>
      <c r="B15" s="32" t="s">
        <v>1394</v>
      </c>
      <c r="C15" s="154" t="s">
        <v>477</v>
      </c>
      <c r="D15" s="32" t="s">
        <v>79</v>
      </c>
      <c r="E15" s="32" t="s">
        <v>89</v>
      </c>
      <c r="F15" s="32">
        <v>1</v>
      </c>
      <c r="G15" s="32" t="s">
        <v>1395</v>
      </c>
      <c r="H15" s="32" t="s">
        <v>702</v>
      </c>
      <c r="I15" s="32" t="s">
        <v>1396</v>
      </c>
      <c r="J15" s="32">
        <v>1</v>
      </c>
      <c r="K15" s="32"/>
      <c r="L15" s="32"/>
      <c r="M15" s="32" t="s">
        <v>1140</v>
      </c>
      <c r="N15" s="32" t="s">
        <v>105</v>
      </c>
      <c r="O15" s="153">
        <f>P15/0.7</f>
        <v>89584.217785714281</v>
      </c>
      <c r="P15" s="158">
        <v>62708.952449999997</v>
      </c>
      <c r="Q15" s="158">
        <v>62708.952449999997</v>
      </c>
      <c r="R15" s="158">
        <v>73996.563880000002</v>
      </c>
      <c r="S15" s="154" t="s">
        <v>293</v>
      </c>
      <c r="T15" s="154" t="s">
        <v>112</v>
      </c>
      <c r="U15" s="154" t="s">
        <v>439</v>
      </c>
      <c r="V15" s="157">
        <v>42704</v>
      </c>
      <c r="W15" s="157">
        <v>42766</v>
      </c>
      <c r="X15" s="154"/>
      <c r="Y15" s="154"/>
      <c r="Z15" s="154"/>
      <c r="AA15" s="154"/>
      <c r="AB15" s="32" t="s">
        <v>1395</v>
      </c>
      <c r="AC15" s="154" t="s">
        <v>182</v>
      </c>
      <c r="AD15" s="154">
        <v>796</v>
      </c>
      <c r="AE15" s="154" t="s">
        <v>308</v>
      </c>
      <c r="AF15" s="154">
        <v>1</v>
      </c>
      <c r="AG15" s="68">
        <v>1000000000</v>
      </c>
      <c r="AH15" s="68" t="s">
        <v>125</v>
      </c>
      <c r="AI15" s="157">
        <v>42794</v>
      </c>
      <c r="AJ15" s="157">
        <v>42794</v>
      </c>
      <c r="AK15" s="157">
        <v>42884</v>
      </c>
      <c r="AL15" s="154">
        <v>2017</v>
      </c>
      <c r="AM15" s="154"/>
      <c r="AN15" s="154" t="s">
        <v>311</v>
      </c>
      <c r="AO15" s="127" t="s">
        <v>1294</v>
      </c>
      <c r="AP15" s="32" t="s">
        <v>1295</v>
      </c>
      <c r="AQ15" s="154"/>
      <c r="AR15" s="61">
        <v>43070</v>
      </c>
      <c r="AS15" s="158">
        <v>450535.11314285698</v>
      </c>
      <c r="AT15" s="154">
        <v>50</v>
      </c>
      <c r="AU15" s="154">
        <v>8.6999999999999993</v>
      </c>
      <c r="AV15" s="38" t="s">
        <v>149</v>
      </c>
      <c r="AW15" s="154"/>
    </row>
    <row r="16" spans="1:50" s="38" customFormat="1" ht="84" customHeight="1">
      <c r="A16" s="32">
        <v>1</v>
      </c>
      <c r="B16" s="32" t="s">
        <v>1415</v>
      </c>
      <c r="C16" s="154" t="s">
        <v>477</v>
      </c>
      <c r="D16" s="32" t="s">
        <v>79</v>
      </c>
      <c r="E16" s="32" t="s">
        <v>89</v>
      </c>
      <c r="F16" s="32">
        <v>1</v>
      </c>
      <c r="G16" s="32" t="s">
        <v>1412</v>
      </c>
      <c r="H16" s="32" t="s">
        <v>1418</v>
      </c>
      <c r="I16" s="32" t="s">
        <v>1099</v>
      </c>
      <c r="J16" s="32">
        <v>1</v>
      </c>
      <c r="K16" s="32"/>
      <c r="L16" s="32"/>
      <c r="M16" s="32" t="s">
        <v>1140</v>
      </c>
      <c r="N16" s="32" t="s">
        <v>105</v>
      </c>
      <c r="O16" s="153">
        <f t="shared" ref="O16:O24" si="3">P16/0.7</f>
        <v>22098.459200000001</v>
      </c>
      <c r="P16" s="158">
        <v>15468.92144</v>
      </c>
      <c r="Q16" s="158">
        <v>15468.92144</v>
      </c>
      <c r="R16" s="158">
        <v>18253.327300000001</v>
      </c>
      <c r="S16" s="154" t="s">
        <v>293</v>
      </c>
      <c r="T16" s="154" t="s">
        <v>112</v>
      </c>
      <c r="U16" s="154" t="s">
        <v>439</v>
      </c>
      <c r="V16" s="157">
        <v>42734</v>
      </c>
      <c r="W16" s="157">
        <v>42781</v>
      </c>
      <c r="X16" s="154"/>
      <c r="Y16" s="154"/>
      <c r="Z16" s="154"/>
      <c r="AA16" s="154"/>
      <c r="AB16" s="32" t="s">
        <v>1412</v>
      </c>
      <c r="AC16" s="154" t="s">
        <v>182</v>
      </c>
      <c r="AD16" s="154">
        <v>796</v>
      </c>
      <c r="AE16" s="154" t="s">
        <v>308</v>
      </c>
      <c r="AF16" s="154">
        <v>1</v>
      </c>
      <c r="AG16" s="68">
        <v>1000000000</v>
      </c>
      <c r="AH16" s="68" t="s">
        <v>125</v>
      </c>
      <c r="AI16" s="157">
        <v>42809</v>
      </c>
      <c r="AJ16" s="157">
        <v>42809</v>
      </c>
      <c r="AK16" s="157">
        <v>42899</v>
      </c>
      <c r="AL16" s="154">
        <v>2017</v>
      </c>
      <c r="AM16" s="154"/>
      <c r="AN16" s="154" t="s">
        <v>311</v>
      </c>
      <c r="AO16" s="127" t="s">
        <v>1294</v>
      </c>
      <c r="AP16" s="32" t="s">
        <v>1295</v>
      </c>
      <c r="AQ16" s="154"/>
      <c r="AR16" s="61">
        <v>43073</v>
      </c>
      <c r="AS16" s="158">
        <v>450535.11314285698</v>
      </c>
      <c r="AT16" s="154">
        <v>50</v>
      </c>
      <c r="AU16" s="154">
        <v>8.6999999999999993</v>
      </c>
      <c r="AV16" s="38" t="s">
        <v>1440</v>
      </c>
      <c r="AW16" s="154"/>
      <c r="AX16" s="38" t="s">
        <v>1421</v>
      </c>
    </row>
    <row r="17" spans="1:50" s="38" customFormat="1" ht="84" customHeight="1">
      <c r="A17" s="32">
        <v>1</v>
      </c>
      <c r="B17" s="32" t="s">
        <v>1416</v>
      </c>
      <c r="C17" s="154" t="s">
        <v>477</v>
      </c>
      <c r="D17" s="32" t="s">
        <v>79</v>
      </c>
      <c r="E17" s="32" t="s">
        <v>89</v>
      </c>
      <c r="F17" s="32">
        <v>1</v>
      </c>
      <c r="G17" s="32" t="s">
        <v>1413</v>
      </c>
      <c r="H17" s="32" t="s">
        <v>641</v>
      </c>
      <c r="I17" s="32" t="s">
        <v>641</v>
      </c>
      <c r="J17" s="32">
        <v>1</v>
      </c>
      <c r="K17" s="32"/>
      <c r="L17" s="32"/>
      <c r="M17" s="32" t="s">
        <v>1140</v>
      </c>
      <c r="N17" s="32" t="s">
        <v>105</v>
      </c>
      <c r="O17" s="153">
        <f t="shared" si="3"/>
        <v>74336.14285714287</v>
      </c>
      <c r="P17" s="158">
        <v>52035.3</v>
      </c>
      <c r="Q17" s="158">
        <v>52035.3</v>
      </c>
      <c r="R17" s="158">
        <v>61401.654000000002</v>
      </c>
      <c r="S17" s="154" t="s">
        <v>293</v>
      </c>
      <c r="T17" s="154" t="s">
        <v>1420</v>
      </c>
      <c r="U17" s="154" t="s">
        <v>439</v>
      </c>
      <c r="V17" s="157">
        <v>42705</v>
      </c>
      <c r="W17" s="157">
        <v>42760</v>
      </c>
      <c r="X17" s="154"/>
      <c r="Y17" s="154"/>
      <c r="Z17" s="154"/>
      <c r="AA17" s="154"/>
      <c r="AB17" s="32" t="s">
        <v>1413</v>
      </c>
      <c r="AC17" s="154" t="s">
        <v>182</v>
      </c>
      <c r="AD17" s="154">
        <v>796</v>
      </c>
      <c r="AE17" s="154" t="s">
        <v>308</v>
      </c>
      <c r="AF17" s="154">
        <v>1</v>
      </c>
      <c r="AG17" s="68">
        <v>1000000000</v>
      </c>
      <c r="AH17" s="68" t="s">
        <v>125</v>
      </c>
      <c r="AI17" s="157">
        <v>42788</v>
      </c>
      <c r="AJ17" s="157">
        <v>42788</v>
      </c>
      <c r="AK17" s="157">
        <v>42878</v>
      </c>
      <c r="AL17" s="154">
        <v>2017</v>
      </c>
      <c r="AM17" s="154"/>
      <c r="AN17" s="154" t="s">
        <v>311</v>
      </c>
      <c r="AO17" s="127" t="s">
        <v>1294</v>
      </c>
      <c r="AP17" s="32" t="s">
        <v>1295</v>
      </c>
      <c r="AQ17" s="154"/>
      <c r="AR17" s="61">
        <v>43073</v>
      </c>
      <c r="AS17" s="158">
        <v>450535.11314285698</v>
      </c>
      <c r="AT17" s="154">
        <v>50</v>
      </c>
      <c r="AU17" s="154">
        <v>8.6999999999999993</v>
      </c>
      <c r="AV17" s="38" t="s">
        <v>1179</v>
      </c>
      <c r="AW17" s="154"/>
      <c r="AX17" s="38" t="s">
        <v>1422</v>
      </c>
    </row>
    <row r="18" spans="1:50" s="38" customFormat="1" ht="84" customHeight="1">
      <c r="A18" s="32">
        <v>1</v>
      </c>
      <c r="B18" s="32" t="s">
        <v>1417</v>
      </c>
      <c r="C18" s="154" t="s">
        <v>477</v>
      </c>
      <c r="D18" s="32" t="s">
        <v>79</v>
      </c>
      <c r="E18" s="32" t="s">
        <v>89</v>
      </c>
      <c r="F18" s="32">
        <v>1</v>
      </c>
      <c r="G18" s="32" t="s">
        <v>1414</v>
      </c>
      <c r="H18" s="32" t="s">
        <v>702</v>
      </c>
      <c r="I18" s="32" t="s">
        <v>1419</v>
      </c>
      <c r="J18" s="32">
        <v>1</v>
      </c>
      <c r="K18" s="32"/>
      <c r="L18" s="32"/>
      <c r="M18" s="32" t="s">
        <v>1140</v>
      </c>
      <c r="N18" s="32" t="s">
        <v>105</v>
      </c>
      <c r="O18" s="153">
        <f t="shared" si="3"/>
        <v>18583.281900000002</v>
      </c>
      <c r="P18" s="158">
        <v>13008.297329999999</v>
      </c>
      <c r="Q18" s="158">
        <v>13008.297329999999</v>
      </c>
      <c r="R18" s="158">
        <v>15349.790849999999</v>
      </c>
      <c r="S18" s="154" t="s">
        <v>293</v>
      </c>
      <c r="T18" s="154" t="s">
        <v>112</v>
      </c>
      <c r="U18" s="154" t="s">
        <v>439</v>
      </c>
      <c r="V18" s="157">
        <v>42724</v>
      </c>
      <c r="W18" s="157">
        <v>42769</v>
      </c>
      <c r="X18" s="154"/>
      <c r="Y18" s="154"/>
      <c r="Z18" s="154"/>
      <c r="AA18" s="154"/>
      <c r="AB18" s="32" t="s">
        <v>1414</v>
      </c>
      <c r="AC18" s="154" t="s">
        <v>182</v>
      </c>
      <c r="AD18" s="154">
        <v>796</v>
      </c>
      <c r="AE18" s="154" t="s">
        <v>308</v>
      </c>
      <c r="AF18" s="154">
        <v>1</v>
      </c>
      <c r="AG18" s="68">
        <v>1000000000</v>
      </c>
      <c r="AH18" s="68" t="s">
        <v>125</v>
      </c>
      <c r="AI18" s="157">
        <v>42797</v>
      </c>
      <c r="AJ18" s="157">
        <v>42797</v>
      </c>
      <c r="AK18" s="157">
        <v>42857</v>
      </c>
      <c r="AL18" s="154">
        <v>2017</v>
      </c>
      <c r="AM18" s="154"/>
      <c r="AN18" s="154" t="s">
        <v>311</v>
      </c>
      <c r="AO18" s="127" t="s">
        <v>1294</v>
      </c>
      <c r="AP18" s="32" t="s">
        <v>1295</v>
      </c>
      <c r="AQ18" s="154"/>
      <c r="AR18" s="61">
        <v>43073</v>
      </c>
      <c r="AS18" s="158">
        <v>450535.11314285698</v>
      </c>
      <c r="AT18" s="154">
        <v>50</v>
      </c>
      <c r="AU18" s="154">
        <v>8.6999999999999993</v>
      </c>
      <c r="AV18" s="38" t="s">
        <v>1179</v>
      </c>
      <c r="AW18" s="154"/>
      <c r="AX18" s="38" t="s">
        <v>1423</v>
      </c>
    </row>
    <row r="19" spans="1:50" s="38" customFormat="1" ht="84" customHeight="1">
      <c r="A19" s="32">
        <v>1</v>
      </c>
      <c r="B19" s="32" t="s">
        <v>1429</v>
      </c>
      <c r="C19" s="154" t="s">
        <v>477</v>
      </c>
      <c r="D19" s="32" t="s">
        <v>79</v>
      </c>
      <c r="E19" s="32" t="s">
        <v>89</v>
      </c>
      <c r="F19" s="32">
        <v>1</v>
      </c>
      <c r="G19" s="32" t="s">
        <v>1427</v>
      </c>
      <c r="H19" s="32" t="s">
        <v>1428</v>
      </c>
      <c r="I19" s="32" t="s">
        <v>626</v>
      </c>
      <c r="J19" s="32">
        <v>1</v>
      </c>
      <c r="K19" s="32"/>
      <c r="L19" s="32"/>
      <c r="M19" s="32" t="s">
        <v>1140</v>
      </c>
      <c r="N19" s="32" t="s">
        <v>105</v>
      </c>
      <c r="O19" s="153">
        <f t="shared" si="3"/>
        <v>5766.7906285714289</v>
      </c>
      <c r="P19" s="158">
        <v>4036.75344</v>
      </c>
      <c r="Q19" s="158">
        <v>4036.75344</v>
      </c>
      <c r="R19" s="158">
        <v>4763.36906</v>
      </c>
      <c r="S19" s="154" t="s">
        <v>295</v>
      </c>
      <c r="T19" s="32" t="s">
        <v>79</v>
      </c>
      <c r="U19" s="154" t="s">
        <v>439</v>
      </c>
      <c r="V19" s="163">
        <v>42712</v>
      </c>
      <c r="W19" s="163">
        <f>V19+60</f>
        <v>42772</v>
      </c>
      <c r="X19" s="154"/>
      <c r="Y19" s="154"/>
      <c r="Z19" s="154"/>
      <c r="AA19" s="154"/>
      <c r="AB19" s="32" t="s">
        <v>1427</v>
      </c>
      <c r="AC19" s="154" t="s">
        <v>182</v>
      </c>
      <c r="AD19" s="154" t="s">
        <v>1127</v>
      </c>
      <c r="AE19" s="154" t="s">
        <v>678</v>
      </c>
      <c r="AF19" s="154">
        <v>84</v>
      </c>
      <c r="AG19" s="68">
        <v>1000000000</v>
      </c>
      <c r="AH19" s="68" t="s">
        <v>125</v>
      </c>
      <c r="AI19" s="157">
        <v>42800</v>
      </c>
      <c r="AJ19" s="157">
        <v>42800</v>
      </c>
      <c r="AK19" s="157">
        <v>42890</v>
      </c>
      <c r="AL19" s="154">
        <v>2017</v>
      </c>
      <c r="AM19" s="154"/>
      <c r="AN19" s="154" t="s">
        <v>311</v>
      </c>
      <c r="AO19" s="127" t="s">
        <v>1294</v>
      </c>
      <c r="AP19" s="32" t="s">
        <v>1430</v>
      </c>
      <c r="AQ19" s="154"/>
      <c r="AR19" s="61">
        <v>43073</v>
      </c>
      <c r="AS19" s="158">
        <v>450535.11314285698</v>
      </c>
      <c r="AT19" s="154">
        <v>50</v>
      </c>
      <c r="AU19" s="154">
        <v>8.6999999999999993</v>
      </c>
      <c r="AV19" s="38" t="s">
        <v>1179</v>
      </c>
      <c r="AW19" s="154"/>
      <c r="AX19" s="38" t="s">
        <v>1431</v>
      </c>
    </row>
    <row r="20" spans="1:50" s="38" customFormat="1" ht="84" customHeight="1">
      <c r="A20" s="32">
        <v>1</v>
      </c>
      <c r="B20" s="32" t="s">
        <v>1433</v>
      </c>
      <c r="C20" s="154" t="s">
        <v>477</v>
      </c>
      <c r="D20" s="32" t="s">
        <v>79</v>
      </c>
      <c r="E20" s="32" t="s">
        <v>89</v>
      </c>
      <c r="F20" s="32">
        <v>1</v>
      </c>
      <c r="G20" s="32" t="s">
        <v>1432</v>
      </c>
      <c r="H20" s="32" t="s">
        <v>1434</v>
      </c>
      <c r="I20" s="32" t="s">
        <v>1104</v>
      </c>
      <c r="J20" s="32">
        <v>1</v>
      </c>
      <c r="K20" s="32"/>
      <c r="L20" s="32"/>
      <c r="M20" s="32" t="s">
        <v>1140</v>
      </c>
      <c r="N20" s="32" t="s">
        <v>105</v>
      </c>
      <c r="O20" s="153">
        <f t="shared" si="3"/>
        <v>3067.86</v>
      </c>
      <c r="P20" s="158">
        <v>2147.502</v>
      </c>
      <c r="Q20" s="164">
        <v>2147.502</v>
      </c>
      <c r="R20" s="164">
        <v>2534.0523600000001</v>
      </c>
      <c r="S20" s="154" t="s">
        <v>295</v>
      </c>
      <c r="T20" s="32" t="s">
        <v>79</v>
      </c>
      <c r="U20" s="154" t="s">
        <v>439</v>
      </c>
      <c r="V20" s="157">
        <v>42712</v>
      </c>
      <c r="W20" s="157">
        <v>42774</v>
      </c>
      <c r="X20" s="154"/>
      <c r="Y20" s="154"/>
      <c r="Z20" s="154"/>
      <c r="AA20" s="154"/>
      <c r="AB20" s="32" t="s">
        <v>1432</v>
      </c>
      <c r="AC20" s="154" t="s">
        <v>182</v>
      </c>
      <c r="AD20" s="154" t="s">
        <v>685</v>
      </c>
      <c r="AE20" s="154" t="s">
        <v>664</v>
      </c>
      <c r="AF20" s="154">
        <v>12400</v>
      </c>
      <c r="AG20" s="68">
        <v>1000000000</v>
      </c>
      <c r="AH20" s="68" t="s">
        <v>125</v>
      </c>
      <c r="AI20" s="157">
        <v>42802</v>
      </c>
      <c r="AJ20" s="157">
        <v>42802</v>
      </c>
      <c r="AK20" s="157">
        <v>42892</v>
      </c>
      <c r="AL20" s="154">
        <v>2017</v>
      </c>
      <c r="AM20" s="154"/>
      <c r="AN20" s="154" t="s">
        <v>311</v>
      </c>
      <c r="AO20" s="127" t="s">
        <v>1294</v>
      </c>
      <c r="AP20" s="32" t="s">
        <v>1435</v>
      </c>
      <c r="AQ20" s="154"/>
      <c r="AR20" s="61">
        <v>43073</v>
      </c>
      <c r="AS20" s="158">
        <v>450535.11314285698</v>
      </c>
      <c r="AT20" s="154">
        <v>50</v>
      </c>
      <c r="AU20" s="154">
        <v>8.6999999999999993</v>
      </c>
      <c r="AV20" s="38" t="s">
        <v>1179</v>
      </c>
      <c r="AW20" s="154"/>
      <c r="AX20" s="38" t="s">
        <v>1436</v>
      </c>
    </row>
    <row r="21" spans="1:50" s="38" customFormat="1" ht="84" customHeight="1">
      <c r="A21" s="32">
        <v>1</v>
      </c>
      <c r="B21" s="32" t="s">
        <v>1439</v>
      </c>
      <c r="C21" s="154" t="s">
        <v>477</v>
      </c>
      <c r="D21" s="32" t="s">
        <v>79</v>
      </c>
      <c r="E21" s="32" t="s">
        <v>89</v>
      </c>
      <c r="F21" s="32">
        <v>1</v>
      </c>
      <c r="G21" s="32" t="s">
        <v>1437</v>
      </c>
      <c r="H21" s="32" t="s">
        <v>619</v>
      </c>
      <c r="I21" s="32" t="s">
        <v>1438</v>
      </c>
      <c r="J21" s="32">
        <v>1</v>
      </c>
      <c r="K21" s="32"/>
      <c r="L21" s="32"/>
      <c r="M21" s="32" t="s">
        <v>1140</v>
      </c>
      <c r="N21" s="32" t="s">
        <v>105</v>
      </c>
      <c r="O21" s="153">
        <f t="shared" si="3"/>
        <v>4913.8007142857141</v>
      </c>
      <c r="P21" s="158">
        <v>3439.6605</v>
      </c>
      <c r="Q21" s="164">
        <v>3439.6605</v>
      </c>
      <c r="R21" s="164">
        <v>4058.7993900000001</v>
      </c>
      <c r="S21" s="154" t="s">
        <v>106</v>
      </c>
      <c r="T21" s="32" t="s">
        <v>79</v>
      </c>
      <c r="U21" s="154" t="s">
        <v>592</v>
      </c>
      <c r="V21" s="157">
        <v>42705</v>
      </c>
      <c r="W21" s="157">
        <v>42770</v>
      </c>
      <c r="X21" s="154"/>
      <c r="Y21" s="154"/>
      <c r="Z21" s="154"/>
      <c r="AA21" s="154"/>
      <c r="AB21" s="32" t="s">
        <v>1437</v>
      </c>
      <c r="AC21" s="154" t="s">
        <v>182</v>
      </c>
      <c r="AD21" s="154">
        <v>6</v>
      </c>
      <c r="AE21" s="154" t="s">
        <v>1051</v>
      </c>
      <c r="AF21" s="154">
        <v>30400</v>
      </c>
      <c r="AG21" s="68">
        <v>1000000000</v>
      </c>
      <c r="AH21" s="68" t="s">
        <v>125</v>
      </c>
      <c r="AI21" s="157">
        <v>42790</v>
      </c>
      <c r="AJ21" s="157">
        <v>42790</v>
      </c>
      <c r="AK21" s="157">
        <v>42850</v>
      </c>
      <c r="AL21" s="154">
        <v>2017</v>
      </c>
      <c r="AM21" s="154"/>
      <c r="AN21" s="154" t="s">
        <v>311</v>
      </c>
      <c r="AO21" s="127" t="s">
        <v>1294</v>
      </c>
      <c r="AP21" s="32" t="s">
        <v>1435</v>
      </c>
      <c r="AQ21" s="154"/>
      <c r="AR21" s="61">
        <v>43073</v>
      </c>
      <c r="AS21" s="158">
        <v>450535.11314285698</v>
      </c>
      <c r="AT21" s="154">
        <v>50</v>
      </c>
      <c r="AU21" s="154">
        <v>8.6999999999999993</v>
      </c>
      <c r="AV21" s="38" t="s">
        <v>1179</v>
      </c>
      <c r="AW21" s="154"/>
      <c r="AX21" s="38" t="s">
        <v>1441</v>
      </c>
    </row>
    <row r="22" spans="1:50" s="38" customFormat="1" ht="84" customHeight="1">
      <c r="A22" s="32">
        <v>1</v>
      </c>
      <c r="B22" s="32" t="s">
        <v>1443</v>
      </c>
      <c r="C22" s="154" t="s">
        <v>477</v>
      </c>
      <c r="D22" s="32" t="s">
        <v>79</v>
      </c>
      <c r="E22" s="32" t="s">
        <v>89</v>
      </c>
      <c r="F22" s="32">
        <v>1</v>
      </c>
      <c r="G22" s="32" t="s">
        <v>1442</v>
      </c>
      <c r="H22" s="32" t="s">
        <v>713</v>
      </c>
      <c r="I22" s="32" t="s">
        <v>713</v>
      </c>
      <c r="J22" s="32">
        <v>1</v>
      </c>
      <c r="K22" s="32"/>
      <c r="L22" s="32"/>
      <c r="M22" s="32" t="s">
        <v>1140</v>
      </c>
      <c r="N22" s="32" t="s">
        <v>105</v>
      </c>
      <c r="O22" s="153">
        <f t="shared" si="3"/>
        <v>4568.8211428571431</v>
      </c>
      <c r="P22" s="158">
        <v>3198.1747999999998</v>
      </c>
      <c r="Q22" s="158">
        <v>3198.1747999999998</v>
      </c>
      <c r="R22" s="158">
        <v>3773.8462639999998</v>
      </c>
      <c r="S22" s="154" t="s">
        <v>294</v>
      </c>
      <c r="T22" s="154" t="s">
        <v>79</v>
      </c>
      <c r="U22" s="154" t="s">
        <v>439</v>
      </c>
      <c r="V22" s="157">
        <v>42705</v>
      </c>
      <c r="W22" s="157">
        <v>42765</v>
      </c>
      <c r="X22" s="154"/>
      <c r="Y22" s="154"/>
      <c r="Z22" s="154"/>
      <c r="AA22" s="154"/>
      <c r="AB22" s="32" t="s">
        <v>1442</v>
      </c>
      <c r="AC22" s="154" t="s">
        <v>182</v>
      </c>
      <c r="AD22" s="154">
        <v>796</v>
      </c>
      <c r="AE22" s="154" t="s">
        <v>308</v>
      </c>
      <c r="AF22" s="154">
        <v>17</v>
      </c>
      <c r="AG22" s="68">
        <v>1000000000</v>
      </c>
      <c r="AH22" s="68" t="s">
        <v>125</v>
      </c>
      <c r="AI22" s="157">
        <v>42766</v>
      </c>
      <c r="AJ22" s="157">
        <v>42766</v>
      </c>
      <c r="AK22" s="157">
        <v>42825</v>
      </c>
      <c r="AL22" s="154">
        <v>2017</v>
      </c>
      <c r="AM22" s="154"/>
      <c r="AN22" s="154" t="s">
        <v>311</v>
      </c>
      <c r="AO22" s="127" t="s">
        <v>1294</v>
      </c>
      <c r="AP22" s="32" t="s">
        <v>1435</v>
      </c>
      <c r="AQ22" s="154"/>
      <c r="AR22" s="61">
        <v>43073</v>
      </c>
      <c r="AS22" s="158">
        <v>450535.11314285698</v>
      </c>
      <c r="AT22" s="154">
        <v>50</v>
      </c>
      <c r="AU22" s="154">
        <v>8.6999999999999993</v>
      </c>
      <c r="AV22" s="38" t="s">
        <v>1179</v>
      </c>
      <c r="AW22" s="154"/>
      <c r="AX22" s="38" t="s">
        <v>1444</v>
      </c>
    </row>
    <row r="23" spans="1:50" s="38" customFormat="1" ht="84" customHeight="1">
      <c r="A23" s="32">
        <v>1</v>
      </c>
      <c r="B23" s="32" t="s">
        <v>1446</v>
      </c>
      <c r="C23" s="154" t="s">
        <v>477</v>
      </c>
      <c r="D23" s="32" t="s">
        <v>79</v>
      </c>
      <c r="E23" s="32" t="s">
        <v>89</v>
      </c>
      <c r="F23" s="32">
        <v>1</v>
      </c>
      <c r="G23" s="32" t="s">
        <v>1445</v>
      </c>
      <c r="H23" s="32" t="s">
        <v>641</v>
      </c>
      <c r="I23" s="32" t="s">
        <v>1447</v>
      </c>
      <c r="J23" s="32">
        <v>1</v>
      </c>
      <c r="K23" s="32"/>
      <c r="L23" s="32"/>
      <c r="M23" s="32" t="s">
        <v>1140</v>
      </c>
      <c r="N23" s="32" t="s">
        <v>105</v>
      </c>
      <c r="O23" s="153">
        <f t="shared" si="3"/>
        <v>648.58498571428584</v>
      </c>
      <c r="P23" s="158">
        <v>454.00949000000003</v>
      </c>
      <c r="Q23" s="158">
        <v>454.00949000000003</v>
      </c>
      <c r="R23" s="158">
        <v>535.73118999999997</v>
      </c>
      <c r="S23" s="154" t="s">
        <v>106</v>
      </c>
      <c r="T23" s="154" t="s">
        <v>79</v>
      </c>
      <c r="U23" s="154" t="s">
        <v>592</v>
      </c>
      <c r="V23" s="157">
        <v>42724</v>
      </c>
      <c r="W23" s="157">
        <v>42769</v>
      </c>
      <c r="X23" s="154"/>
      <c r="Y23" s="154"/>
      <c r="Z23" s="154"/>
      <c r="AA23" s="154"/>
      <c r="AB23" s="32" t="s">
        <v>1445</v>
      </c>
      <c r="AC23" s="154" t="s">
        <v>182</v>
      </c>
      <c r="AD23" s="154">
        <v>796</v>
      </c>
      <c r="AE23" s="154" t="s">
        <v>308</v>
      </c>
      <c r="AF23" s="154">
        <v>2</v>
      </c>
      <c r="AG23" s="68">
        <v>1000000000</v>
      </c>
      <c r="AH23" s="68" t="s">
        <v>125</v>
      </c>
      <c r="AI23" s="157">
        <v>42797</v>
      </c>
      <c r="AJ23" s="157">
        <v>42797</v>
      </c>
      <c r="AK23" s="157">
        <v>42887</v>
      </c>
      <c r="AL23" s="154">
        <v>2017</v>
      </c>
      <c r="AM23" s="154"/>
      <c r="AN23" s="154" t="s">
        <v>311</v>
      </c>
      <c r="AO23" s="127" t="s">
        <v>1294</v>
      </c>
      <c r="AP23" s="32" t="s">
        <v>1435</v>
      </c>
      <c r="AQ23" s="154"/>
      <c r="AR23" s="61">
        <v>43073</v>
      </c>
      <c r="AS23" s="158">
        <v>450535.11314285698</v>
      </c>
      <c r="AT23" s="154">
        <v>50</v>
      </c>
      <c r="AU23" s="154">
        <v>8.6999999999999993</v>
      </c>
      <c r="AV23" s="38" t="s">
        <v>1179</v>
      </c>
      <c r="AW23" s="154"/>
      <c r="AX23" s="38" t="s">
        <v>1448</v>
      </c>
    </row>
    <row r="24" spans="1:50" s="38" customFormat="1" ht="84" customHeight="1">
      <c r="A24" s="32">
        <v>1</v>
      </c>
      <c r="B24" s="32" t="s">
        <v>1450</v>
      </c>
      <c r="C24" s="154" t="s">
        <v>477</v>
      </c>
      <c r="D24" s="32" t="s">
        <v>79</v>
      </c>
      <c r="E24" s="32" t="s">
        <v>89</v>
      </c>
      <c r="F24" s="32">
        <v>1</v>
      </c>
      <c r="G24" s="32" t="s">
        <v>1449</v>
      </c>
      <c r="H24" s="32" t="s">
        <v>702</v>
      </c>
      <c r="I24" s="32" t="s">
        <v>1419</v>
      </c>
      <c r="J24" s="32">
        <v>1</v>
      </c>
      <c r="K24" s="32"/>
      <c r="L24" s="32"/>
      <c r="M24" s="32" t="s">
        <v>1140</v>
      </c>
      <c r="N24" s="32" t="s">
        <v>105</v>
      </c>
      <c r="O24" s="153">
        <f t="shared" si="3"/>
        <v>10040.8024</v>
      </c>
      <c r="P24" s="158">
        <v>7028.5616799999998</v>
      </c>
      <c r="Q24" s="158">
        <v>7028.5616799999998</v>
      </c>
      <c r="R24" s="158">
        <v>8293.7027899999994</v>
      </c>
      <c r="S24" s="154" t="s">
        <v>294</v>
      </c>
      <c r="T24" s="154" t="s">
        <v>79</v>
      </c>
      <c r="U24" s="154" t="s">
        <v>439</v>
      </c>
      <c r="V24" s="157">
        <v>42724</v>
      </c>
      <c r="W24" s="157">
        <v>42784</v>
      </c>
      <c r="X24" s="154"/>
      <c r="Y24" s="154"/>
      <c r="Z24" s="154"/>
      <c r="AA24" s="154"/>
      <c r="AB24" s="32" t="s">
        <v>1449</v>
      </c>
      <c r="AC24" s="154" t="s">
        <v>182</v>
      </c>
      <c r="AD24" s="154" t="s">
        <v>1127</v>
      </c>
      <c r="AE24" s="154" t="s">
        <v>308</v>
      </c>
      <c r="AF24" s="154">
        <v>15</v>
      </c>
      <c r="AG24" s="68">
        <v>1000000000</v>
      </c>
      <c r="AH24" s="68" t="s">
        <v>125</v>
      </c>
      <c r="AI24" s="157">
        <v>42812</v>
      </c>
      <c r="AJ24" s="157">
        <v>42812</v>
      </c>
      <c r="AK24" s="157">
        <v>42872</v>
      </c>
      <c r="AL24" s="154">
        <v>2017</v>
      </c>
      <c r="AM24" s="154"/>
      <c r="AN24" s="154" t="s">
        <v>311</v>
      </c>
      <c r="AO24" s="127" t="s">
        <v>1294</v>
      </c>
      <c r="AP24" s="32" t="s">
        <v>1435</v>
      </c>
      <c r="AQ24" s="154"/>
      <c r="AR24" s="61">
        <v>43073</v>
      </c>
      <c r="AS24" s="158">
        <v>450535.11314285698</v>
      </c>
      <c r="AT24" s="154">
        <v>50</v>
      </c>
      <c r="AU24" s="154">
        <v>8.6999999999999993</v>
      </c>
      <c r="AV24" s="38" t="s">
        <v>1179</v>
      </c>
      <c r="AW24" s="154"/>
      <c r="AX24" s="38" t="s">
        <v>1451</v>
      </c>
    </row>
    <row r="25" spans="1:50" s="38" customFormat="1" ht="75">
      <c r="A25" s="32">
        <v>2</v>
      </c>
      <c r="B25" s="32" t="s">
        <v>841</v>
      </c>
      <c r="C25" s="154" t="s">
        <v>477</v>
      </c>
      <c r="D25" s="32" t="s">
        <v>79</v>
      </c>
      <c r="E25" s="32" t="s">
        <v>343</v>
      </c>
      <c r="F25" s="32">
        <v>1</v>
      </c>
      <c r="G25" s="32" t="s">
        <v>316</v>
      </c>
      <c r="H25" s="32" t="s">
        <v>344</v>
      </c>
      <c r="I25" s="32" t="s">
        <v>345</v>
      </c>
      <c r="J25" s="32">
        <v>2</v>
      </c>
      <c r="K25" s="32"/>
      <c r="L25" s="32"/>
      <c r="M25" s="32" t="s">
        <v>126</v>
      </c>
      <c r="N25" s="32" t="s">
        <v>103</v>
      </c>
      <c r="O25" s="153">
        <f>P25/0.7</f>
        <v>4956</v>
      </c>
      <c r="P25" s="158">
        <v>3469.2</v>
      </c>
      <c r="Q25" s="158">
        <v>3469.2</v>
      </c>
      <c r="R25" s="158">
        <f>Q25*1.18</f>
        <v>4093.6559999999995</v>
      </c>
      <c r="S25" s="154" t="s">
        <v>294</v>
      </c>
      <c r="T25" s="154" t="s">
        <v>79</v>
      </c>
      <c r="U25" s="154" t="s">
        <v>439</v>
      </c>
      <c r="V25" s="157">
        <v>42766</v>
      </c>
      <c r="W25" s="157">
        <f>V25+65</f>
        <v>42831</v>
      </c>
      <c r="X25" s="154"/>
      <c r="Y25" s="154"/>
      <c r="Z25" s="154"/>
      <c r="AA25" s="154"/>
      <c r="AB25" s="154" t="s">
        <v>316</v>
      </c>
      <c r="AC25" s="154" t="s">
        <v>129</v>
      </c>
      <c r="AD25" s="154">
        <v>876</v>
      </c>
      <c r="AE25" s="154" t="s">
        <v>124</v>
      </c>
      <c r="AF25" s="154">
        <v>1</v>
      </c>
      <c r="AG25" s="154">
        <v>1000000000</v>
      </c>
      <c r="AH25" s="154" t="s">
        <v>125</v>
      </c>
      <c r="AI25" s="157">
        <f>W25+28</f>
        <v>42859</v>
      </c>
      <c r="AJ25" s="157">
        <f t="shared" ref="AJ25:AJ26" si="4">AI25</f>
        <v>42859</v>
      </c>
      <c r="AK25" s="157">
        <v>43206</v>
      </c>
      <c r="AL25" s="154">
        <v>2017</v>
      </c>
      <c r="AM25" s="154"/>
      <c r="AN25" s="154" t="s">
        <v>352</v>
      </c>
      <c r="AO25" s="154" t="s">
        <v>353</v>
      </c>
      <c r="AP25" s="154" t="s">
        <v>354</v>
      </c>
      <c r="AQ25" s="154"/>
      <c r="AR25" s="61" t="s">
        <v>355</v>
      </c>
      <c r="AS25" s="158">
        <v>313973.55660000001</v>
      </c>
      <c r="AT25" s="154">
        <v>32</v>
      </c>
      <c r="AU25" s="154"/>
      <c r="AV25" s="154" t="s">
        <v>315</v>
      </c>
      <c r="AW25" s="154"/>
    </row>
    <row r="26" spans="1:50" s="38" customFormat="1" ht="112.5" customHeight="1">
      <c r="A26" s="32">
        <v>2</v>
      </c>
      <c r="B26" s="32" t="s">
        <v>842</v>
      </c>
      <c r="C26" s="154" t="s">
        <v>477</v>
      </c>
      <c r="D26" s="32" t="s">
        <v>79</v>
      </c>
      <c r="E26" s="32" t="s">
        <v>85</v>
      </c>
      <c r="F26" s="32">
        <v>1</v>
      </c>
      <c r="G26" s="32" t="s">
        <v>317</v>
      </c>
      <c r="H26" s="32" t="s">
        <v>98</v>
      </c>
      <c r="I26" s="32" t="s">
        <v>346</v>
      </c>
      <c r="J26" s="32">
        <v>2</v>
      </c>
      <c r="K26" s="32"/>
      <c r="L26" s="32"/>
      <c r="M26" s="32" t="s">
        <v>126</v>
      </c>
      <c r="N26" s="32" t="s">
        <v>103</v>
      </c>
      <c r="O26" s="153">
        <f t="shared" ref="O26:O106" si="5">P26/0.7</f>
        <v>7840.0000000000009</v>
      </c>
      <c r="P26" s="158">
        <v>5488</v>
      </c>
      <c r="Q26" s="158">
        <v>5488</v>
      </c>
      <c r="R26" s="158">
        <f t="shared" ref="R26:R54" si="6">Q26*1.18</f>
        <v>6475.8399999999992</v>
      </c>
      <c r="S26" s="154" t="s">
        <v>294</v>
      </c>
      <c r="T26" s="154" t="s">
        <v>79</v>
      </c>
      <c r="U26" s="154" t="s">
        <v>439</v>
      </c>
      <c r="V26" s="157">
        <v>42825</v>
      </c>
      <c r="W26" s="157">
        <f>V26+65</f>
        <v>42890</v>
      </c>
      <c r="X26" s="154"/>
      <c r="Y26" s="154"/>
      <c r="Z26" s="154"/>
      <c r="AA26" s="154"/>
      <c r="AB26" s="154" t="s">
        <v>317</v>
      </c>
      <c r="AC26" s="154" t="s">
        <v>129</v>
      </c>
      <c r="AD26" s="154">
        <v>876</v>
      </c>
      <c r="AE26" s="154" t="s">
        <v>124</v>
      </c>
      <c r="AF26" s="154">
        <v>1</v>
      </c>
      <c r="AG26" s="154">
        <v>1000000000</v>
      </c>
      <c r="AH26" s="154" t="s">
        <v>125</v>
      </c>
      <c r="AI26" s="157">
        <f t="shared" ref="AI26:AI66" si="7">W26+28</f>
        <v>42918</v>
      </c>
      <c r="AJ26" s="157">
        <f t="shared" si="4"/>
        <v>42918</v>
      </c>
      <c r="AK26" s="157">
        <v>43025</v>
      </c>
      <c r="AL26" s="154">
        <v>2017</v>
      </c>
      <c r="AM26" s="154"/>
      <c r="AN26" s="154" t="s">
        <v>356</v>
      </c>
      <c r="AO26" s="154" t="s">
        <v>357</v>
      </c>
      <c r="AP26" s="154" t="s">
        <v>358</v>
      </c>
      <c r="AQ26" s="154">
        <v>2015.12</v>
      </c>
      <c r="AR26" s="61" t="s">
        <v>312</v>
      </c>
      <c r="AS26" s="158">
        <v>7017.6470588235297</v>
      </c>
      <c r="AT26" s="154"/>
      <c r="AU26" s="154">
        <v>1.5</v>
      </c>
      <c r="AV26" s="154" t="s">
        <v>315</v>
      </c>
      <c r="AW26" s="154"/>
    </row>
    <row r="27" spans="1:50" s="38" customFormat="1" ht="60">
      <c r="A27" s="32">
        <v>2</v>
      </c>
      <c r="B27" s="32" t="s">
        <v>843</v>
      </c>
      <c r="C27" s="154" t="s">
        <v>477</v>
      </c>
      <c r="D27" s="32" t="s">
        <v>79</v>
      </c>
      <c r="E27" s="32" t="s">
        <v>85</v>
      </c>
      <c r="F27" s="32">
        <v>1</v>
      </c>
      <c r="G27" s="32" t="s">
        <v>318</v>
      </c>
      <c r="H27" s="32" t="s">
        <v>347</v>
      </c>
      <c r="I27" s="32" t="s">
        <v>348</v>
      </c>
      <c r="J27" s="32">
        <v>2</v>
      </c>
      <c r="K27" s="32"/>
      <c r="L27" s="32"/>
      <c r="M27" s="32" t="s">
        <v>126</v>
      </c>
      <c r="N27" s="32" t="s">
        <v>103</v>
      </c>
      <c r="O27" s="153">
        <f t="shared" si="5"/>
        <v>100090.48571428572</v>
      </c>
      <c r="P27" s="158">
        <v>70063.34</v>
      </c>
      <c r="Q27" s="158">
        <v>70063.34</v>
      </c>
      <c r="R27" s="158">
        <f t="shared" si="6"/>
        <v>82674.741199999989</v>
      </c>
      <c r="S27" s="154" t="s">
        <v>293</v>
      </c>
      <c r="T27" s="154" t="s">
        <v>112</v>
      </c>
      <c r="U27" s="154" t="s">
        <v>439</v>
      </c>
      <c r="V27" s="157">
        <v>42794</v>
      </c>
      <c r="W27" s="157">
        <f>V27+75</f>
        <v>42869</v>
      </c>
      <c r="X27" s="154"/>
      <c r="Y27" s="154"/>
      <c r="Z27" s="154"/>
      <c r="AA27" s="154"/>
      <c r="AB27" s="154" t="s">
        <v>318</v>
      </c>
      <c r="AC27" s="154" t="s">
        <v>129</v>
      </c>
      <c r="AD27" s="154">
        <v>876</v>
      </c>
      <c r="AE27" s="154" t="s">
        <v>124</v>
      </c>
      <c r="AF27" s="154">
        <v>1</v>
      </c>
      <c r="AG27" s="154">
        <v>1000000000</v>
      </c>
      <c r="AH27" s="154" t="s">
        <v>125</v>
      </c>
      <c r="AI27" s="157">
        <f t="shared" si="7"/>
        <v>42897</v>
      </c>
      <c r="AJ27" s="157">
        <f t="shared" ref="AJ27:AJ68" si="8">AI27</f>
        <v>42897</v>
      </c>
      <c r="AK27" s="157">
        <v>43089</v>
      </c>
      <c r="AL27" s="154">
        <v>2017</v>
      </c>
      <c r="AM27" s="154"/>
      <c r="AN27" s="154" t="s">
        <v>359</v>
      </c>
      <c r="AO27" s="154" t="s">
        <v>360</v>
      </c>
      <c r="AP27" s="154" t="s">
        <v>361</v>
      </c>
      <c r="AQ27" s="154">
        <v>2015.05</v>
      </c>
      <c r="AR27" s="61" t="s">
        <v>312</v>
      </c>
      <c r="AS27" s="158">
        <v>211074.117647059</v>
      </c>
      <c r="AT27" s="154">
        <v>20</v>
      </c>
      <c r="AU27" s="154"/>
      <c r="AV27" s="154" t="s">
        <v>315</v>
      </c>
      <c r="AW27" s="154"/>
    </row>
    <row r="28" spans="1:50" s="38" customFormat="1" ht="45">
      <c r="A28" s="32">
        <v>2</v>
      </c>
      <c r="B28" s="32" t="s">
        <v>844</v>
      </c>
      <c r="C28" s="154" t="s">
        <v>477</v>
      </c>
      <c r="D28" s="32" t="s">
        <v>79</v>
      </c>
      <c r="E28" s="32" t="s">
        <v>85</v>
      </c>
      <c r="F28" s="32">
        <v>1</v>
      </c>
      <c r="G28" s="32" t="s">
        <v>319</v>
      </c>
      <c r="H28" s="32" t="s">
        <v>347</v>
      </c>
      <c r="I28" s="32" t="s">
        <v>348</v>
      </c>
      <c r="J28" s="32">
        <v>2</v>
      </c>
      <c r="K28" s="32"/>
      <c r="L28" s="32"/>
      <c r="M28" s="32" t="s">
        <v>126</v>
      </c>
      <c r="N28" s="32" t="s">
        <v>103</v>
      </c>
      <c r="O28" s="153">
        <f t="shared" si="5"/>
        <v>5634.3142857142857</v>
      </c>
      <c r="P28" s="158">
        <v>3944.02</v>
      </c>
      <c r="Q28" s="158">
        <v>3944.02</v>
      </c>
      <c r="R28" s="158">
        <f t="shared" si="6"/>
        <v>4653.9435999999996</v>
      </c>
      <c r="S28" s="154" t="s">
        <v>294</v>
      </c>
      <c r="T28" s="154" t="s">
        <v>79</v>
      </c>
      <c r="U28" s="154" t="s">
        <v>439</v>
      </c>
      <c r="V28" s="157">
        <v>42825</v>
      </c>
      <c r="W28" s="157">
        <f t="shared" ref="W28:W53" si="9">V28+65</f>
        <v>42890</v>
      </c>
      <c r="X28" s="154"/>
      <c r="Y28" s="154"/>
      <c r="Z28" s="154"/>
      <c r="AA28" s="154"/>
      <c r="AB28" s="154" t="s">
        <v>319</v>
      </c>
      <c r="AC28" s="154" t="s">
        <v>129</v>
      </c>
      <c r="AD28" s="154">
        <v>876</v>
      </c>
      <c r="AE28" s="154" t="s">
        <v>124</v>
      </c>
      <c r="AF28" s="154">
        <v>1</v>
      </c>
      <c r="AG28" s="154">
        <v>1000000000</v>
      </c>
      <c r="AH28" s="154" t="s">
        <v>125</v>
      </c>
      <c r="AI28" s="157">
        <f t="shared" si="7"/>
        <v>42918</v>
      </c>
      <c r="AJ28" s="157">
        <f t="shared" si="8"/>
        <v>42918</v>
      </c>
      <c r="AK28" s="157">
        <v>43055</v>
      </c>
      <c r="AL28" s="154">
        <v>2017</v>
      </c>
      <c r="AM28" s="154"/>
      <c r="AN28" s="154" t="s">
        <v>311</v>
      </c>
      <c r="AO28" s="154" t="s">
        <v>362</v>
      </c>
      <c r="AP28" s="154" t="s">
        <v>363</v>
      </c>
      <c r="AQ28" s="154">
        <v>2015.03</v>
      </c>
      <c r="AR28" s="61" t="s">
        <v>312</v>
      </c>
      <c r="AS28" s="158">
        <v>30883.529411764699</v>
      </c>
      <c r="AT28" s="154">
        <v>10</v>
      </c>
      <c r="AU28" s="154"/>
      <c r="AV28" s="154" t="s">
        <v>315</v>
      </c>
      <c r="AW28" s="154"/>
    </row>
    <row r="29" spans="1:50" s="38" customFormat="1" ht="105">
      <c r="A29" s="32">
        <v>2</v>
      </c>
      <c r="B29" s="32" t="s">
        <v>845</v>
      </c>
      <c r="C29" s="154" t="s">
        <v>477</v>
      </c>
      <c r="D29" s="32" t="s">
        <v>79</v>
      </c>
      <c r="E29" s="32" t="s">
        <v>343</v>
      </c>
      <c r="F29" s="32">
        <v>1</v>
      </c>
      <c r="G29" s="32" t="s">
        <v>320</v>
      </c>
      <c r="H29" s="32" t="s">
        <v>344</v>
      </c>
      <c r="I29" s="32" t="s">
        <v>345</v>
      </c>
      <c r="J29" s="32">
        <v>2</v>
      </c>
      <c r="K29" s="32"/>
      <c r="L29" s="32"/>
      <c r="M29" s="32" t="s">
        <v>126</v>
      </c>
      <c r="N29" s="32" t="s">
        <v>103</v>
      </c>
      <c r="O29" s="153">
        <f t="shared" si="5"/>
        <v>2800</v>
      </c>
      <c r="P29" s="158">
        <v>1960</v>
      </c>
      <c r="Q29" s="158">
        <v>1960</v>
      </c>
      <c r="R29" s="158">
        <f t="shared" si="6"/>
        <v>2312.7999999999997</v>
      </c>
      <c r="S29" s="154" t="s">
        <v>294</v>
      </c>
      <c r="T29" s="154" t="s">
        <v>79</v>
      </c>
      <c r="U29" s="154" t="s">
        <v>439</v>
      </c>
      <c r="V29" s="157">
        <v>42734</v>
      </c>
      <c r="W29" s="157">
        <f t="shared" si="9"/>
        <v>42799</v>
      </c>
      <c r="X29" s="154"/>
      <c r="Y29" s="154"/>
      <c r="Z29" s="154"/>
      <c r="AA29" s="154"/>
      <c r="AB29" s="154" t="s">
        <v>320</v>
      </c>
      <c r="AC29" s="154" t="s">
        <v>129</v>
      </c>
      <c r="AD29" s="154">
        <v>876</v>
      </c>
      <c r="AE29" s="154" t="s">
        <v>124</v>
      </c>
      <c r="AF29" s="154">
        <v>1</v>
      </c>
      <c r="AG29" s="154">
        <v>1000000000</v>
      </c>
      <c r="AH29" s="154" t="s">
        <v>125</v>
      </c>
      <c r="AI29" s="157">
        <f t="shared" si="7"/>
        <v>42827</v>
      </c>
      <c r="AJ29" s="157">
        <f t="shared" si="8"/>
        <v>42827</v>
      </c>
      <c r="AK29" s="157">
        <v>43144</v>
      </c>
      <c r="AL29" s="154">
        <v>2017</v>
      </c>
      <c r="AM29" s="154"/>
      <c r="AN29" s="154" t="s">
        <v>352</v>
      </c>
      <c r="AO29" s="154" t="s">
        <v>364</v>
      </c>
      <c r="AP29" s="154" t="s">
        <v>365</v>
      </c>
      <c r="AQ29" s="154"/>
      <c r="AR29" s="61" t="s">
        <v>355</v>
      </c>
      <c r="AS29" s="158">
        <v>59643.48</v>
      </c>
      <c r="AT29" s="154">
        <v>10</v>
      </c>
      <c r="AU29" s="154"/>
      <c r="AV29" s="154" t="s">
        <v>315</v>
      </c>
      <c r="AW29" s="154"/>
    </row>
    <row r="30" spans="1:50" s="38" customFormat="1" ht="75">
      <c r="A30" s="32">
        <v>2</v>
      </c>
      <c r="B30" s="32" t="s">
        <v>846</v>
      </c>
      <c r="C30" s="154" t="s">
        <v>477</v>
      </c>
      <c r="D30" s="32" t="s">
        <v>79</v>
      </c>
      <c r="E30" s="32" t="s">
        <v>85</v>
      </c>
      <c r="F30" s="32">
        <v>1</v>
      </c>
      <c r="G30" s="32" t="s">
        <v>321</v>
      </c>
      <c r="H30" s="32" t="s">
        <v>347</v>
      </c>
      <c r="I30" s="32" t="s">
        <v>348</v>
      </c>
      <c r="J30" s="32">
        <v>2</v>
      </c>
      <c r="K30" s="32"/>
      <c r="L30" s="32"/>
      <c r="M30" s="32" t="s">
        <v>126</v>
      </c>
      <c r="N30" s="32" t="s">
        <v>103</v>
      </c>
      <c r="O30" s="153">
        <f t="shared" si="5"/>
        <v>49523.6</v>
      </c>
      <c r="P30" s="158">
        <v>34666.519999999997</v>
      </c>
      <c r="Q30" s="158">
        <v>34666.519999999997</v>
      </c>
      <c r="R30" s="158">
        <f t="shared" si="6"/>
        <v>40906.493599999994</v>
      </c>
      <c r="S30" s="154" t="s">
        <v>293</v>
      </c>
      <c r="T30" s="154" t="s">
        <v>112</v>
      </c>
      <c r="U30" s="154" t="s">
        <v>439</v>
      </c>
      <c r="V30" s="157">
        <v>42825</v>
      </c>
      <c r="W30" s="157">
        <f>V30+75</f>
        <v>42900</v>
      </c>
      <c r="X30" s="154"/>
      <c r="Y30" s="154"/>
      <c r="Z30" s="154"/>
      <c r="AA30" s="154"/>
      <c r="AB30" s="154" t="s">
        <v>321</v>
      </c>
      <c r="AC30" s="154" t="s">
        <v>129</v>
      </c>
      <c r="AD30" s="154">
        <v>876</v>
      </c>
      <c r="AE30" s="154" t="s">
        <v>124</v>
      </c>
      <c r="AF30" s="154">
        <v>1</v>
      </c>
      <c r="AG30" s="154">
        <v>1000000000</v>
      </c>
      <c r="AH30" s="154" t="s">
        <v>125</v>
      </c>
      <c r="AI30" s="157">
        <f>W30+28</f>
        <v>42928</v>
      </c>
      <c r="AJ30" s="157">
        <f t="shared" si="8"/>
        <v>42928</v>
      </c>
      <c r="AK30" s="157">
        <v>43090</v>
      </c>
      <c r="AL30" s="154">
        <v>2017</v>
      </c>
      <c r="AM30" s="154"/>
      <c r="AN30" s="154" t="s">
        <v>356</v>
      </c>
      <c r="AO30" s="154" t="s">
        <v>366</v>
      </c>
      <c r="AP30" s="154" t="s">
        <v>367</v>
      </c>
      <c r="AQ30" s="154">
        <v>2014.11</v>
      </c>
      <c r="AR30" s="61" t="s">
        <v>312</v>
      </c>
      <c r="AS30" s="158">
        <v>44658.823529411799</v>
      </c>
      <c r="AT30" s="154"/>
      <c r="AU30" s="154"/>
      <c r="AV30" s="154" t="s">
        <v>315</v>
      </c>
      <c r="AW30" s="154"/>
    </row>
    <row r="31" spans="1:50" s="38" customFormat="1" ht="75">
      <c r="A31" s="32">
        <v>2</v>
      </c>
      <c r="B31" s="32" t="s">
        <v>847</v>
      </c>
      <c r="C31" s="154" t="s">
        <v>477</v>
      </c>
      <c r="D31" s="32" t="s">
        <v>79</v>
      </c>
      <c r="E31" s="32" t="s">
        <v>343</v>
      </c>
      <c r="F31" s="32">
        <v>1</v>
      </c>
      <c r="G31" s="32" t="s">
        <v>322</v>
      </c>
      <c r="H31" s="32" t="s">
        <v>344</v>
      </c>
      <c r="I31" s="32" t="s">
        <v>345</v>
      </c>
      <c r="J31" s="32">
        <v>2</v>
      </c>
      <c r="K31" s="32"/>
      <c r="L31" s="32"/>
      <c r="M31" s="32" t="s">
        <v>126</v>
      </c>
      <c r="N31" s="32" t="s">
        <v>103</v>
      </c>
      <c r="O31" s="153">
        <f t="shared" si="5"/>
        <v>4200</v>
      </c>
      <c r="P31" s="158">
        <v>2940</v>
      </c>
      <c r="Q31" s="158">
        <v>2940</v>
      </c>
      <c r="R31" s="158">
        <f t="shared" si="6"/>
        <v>3469.2</v>
      </c>
      <c r="S31" s="154" t="s">
        <v>294</v>
      </c>
      <c r="T31" s="154" t="s">
        <v>79</v>
      </c>
      <c r="U31" s="154" t="s">
        <v>439</v>
      </c>
      <c r="V31" s="157">
        <v>42734</v>
      </c>
      <c r="W31" s="157">
        <f t="shared" si="9"/>
        <v>42799</v>
      </c>
      <c r="X31" s="154"/>
      <c r="Y31" s="154"/>
      <c r="Z31" s="154"/>
      <c r="AA31" s="154"/>
      <c r="AB31" s="154" t="s">
        <v>322</v>
      </c>
      <c r="AC31" s="154" t="s">
        <v>129</v>
      </c>
      <c r="AD31" s="154">
        <v>876</v>
      </c>
      <c r="AE31" s="154" t="s">
        <v>124</v>
      </c>
      <c r="AF31" s="154">
        <v>1</v>
      </c>
      <c r="AG31" s="154">
        <v>1000000000</v>
      </c>
      <c r="AH31" s="154" t="s">
        <v>125</v>
      </c>
      <c r="AI31" s="157">
        <f t="shared" si="7"/>
        <v>42827</v>
      </c>
      <c r="AJ31" s="157">
        <f>AI31</f>
        <v>42827</v>
      </c>
      <c r="AK31" s="157">
        <v>43083</v>
      </c>
      <c r="AL31" s="154">
        <v>2017</v>
      </c>
      <c r="AM31" s="154"/>
      <c r="AN31" s="154" t="s">
        <v>368</v>
      </c>
      <c r="AO31" s="154" t="s">
        <v>369</v>
      </c>
      <c r="AP31" s="154" t="s">
        <v>370</v>
      </c>
      <c r="AQ31" s="154"/>
      <c r="AR31" s="61" t="s">
        <v>314</v>
      </c>
      <c r="AS31" s="158">
        <v>49408.800000000003</v>
      </c>
      <c r="AT31" s="154">
        <v>10</v>
      </c>
      <c r="AU31" s="154"/>
      <c r="AV31" s="154" t="s">
        <v>315</v>
      </c>
      <c r="AW31" s="154"/>
    </row>
    <row r="32" spans="1:50" s="38" customFormat="1" ht="60">
      <c r="A32" s="32">
        <v>2</v>
      </c>
      <c r="B32" s="32" t="s">
        <v>848</v>
      </c>
      <c r="C32" s="154" t="s">
        <v>477</v>
      </c>
      <c r="D32" s="32" t="s">
        <v>79</v>
      </c>
      <c r="E32" s="32" t="s">
        <v>85</v>
      </c>
      <c r="F32" s="32">
        <v>1</v>
      </c>
      <c r="G32" s="32" t="s">
        <v>323</v>
      </c>
      <c r="H32" s="32" t="s">
        <v>347</v>
      </c>
      <c r="I32" s="32" t="s">
        <v>348</v>
      </c>
      <c r="J32" s="32">
        <v>2</v>
      </c>
      <c r="K32" s="32"/>
      <c r="L32" s="32"/>
      <c r="M32" s="32" t="s">
        <v>126</v>
      </c>
      <c r="N32" s="32" t="s">
        <v>103</v>
      </c>
      <c r="O32" s="153">
        <f t="shared" si="5"/>
        <v>51800</v>
      </c>
      <c r="P32" s="158">
        <v>36260</v>
      </c>
      <c r="Q32" s="158">
        <v>36260</v>
      </c>
      <c r="R32" s="158">
        <f t="shared" si="6"/>
        <v>42786.799999999996</v>
      </c>
      <c r="S32" s="154" t="s">
        <v>293</v>
      </c>
      <c r="T32" s="154" t="s">
        <v>112</v>
      </c>
      <c r="U32" s="154" t="s">
        <v>439</v>
      </c>
      <c r="V32" s="157">
        <v>42916</v>
      </c>
      <c r="W32" s="157">
        <f>V32+75</f>
        <v>42991</v>
      </c>
      <c r="X32" s="154"/>
      <c r="Y32" s="154"/>
      <c r="Z32" s="154"/>
      <c r="AA32" s="154"/>
      <c r="AB32" s="154" t="s">
        <v>323</v>
      </c>
      <c r="AC32" s="154" t="s">
        <v>129</v>
      </c>
      <c r="AD32" s="154">
        <v>876</v>
      </c>
      <c r="AE32" s="154" t="s">
        <v>124</v>
      </c>
      <c r="AF32" s="154">
        <v>1</v>
      </c>
      <c r="AG32" s="154">
        <v>1000000000</v>
      </c>
      <c r="AH32" s="154" t="s">
        <v>125</v>
      </c>
      <c r="AI32" s="157">
        <f t="shared" si="7"/>
        <v>43019</v>
      </c>
      <c r="AJ32" s="157">
        <f t="shared" si="8"/>
        <v>43019</v>
      </c>
      <c r="AK32" s="157">
        <v>43301</v>
      </c>
      <c r="AL32" s="154">
        <v>2017</v>
      </c>
      <c r="AM32" s="154"/>
      <c r="AN32" s="154" t="s">
        <v>371</v>
      </c>
      <c r="AO32" s="154" t="s">
        <v>372</v>
      </c>
      <c r="AP32" s="154" t="s">
        <v>373</v>
      </c>
      <c r="AQ32" s="154">
        <v>2015.06</v>
      </c>
      <c r="AR32" s="61" t="s">
        <v>314</v>
      </c>
      <c r="AS32" s="158">
        <v>61881.176470588201</v>
      </c>
      <c r="AT32" s="154"/>
      <c r="AU32" s="154"/>
      <c r="AV32" s="154" t="s">
        <v>315</v>
      </c>
      <c r="AW32" s="154"/>
    </row>
    <row r="33" spans="1:49" s="38" customFormat="1" ht="75">
      <c r="A33" s="32">
        <v>2</v>
      </c>
      <c r="B33" s="32" t="s">
        <v>849</v>
      </c>
      <c r="C33" s="154" t="s">
        <v>477</v>
      </c>
      <c r="D33" s="32" t="s">
        <v>79</v>
      </c>
      <c r="E33" s="32" t="s">
        <v>343</v>
      </c>
      <c r="F33" s="32">
        <v>1</v>
      </c>
      <c r="G33" s="32" t="s">
        <v>324</v>
      </c>
      <c r="H33" s="32" t="s">
        <v>344</v>
      </c>
      <c r="I33" s="32" t="s">
        <v>345</v>
      </c>
      <c r="J33" s="32">
        <v>2</v>
      </c>
      <c r="K33" s="32"/>
      <c r="L33" s="32"/>
      <c r="M33" s="32" t="s">
        <v>126</v>
      </c>
      <c r="N33" s="32" t="s">
        <v>103</v>
      </c>
      <c r="O33" s="153">
        <f t="shared" si="5"/>
        <v>672</v>
      </c>
      <c r="P33" s="158">
        <v>470.4</v>
      </c>
      <c r="Q33" s="158">
        <v>470.4</v>
      </c>
      <c r="R33" s="158">
        <f t="shared" si="6"/>
        <v>555.07199999999989</v>
      </c>
      <c r="S33" s="154" t="s">
        <v>294</v>
      </c>
      <c r="T33" s="154" t="s">
        <v>79</v>
      </c>
      <c r="U33" s="154" t="s">
        <v>439</v>
      </c>
      <c r="V33" s="157">
        <v>42734</v>
      </c>
      <c r="W33" s="157">
        <f t="shared" si="9"/>
        <v>42799</v>
      </c>
      <c r="X33" s="154"/>
      <c r="Y33" s="154"/>
      <c r="Z33" s="154"/>
      <c r="AA33" s="154"/>
      <c r="AB33" s="154" t="s">
        <v>324</v>
      </c>
      <c r="AC33" s="154" t="s">
        <v>129</v>
      </c>
      <c r="AD33" s="154">
        <v>876</v>
      </c>
      <c r="AE33" s="154" t="s">
        <v>124</v>
      </c>
      <c r="AF33" s="154">
        <v>1</v>
      </c>
      <c r="AG33" s="154">
        <v>1000000000</v>
      </c>
      <c r="AH33" s="154" t="s">
        <v>125</v>
      </c>
      <c r="AI33" s="157">
        <f t="shared" si="7"/>
        <v>42827</v>
      </c>
      <c r="AJ33" s="157">
        <f t="shared" si="8"/>
        <v>42827</v>
      </c>
      <c r="AK33" s="157">
        <v>43044</v>
      </c>
      <c r="AL33" s="154">
        <v>2017</v>
      </c>
      <c r="AM33" s="154"/>
      <c r="AN33" s="154" t="s">
        <v>368</v>
      </c>
      <c r="AO33" s="154" t="s">
        <v>374</v>
      </c>
      <c r="AP33" s="154" t="s">
        <v>375</v>
      </c>
      <c r="AQ33" s="154"/>
      <c r="AR33" s="61" t="s">
        <v>314</v>
      </c>
      <c r="AS33" s="158">
        <v>9505.3119999999999</v>
      </c>
      <c r="AT33" s="154"/>
      <c r="AU33" s="154"/>
      <c r="AV33" s="154" t="s">
        <v>315</v>
      </c>
      <c r="AW33" s="154"/>
    </row>
    <row r="34" spans="1:49" s="38" customFormat="1" ht="105">
      <c r="A34" s="32">
        <v>2</v>
      </c>
      <c r="B34" s="32" t="s">
        <v>850</v>
      </c>
      <c r="C34" s="154" t="s">
        <v>477</v>
      </c>
      <c r="D34" s="32" t="s">
        <v>79</v>
      </c>
      <c r="E34" s="32" t="s">
        <v>343</v>
      </c>
      <c r="F34" s="32">
        <v>1</v>
      </c>
      <c r="G34" s="32" t="s">
        <v>325</v>
      </c>
      <c r="H34" s="32" t="s">
        <v>344</v>
      </c>
      <c r="I34" s="32" t="s">
        <v>345</v>
      </c>
      <c r="J34" s="32">
        <v>2</v>
      </c>
      <c r="K34" s="32"/>
      <c r="L34" s="32"/>
      <c r="M34" s="32" t="s">
        <v>126</v>
      </c>
      <c r="N34" s="32" t="s">
        <v>103</v>
      </c>
      <c r="O34" s="153">
        <f t="shared" si="5"/>
        <v>700</v>
      </c>
      <c r="P34" s="158">
        <v>490</v>
      </c>
      <c r="Q34" s="158">
        <v>490</v>
      </c>
      <c r="R34" s="158">
        <f t="shared" si="6"/>
        <v>578.19999999999993</v>
      </c>
      <c r="S34" s="154" t="s">
        <v>294</v>
      </c>
      <c r="T34" s="154" t="s">
        <v>79</v>
      </c>
      <c r="U34" s="154" t="s">
        <v>439</v>
      </c>
      <c r="V34" s="157">
        <v>42886</v>
      </c>
      <c r="W34" s="157">
        <f t="shared" si="9"/>
        <v>42951</v>
      </c>
      <c r="X34" s="154"/>
      <c r="Y34" s="154"/>
      <c r="Z34" s="154"/>
      <c r="AA34" s="154"/>
      <c r="AB34" s="154" t="s">
        <v>325</v>
      </c>
      <c r="AC34" s="154" t="s">
        <v>129</v>
      </c>
      <c r="AD34" s="154">
        <v>876</v>
      </c>
      <c r="AE34" s="154" t="s">
        <v>124</v>
      </c>
      <c r="AF34" s="154">
        <v>1</v>
      </c>
      <c r="AG34" s="154">
        <v>1000000000</v>
      </c>
      <c r="AH34" s="154" t="s">
        <v>125</v>
      </c>
      <c r="AI34" s="157">
        <f t="shared" si="7"/>
        <v>42979</v>
      </c>
      <c r="AJ34" s="157">
        <f t="shared" si="8"/>
        <v>42979</v>
      </c>
      <c r="AK34" s="157">
        <v>43206</v>
      </c>
      <c r="AL34" s="154">
        <v>2017</v>
      </c>
      <c r="AM34" s="154"/>
      <c r="AN34" s="154" t="s">
        <v>376</v>
      </c>
      <c r="AO34" s="154" t="s">
        <v>377</v>
      </c>
      <c r="AP34" s="154" t="s">
        <v>378</v>
      </c>
      <c r="AQ34" s="154"/>
      <c r="AR34" s="61" t="s">
        <v>355</v>
      </c>
      <c r="AS34" s="158">
        <v>6470</v>
      </c>
      <c r="AT34" s="154"/>
      <c r="AU34" s="154"/>
      <c r="AV34" s="154" t="s">
        <v>315</v>
      </c>
      <c r="AW34" s="154"/>
    </row>
    <row r="35" spans="1:49" s="38" customFormat="1" ht="120">
      <c r="A35" s="32">
        <v>2</v>
      </c>
      <c r="B35" s="32" t="s">
        <v>851</v>
      </c>
      <c r="C35" s="154" t="s">
        <v>477</v>
      </c>
      <c r="D35" s="32" t="s">
        <v>79</v>
      </c>
      <c r="E35" s="32" t="s">
        <v>85</v>
      </c>
      <c r="F35" s="32">
        <v>1</v>
      </c>
      <c r="G35" s="32" t="s">
        <v>326</v>
      </c>
      <c r="H35" s="32" t="s">
        <v>347</v>
      </c>
      <c r="I35" s="32" t="s">
        <v>348</v>
      </c>
      <c r="J35" s="32">
        <v>2</v>
      </c>
      <c r="K35" s="32"/>
      <c r="L35" s="32"/>
      <c r="M35" s="32" t="s">
        <v>126</v>
      </c>
      <c r="N35" s="32" t="s">
        <v>103</v>
      </c>
      <c r="O35" s="153">
        <f t="shared" si="5"/>
        <v>28571.428571428572</v>
      </c>
      <c r="P35" s="158">
        <v>20000</v>
      </c>
      <c r="Q35" s="158">
        <v>20000</v>
      </c>
      <c r="R35" s="158">
        <f t="shared" si="6"/>
        <v>23600</v>
      </c>
      <c r="S35" s="154" t="s">
        <v>293</v>
      </c>
      <c r="T35" s="154" t="s">
        <v>112</v>
      </c>
      <c r="U35" s="154" t="s">
        <v>439</v>
      </c>
      <c r="V35" s="157">
        <v>42825</v>
      </c>
      <c r="W35" s="157">
        <f t="shared" ref="W35" si="10">V35+75</f>
        <v>42900</v>
      </c>
      <c r="X35" s="154"/>
      <c r="Y35" s="154"/>
      <c r="Z35" s="154"/>
      <c r="AA35" s="154"/>
      <c r="AB35" s="154" t="s">
        <v>326</v>
      </c>
      <c r="AC35" s="154" t="s">
        <v>129</v>
      </c>
      <c r="AD35" s="154">
        <v>876</v>
      </c>
      <c r="AE35" s="154" t="s">
        <v>124</v>
      </c>
      <c r="AF35" s="154">
        <v>1</v>
      </c>
      <c r="AG35" s="154">
        <v>1000000000</v>
      </c>
      <c r="AH35" s="154" t="s">
        <v>125</v>
      </c>
      <c r="AI35" s="157">
        <f t="shared" si="7"/>
        <v>42928</v>
      </c>
      <c r="AJ35" s="157">
        <f t="shared" si="8"/>
        <v>42928</v>
      </c>
      <c r="AK35" s="157">
        <v>43090</v>
      </c>
      <c r="AL35" s="154">
        <v>2017</v>
      </c>
      <c r="AM35" s="154"/>
      <c r="AN35" s="154" t="s">
        <v>356</v>
      </c>
      <c r="AO35" s="154" t="s">
        <v>379</v>
      </c>
      <c r="AP35" s="154" t="s">
        <v>380</v>
      </c>
      <c r="AQ35" s="154">
        <v>2016.01</v>
      </c>
      <c r="AR35" s="61" t="s">
        <v>312</v>
      </c>
      <c r="AS35" s="158">
        <v>43014.117647058803</v>
      </c>
      <c r="AT35" s="154"/>
      <c r="AU35" s="154"/>
      <c r="AV35" s="154" t="s">
        <v>315</v>
      </c>
      <c r="AW35" s="154"/>
    </row>
    <row r="36" spans="1:49" s="38" customFormat="1" ht="145.5" customHeight="1">
      <c r="A36" s="32">
        <v>2</v>
      </c>
      <c r="B36" s="32" t="s">
        <v>852</v>
      </c>
      <c r="C36" s="154" t="s">
        <v>477</v>
      </c>
      <c r="D36" s="32" t="s">
        <v>79</v>
      </c>
      <c r="E36" s="32" t="s">
        <v>85</v>
      </c>
      <c r="F36" s="32">
        <v>1</v>
      </c>
      <c r="G36" s="32" t="s">
        <v>327</v>
      </c>
      <c r="H36" s="32" t="s">
        <v>347</v>
      </c>
      <c r="I36" s="32" t="s">
        <v>348</v>
      </c>
      <c r="J36" s="32">
        <v>2</v>
      </c>
      <c r="K36" s="32"/>
      <c r="L36" s="32"/>
      <c r="M36" s="32" t="s">
        <v>126</v>
      </c>
      <c r="N36" s="32" t="s">
        <v>103</v>
      </c>
      <c r="O36" s="153">
        <f t="shared" si="5"/>
        <v>6428.5714285714294</v>
      </c>
      <c r="P36" s="158">
        <v>4500</v>
      </c>
      <c r="Q36" s="158">
        <v>4500</v>
      </c>
      <c r="R36" s="158">
        <f t="shared" si="6"/>
        <v>5310</v>
      </c>
      <c r="S36" s="154" t="s">
        <v>294</v>
      </c>
      <c r="T36" s="154" t="s">
        <v>79</v>
      </c>
      <c r="U36" s="154" t="s">
        <v>439</v>
      </c>
      <c r="V36" s="157">
        <v>42855</v>
      </c>
      <c r="W36" s="157">
        <f t="shared" si="9"/>
        <v>42920</v>
      </c>
      <c r="X36" s="154"/>
      <c r="Y36" s="154"/>
      <c r="Z36" s="154"/>
      <c r="AA36" s="154"/>
      <c r="AB36" s="154" t="s">
        <v>327</v>
      </c>
      <c r="AC36" s="154" t="s">
        <v>129</v>
      </c>
      <c r="AD36" s="154">
        <v>876</v>
      </c>
      <c r="AE36" s="154" t="s">
        <v>124</v>
      </c>
      <c r="AF36" s="154">
        <v>1</v>
      </c>
      <c r="AG36" s="154">
        <v>1000000000</v>
      </c>
      <c r="AH36" s="154" t="s">
        <v>125</v>
      </c>
      <c r="AI36" s="157">
        <f t="shared" si="7"/>
        <v>42948</v>
      </c>
      <c r="AJ36" s="157">
        <f t="shared" si="8"/>
        <v>42948</v>
      </c>
      <c r="AK36" s="157">
        <v>43085</v>
      </c>
      <c r="AL36" s="154">
        <v>2017</v>
      </c>
      <c r="AM36" s="154"/>
      <c r="AN36" s="154" t="s">
        <v>356</v>
      </c>
      <c r="AO36" s="154" t="s">
        <v>381</v>
      </c>
      <c r="AP36" s="154" t="s">
        <v>382</v>
      </c>
      <c r="AQ36" s="154">
        <v>2015.06</v>
      </c>
      <c r="AR36" s="61" t="s">
        <v>312</v>
      </c>
      <c r="AS36" s="158">
        <v>54643.53</v>
      </c>
      <c r="AT36" s="154"/>
      <c r="AU36" s="154"/>
      <c r="AV36" s="154" t="s">
        <v>315</v>
      </c>
      <c r="AW36" s="154"/>
    </row>
    <row r="37" spans="1:49" s="38" customFormat="1" ht="114.75" customHeight="1">
      <c r="A37" s="32">
        <v>2</v>
      </c>
      <c r="B37" s="32" t="s">
        <v>853</v>
      </c>
      <c r="C37" s="154" t="s">
        <v>477</v>
      </c>
      <c r="D37" s="32" t="s">
        <v>79</v>
      </c>
      <c r="E37" s="32" t="s">
        <v>85</v>
      </c>
      <c r="F37" s="32">
        <v>1</v>
      </c>
      <c r="G37" s="32" t="s">
        <v>328</v>
      </c>
      <c r="H37" s="32" t="s">
        <v>347</v>
      </c>
      <c r="I37" s="32" t="s">
        <v>348</v>
      </c>
      <c r="J37" s="32">
        <v>2</v>
      </c>
      <c r="K37" s="32"/>
      <c r="L37" s="32"/>
      <c r="M37" s="32" t="s">
        <v>126</v>
      </c>
      <c r="N37" s="32" t="s">
        <v>103</v>
      </c>
      <c r="O37" s="153">
        <f t="shared" si="5"/>
        <v>8478.2571428571428</v>
      </c>
      <c r="P37" s="158">
        <v>5934.78</v>
      </c>
      <c r="Q37" s="158">
        <v>5934.78</v>
      </c>
      <c r="R37" s="158">
        <f t="shared" si="6"/>
        <v>7003.040399999999</v>
      </c>
      <c r="S37" s="154" t="s">
        <v>294</v>
      </c>
      <c r="T37" s="154" t="s">
        <v>79</v>
      </c>
      <c r="U37" s="154" t="s">
        <v>439</v>
      </c>
      <c r="V37" s="157">
        <v>42766</v>
      </c>
      <c r="W37" s="157">
        <f t="shared" si="9"/>
        <v>42831</v>
      </c>
      <c r="X37" s="154"/>
      <c r="Y37" s="154"/>
      <c r="Z37" s="154"/>
      <c r="AA37" s="154"/>
      <c r="AB37" s="154" t="s">
        <v>328</v>
      </c>
      <c r="AC37" s="154" t="s">
        <v>129</v>
      </c>
      <c r="AD37" s="154">
        <v>876</v>
      </c>
      <c r="AE37" s="154" t="s">
        <v>124</v>
      </c>
      <c r="AF37" s="154">
        <v>1</v>
      </c>
      <c r="AG37" s="154">
        <v>1000000000</v>
      </c>
      <c r="AH37" s="154" t="s">
        <v>125</v>
      </c>
      <c r="AI37" s="157">
        <f>W37+28</f>
        <v>42859</v>
      </c>
      <c r="AJ37" s="157">
        <f t="shared" si="8"/>
        <v>42859</v>
      </c>
      <c r="AK37" s="157">
        <v>43086</v>
      </c>
      <c r="AL37" s="154">
        <v>2017</v>
      </c>
      <c r="AM37" s="154"/>
      <c r="AN37" s="154" t="s">
        <v>356</v>
      </c>
      <c r="AO37" s="154" t="s">
        <v>381</v>
      </c>
      <c r="AP37" s="154" t="s">
        <v>382</v>
      </c>
      <c r="AQ37" s="154">
        <v>2016.02</v>
      </c>
      <c r="AR37" s="61" t="s">
        <v>312</v>
      </c>
      <c r="AS37" s="158">
        <v>54643.53</v>
      </c>
      <c r="AT37" s="154"/>
      <c r="AU37" s="154"/>
      <c r="AV37" s="154" t="s">
        <v>315</v>
      </c>
      <c r="AW37" s="154"/>
    </row>
    <row r="38" spans="1:49" s="38" customFormat="1" ht="102" customHeight="1">
      <c r="A38" s="32">
        <v>2</v>
      </c>
      <c r="B38" s="32" t="s">
        <v>854</v>
      </c>
      <c r="C38" s="154" t="s">
        <v>477</v>
      </c>
      <c r="D38" s="32" t="s">
        <v>79</v>
      </c>
      <c r="E38" s="32" t="s">
        <v>85</v>
      </c>
      <c r="F38" s="32">
        <v>1</v>
      </c>
      <c r="G38" s="32" t="s">
        <v>328</v>
      </c>
      <c r="H38" s="32" t="s">
        <v>347</v>
      </c>
      <c r="I38" s="32" t="s">
        <v>348</v>
      </c>
      <c r="J38" s="32">
        <v>2</v>
      </c>
      <c r="K38" s="32"/>
      <c r="L38" s="32"/>
      <c r="M38" s="32" t="s">
        <v>126</v>
      </c>
      <c r="N38" s="32" t="s">
        <v>103</v>
      </c>
      <c r="O38" s="153">
        <f t="shared" si="5"/>
        <v>8478.2571428571428</v>
      </c>
      <c r="P38" s="158">
        <v>5934.78</v>
      </c>
      <c r="Q38" s="158">
        <v>5934.78</v>
      </c>
      <c r="R38" s="158">
        <f t="shared" si="6"/>
        <v>7003.040399999999</v>
      </c>
      <c r="S38" s="154" t="s">
        <v>294</v>
      </c>
      <c r="T38" s="154" t="s">
        <v>79</v>
      </c>
      <c r="U38" s="154" t="s">
        <v>439</v>
      </c>
      <c r="V38" s="157">
        <v>42766</v>
      </c>
      <c r="W38" s="157">
        <f t="shared" si="9"/>
        <v>42831</v>
      </c>
      <c r="X38" s="154"/>
      <c r="Y38" s="154"/>
      <c r="Z38" s="154"/>
      <c r="AA38" s="154"/>
      <c r="AB38" s="154" t="s">
        <v>328</v>
      </c>
      <c r="AC38" s="154" t="s">
        <v>129</v>
      </c>
      <c r="AD38" s="154">
        <v>876</v>
      </c>
      <c r="AE38" s="154" t="s">
        <v>124</v>
      </c>
      <c r="AF38" s="154">
        <v>1</v>
      </c>
      <c r="AG38" s="154">
        <v>1000000000</v>
      </c>
      <c r="AH38" s="154" t="s">
        <v>125</v>
      </c>
      <c r="AI38" s="157">
        <f t="shared" si="7"/>
        <v>42859</v>
      </c>
      <c r="AJ38" s="157">
        <f t="shared" si="8"/>
        <v>42859</v>
      </c>
      <c r="AK38" s="157">
        <v>43086</v>
      </c>
      <c r="AL38" s="154">
        <v>2017</v>
      </c>
      <c r="AM38" s="154"/>
      <c r="AN38" s="154" t="s">
        <v>356</v>
      </c>
      <c r="AO38" s="154" t="s">
        <v>381</v>
      </c>
      <c r="AP38" s="154" t="s">
        <v>382</v>
      </c>
      <c r="AQ38" s="154">
        <v>2016.02</v>
      </c>
      <c r="AR38" s="61" t="s">
        <v>312</v>
      </c>
      <c r="AS38" s="158">
        <v>54643.53</v>
      </c>
      <c r="AT38" s="154"/>
      <c r="AU38" s="154"/>
      <c r="AV38" s="154" t="s">
        <v>315</v>
      </c>
      <c r="AW38" s="154"/>
    </row>
    <row r="39" spans="1:49" s="38" customFormat="1" ht="99.75" customHeight="1">
      <c r="A39" s="32">
        <v>2</v>
      </c>
      <c r="B39" s="32" t="s">
        <v>855</v>
      </c>
      <c r="C39" s="154" t="s">
        <v>477</v>
      </c>
      <c r="D39" s="32" t="s">
        <v>79</v>
      </c>
      <c r="E39" s="32" t="s">
        <v>85</v>
      </c>
      <c r="F39" s="32">
        <v>1</v>
      </c>
      <c r="G39" s="32" t="s">
        <v>328</v>
      </c>
      <c r="H39" s="32" t="s">
        <v>347</v>
      </c>
      <c r="I39" s="32" t="s">
        <v>348</v>
      </c>
      <c r="J39" s="32">
        <v>2</v>
      </c>
      <c r="K39" s="32"/>
      <c r="L39" s="32"/>
      <c r="M39" s="32" t="s">
        <v>126</v>
      </c>
      <c r="N39" s="32" t="s">
        <v>103</v>
      </c>
      <c r="O39" s="153">
        <f t="shared" si="5"/>
        <v>10900.614285714288</v>
      </c>
      <c r="P39" s="158">
        <v>7630.43</v>
      </c>
      <c r="Q39" s="158">
        <v>7630.43</v>
      </c>
      <c r="R39" s="158">
        <f t="shared" si="6"/>
        <v>9003.9074000000001</v>
      </c>
      <c r="S39" s="154" t="s">
        <v>294</v>
      </c>
      <c r="T39" s="154" t="s">
        <v>79</v>
      </c>
      <c r="U39" s="154" t="s">
        <v>439</v>
      </c>
      <c r="V39" s="157">
        <v>42766</v>
      </c>
      <c r="W39" s="157">
        <f t="shared" si="9"/>
        <v>42831</v>
      </c>
      <c r="X39" s="154"/>
      <c r="Y39" s="154"/>
      <c r="Z39" s="154"/>
      <c r="AA39" s="154"/>
      <c r="AB39" s="154" t="s">
        <v>328</v>
      </c>
      <c r="AC39" s="154" t="s">
        <v>129</v>
      </c>
      <c r="AD39" s="154">
        <v>876</v>
      </c>
      <c r="AE39" s="154" t="s">
        <v>124</v>
      </c>
      <c r="AF39" s="154">
        <v>1</v>
      </c>
      <c r="AG39" s="154">
        <v>1000000000</v>
      </c>
      <c r="AH39" s="154" t="s">
        <v>125</v>
      </c>
      <c r="AI39" s="157">
        <f t="shared" si="7"/>
        <v>42859</v>
      </c>
      <c r="AJ39" s="157">
        <f t="shared" si="8"/>
        <v>42859</v>
      </c>
      <c r="AK39" s="157">
        <v>43086</v>
      </c>
      <c r="AL39" s="154">
        <v>2017</v>
      </c>
      <c r="AM39" s="154"/>
      <c r="AN39" s="154" t="s">
        <v>356</v>
      </c>
      <c r="AO39" s="154" t="s">
        <v>381</v>
      </c>
      <c r="AP39" s="154" t="s">
        <v>382</v>
      </c>
      <c r="AQ39" s="154">
        <v>2016.02</v>
      </c>
      <c r="AR39" s="61" t="s">
        <v>312</v>
      </c>
      <c r="AS39" s="158">
        <v>54643.53</v>
      </c>
      <c r="AT39" s="154"/>
      <c r="AU39" s="154"/>
      <c r="AV39" s="154" t="s">
        <v>315</v>
      </c>
      <c r="AW39" s="154"/>
    </row>
    <row r="40" spans="1:49" s="38" customFormat="1" ht="134.25" customHeight="1">
      <c r="A40" s="32">
        <v>2</v>
      </c>
      <c r="B40" s="32" t="s">
        <v>856</v>
      </c>
      <c r="C40" s="154" t="s">
        <v>477</v>
      </c>
      <c r="D40" s="32" t="s">
        <v>79</v>
      </c>
      <c r="E40" s="32" t="s">
        <v>343</v>
      </c>
      <c r="F40" s="32">
        <v>1</v>
      </c>
      <c r="G40" s="32" t="s">
        <v>329</v>
      </c>
      <c r="H40" s="32" t="s">
        <v>344</v>
      </c>
      <c r="I40" s="32" t="s">
        <v>345</v>
      </c>
      <c r="J40" s="32">
        <v>2</v>
      </c>
      <c r="K40" s="32"/>
      <c r="L40" s="32"/>
      <c r="M40" s="32" t="s">
        <v>126</v>
      </c>
      <c r="N40" s="32" t="s">
        <v>103</v>
      </c>
      <c r="O40" s="153">
        <f t="shared" si="5"/>
        <v>5180</v>
      </c>
      <c r="P40" s="158">
        <v>3626</v>
      </c>
      <c r="Q40" s="158">
        <v>3626</v>
      </c>
      <c r="R40" s="158">
        <f t="shared" si="6"/>
        <v>4278.6799999999994</v>
      </c>
      <c r="S40" s="154" t="s">
        <v>294</v>
      </c>
      <c r="T40" s="154" t="s">
        <v>79</v>
      </c>
      <c r="U40" s="154" t="s">
        <v>439</v>
      </c>
      <c r="V40" s="157">
        <v>42766</v>
      </c>
      <c r="W40" s="157">
        <f t="shared" si="9"/>
        <v>42831</v>
      </c>
      <c r="X40" s="154"/>
      <c r="Y40" s="154"/>
      <c r="Z40" s="154"/>
      <c r="AA40" s="154"/>
      <c r="AB40" s="154" t="s">
        <v>329</v>
      </c>
      <c r="AC40" s="154" t="s">
        <v>129</v>
      </c>
      <c r="AD40" s="154">
        <v>876</v>
      </c>
      <c r="AE40" s="154" t="s">
        <v>124</v>
      </c>
      <c r="AF40" s="154">
        <v>1</v>
      </c>
      <c r="AG40" s="154">
        <v>1000000000</v>
      </c>
      <c r="AH40" s="154" t="s">
        <v>125</v>
      </c>
      <c r="AI40" s="157">
        <f t="shared" si="7"/>
        <v>42859</v>
      </c>
      <c r="AJ40" s="157">
        <f t="shared" si="8"/>
        <v>42859</v>
      </c>
      <c r="AK40" s="157">
        <v>43086</v>
      </c>
      <c r="AL40" s="154">
        <v>2017</v>
      </c>
      <c r="AM40" s="154"/>
      <c r="AN40" s="154" t="s">
        <v>352</v>
      </c>
      <c r="AO40" s="154" t="s">
        <v>383</v>
      </c>
      <c r="AP40" s="154" t="s">
        <v>384</v>
      </c>
      <c r="AQ40" s="154"/>
      <c r="AR40" s="61" t="s">
        <v>355</v>
      </c>
      <c r="AS40" s="158">
        <v>51173.4</v>
      </c>
      <c r="AT40" s="154"/>
      <c r="AU40" s="154"/>
      <c r="AV40" s="154" t="s">
        <v>315</v>
      </c>
      <c r="AW40" s="154"/>
    </row>
    <row r="41" spans="1:49" s="38" customFormat="1" ht="126" customHeight="1">
      <c r="A41" s="32">
        <v>2</v>
      </c>
      <c r="B41" s="32" t="s">
        <v>857</v>
      </c>
      <c r="C41" s="154" t="s">
        <v>477</v>
      </c>
      <c r="D41" s="32" t="s">
        <v>79</v>
      </c>
      <c r="E41" s="32" t="s">
        <v>85</v>
      </c>
      <c r="F41" s="32">
        <v>1</v>
      </c>
      <c r="G41" s="32" t="s">
        <v>330</v>
      </c>
      <c r="H41" s="32" t="s">
        <v>347</v>
      </c>
      <c r="I41" s="32" t="s">
        <v>348</v>
      </c>
      <c r="J41" s="32">
        <v>2</v>
      </c>
      <c r="K41" s="32"/>
      <c r="L41" s="32"/>
      <c r="M41" s="32" t="s">
        <v>126</v>
      </c>
      <c r="N41" s="32" t="s">
        <v>103</v>
      </c>
      <c r="O41" s="153">
        <f t="shared" si="5"/>
        <v>28571.428571428572</v>
      </c>
      <c r="P41" s="158">
        <v>20000</v>
      </c>
      <c r="Q41" s="158">
        <v>20000</v>
      </c>
      <c r="R41" s="158">
        <f t="shared" si="6"/>
        <v>23600</v>
      </c>
      <c r="S41" s="154" t="s">
        <v>293</v>
      </c>
      <c r="T41" s="154" t="s">
        <v>112</v>
      </c>
      <c r="U41" s="154" t="s">
        <v>439</v>
      </c>
      <c r="V41" s="157">
        <v>42855</v>
      </c>
      <c r="W41" s="157">
        <f t="shared" ref="W41:W43" si="11">V41+75</f>
        <v>42930</v>
      </c>
      <c r="X41" s="154"/>
      <c r="Y41" s="154"/>
      <c r="Z41" s="154"/>
      <c r="AA41" s="154"/>
      <c r="AB41" s="154" t="s">
        <v>330</v>
      </c>
      <c r="AC41" s="154" t="s">
        <v>129</v>
      </c>
      <c r="AD41" s="154">
        <v>876</v>
      </c>
      <c r="AE41" s="154" t="s">
        <v>124</v>
      </c>
      <c r="AF41" s="154">
        <v>1</v>
      </c>
      <c r="AG41" s="154">
        <v>1000000000</v>
      </c>
      <c r="AH41" s="154" t="s">
        <v>125</v>
      </c>
      <c r="AI41" s="157">
        <f>W41+28</f>
        <v>42958</v>
      </c>
      <c r="AJ41" s="157">
        <f t="shared" si="8"/>
        <v>42958</v>
      </c>
      <c r="AK41" s="157">
        <v>43090</v>
      </c>
      <c r="AL41" s="154">
        <v>2017</v>
      </c>
      <c r="AM41" s="154"/>
      <c r="AN41" s="154" t="s">
        <v>385</v>
      </c>
      <c r="AO41" s="154" t="s">
        <v>386</v>
      </c>
      <c r="AP41" s="154" t="s">
        <v>387</v>
      </c>
      <c r="AQ41" s="154"/>
      <c r="AR41" s="61" t="s">
        <v>312</v>
      </c>
      <c r="AS41" s="158">
        <v>38383.529411764699</v>
      </c>
      <c r="AT41" s="154"/>
      <c r="AU41" s="154"/>
      <c r="AV41" s="154" t="s">
        <v>315</v>
      </c>
      <c r="AW41" s="154"/>
    </row>
    <row r="42" spans="1:49" s="38" customFormat="1" ht="105" customHeight="1">
      <c r="A42" s="32">
        <v>2</v>
      </c>
      <c r="B42" s="32" t="s">
        <v>858</v>
      </c>
      <c r="C42" s="154" t="s">
        <v>477</v>
      </c>
      <c r="D42" s="32" t="s">
        <v>79</v>
      </c>
      <c r="E42" s="32" t="s">
        <v>85</v>
      </c>
      <c r="F42" s="32">
        <v>1</v>
      </c>
      <c r="G42" s="32" t="s">
        <v>331</v>
      </c>
      <c r="H42" s="32" t="s">
        <v>347</v>
      </c>
      <c r="I42" s="32" t="s">
        <v>348</v>
      </c>
      <c r="J42" s="32">
        <v>2</v>
      </c>
      <c r="K42" s="32"/>
      <c r="L42" s="32"/>
      <c r="M42" s="32" t="s">
        <v>126</v>
      </c>
      <c r="N42" s="32" t="s">
        <v>103</v>
      </c>
      <c r="O42" s="153">
        <f t="shared" si="5"/>
        <v>25200</v>
      </c>
      <c r="P42" s="158">
        <v>17640</v>
      </c>
      <c r="Q42" s="158">
        <v>17640</v>
      </c>
      <c r="R42" s="158">
        <f t="shared" si="6"/>
        <v>20815.199999999997</v>
      </c>
      <c r="S42" s="154" t="s">
        <v>293</v>
      </c>
      <c r="T42" s="154" t="s">
        <v>112</v>
      </c>
      <c r="U42" s="154" t="s">
        <v>439</v>
      </c>
      <c r="V42" s="157">
        <v>42734</v>
      </c>
      <c r="W42" s="157">
        <f t="shared" si="11"/>
        <v>42809</v>
      </c>
      <c r="X42" s="154"/>
      <c r="Y42" s="154"/>
      <c r="Z42" s="154"/>
      <c r="AA42" s="154"/>
      <c r="AB42" s="154" t="s">
        <v>331</v>
      </c>
      <c r="AC42" s="154" t="s">
        <v>129</v>
      </c>
      <c r="AD42" s="154">
        <v>876</v>
      </c>
      <c r="AE42" s="154" t="s">
        <v>124</v>
      </c>
      <c r="AF42" s="154">
        <v>1</v>
      </c>
      <c r="AG42" s="154">
        <v>1000000000</v>
      </c>
      <c r="AH42" s="154" t="s">
        <v>125</v>
      </c>
      <c r="AI42" s="157">
        <f t="shared" si="7"/>
        <v>42837</v>
      </c>
      <c r="AJ42" s="157">
        <f t="shared" si="8"/>
        <v>42837</v>
      </c>
      <c r="AK42" s="157">
        <v>43089</v>
      </c>
      <c r="AL42" s="154">
        <v>2017</v>
      </c>
      <c r="AM42" s="154"/>
      <c r="AN42" s="154" t="s">
        <v>356</v>
      </c>
      <c r="AO42" s="154" t="s">
        <v>388</v>
      </c>
      <c r="AP42" s="154" t="s">
        <v>389</v>
      </c>
      <c r="AQ42" s="154"/>
      <c r="AR42" s="61">
        <v>43070</v>
      </c>
      <c r="AS42" s="158">
        <v>21337.647058823499</v>
      </c>
      <c r="AT42" s="154"/>
      <c r="AU42" s="154"/>
      <c r="AV42" s="154" t="s">
        <v>315</v>
      </c>
      <c r="AW42" s="154"/>
    </row>
    <row r="43" spans="1:49" s="38" customFormat="1" ht="105">
      <c r="A43" s="32">
        <v>2</v>
      </c>
      <c r="B43" s="32" t="s">
        <v>859</v>
      </c>
      <c r="C43" s="154" t="s">
        <v>477</v>
      </c>
      <c r="D43" s="32" t="s">
        <v>79</v>
      </c>
      <c r="E43" s="32" t="s">
        <v>85</v>
      </c>
      <c r="F43" s="32">
        <v>1</v>
      </c>
      <c r="G43" s="32" t="s">
        <v>332</v>
      </c>
      <c r="H43" s="32" t="s">
        <v>98</v>
      </c>
      <c r="I43" s="32" t="s">
        <v>346</v>
      </c>
      <c r="J43" s="32">
        <v>2</v>
      </c>
      <c r="K43" s="32"/>
      <c r="L43" s="32"/>
      <c r="M43" s="32" t="s">
        <v>126</v>
      </c>
      <c r="N43" s="32" t="s">
        <v>103</v>
      </c>
      <c r="O43" s="153">
        <f t="shared" si="5"/>
        <v>21142.857142857145</v>
      </c>
      <c r="P43" s="158">
        <v>14800</v>
      </c>
      <c r="Q43" s="158">
        <v>14800</v>
      </c>
      <c r="R43" s="158">
        <f t="shared" si="6"/>
        <v>17464</v>
      </c>
      <c r="S43" s="154" t="s">
        <v>293</v>
      </c>
      <c r="T43" s="154" t="s">
        <v>112</v>
      </c>
      <c r="U43" s="154" t="s">
        <v>439</v>
      </c>
      <c r="V43" s="157">
        <v>42825</v>
      </c>
      <c r="W43" s="157">
        <f t="shared" si="11"/>
        <v>42900</v>
      </c>
      <c r="X43" s="154"/>
      <c r="Y43" s="154"/>
      <c r="Z43" s="154"/>
      <c r="AA43" s="154"/>
      <c r="AB43" s="154" t="s">
        <v>332</v>
      </c>
      <c r="AC43" s="154" t="s">
        <v>129</v>
      </c>
      <c r="AD43" s="154">
        <v>876</v>
      </c>
      <c r="AE43" s="154" t="s">
        <v>124</v>
      </c>
      <c r="AF43" s="154">
        <v>1</v>
      </c>
      <c r="AG43" s="154">
        <v>1000000000</v>
      </c>
      <c r="AH43" s="154" t="s">
        <v>125</v>
      </c>
      <c r="AI43" s="157">
        <f t="shared" si="7"/>
        <v>42928</v>
      </c>
      <c r="AJ43" s="157">
        <f t="shared" si="8"/>
        <v>42928</v>
      </c>
      <c r="AK43" s="157">
        <v>43090</v>
      </c>
      <c r="AL43" s="154">
        <v>2017</v>
      </c>
      <c r="AM43" s="154"/>
      <c r="AN43" s="154" t="s">
        <v>313</v>
      </c>
      <c r="AO43" s="154" t="s">
        <v>390</v>
      </c>
      <c r="AP43" s="154" t="s">
        <v>391</v>
      </c>
      <c r="AQ43" s="154">
        <v>2015.12</v>
      </c>
      <c r="AR43" s="61">
        <v>43435</v>
      </c>
      <c r="AS43" s="158">
        <v>100740.986</v>
      </c>
      <c r="AT43" s="154"/>
      <c r="AU43" s="154"/>
      <c r="AV43" s="154" t="s">
        <v>315</v>
      </c>
      <c r="AW43" s="154"/>
    </row>
    <row r="44" spans="1:49" s="38" customFormat="1" ht="60">
      <c r="A44" s="32">
        <v>2</v>
      </c>
      <c r="B44" s="32" t="s">
        <v>860</v>
      </c>
      <c r="C44" s="154" t="s">
        <v>477</v>
      </c>
      <c r="D44" s="32" t="s">
        <v>79</v>
      </c>
      <c r="E44" s="32" t="s">
        <v>85</v>
      </c>
      <c r="F44" s="32">
        <v>1</v>
      </c>
      <c r="G44" s="32" t="s">
        <v>333</v>
      </c>
      <c r="H44" s="32" t="s">
        <v>98</v>
      </c>
      <c r="I44" s="32" t="s">
        <v>346</v>
      </c>
      <c r="J44" s="32">
        <v>2</v>
      </c>
      <c r="K44" s="32"/>
      <c r="L44" s="32"/>
      <c r="M44" s="32" t="s">
        <v>126</v>
      </c>
      <c r="N44" s="32" t="s">
        <v>103</v>
      </c>
      <c r="O44" s="153">
        <f t="shared" si="5"/>
        <v>1714.2857142857144</v>
      </c>
      <c r="P44" s="158">
        <v>1200</v>
      </c>
      <c r="Q44" s="158">
        <v>1200</v>
      </c>
      <c r="R44" s="158">
        <f t="shared" si="6"/>
        <v>1416</v>
      </c>
      <c r="S44" s="154" t="s">
        <v>294</v>
      </c>
      <c r="T44" s="154" t="s">
        <v>79</v>
      </c>
      <c r="U44" s="154" t="s">
        <v>439</v>
      </c>
      <c r="V44" s="157">
        <v>42855</v>
      </c>
      <c r="W44" s="157">
        <f t="shared" si="9"/>
        <v>42920</v>
      </c>
      <c r="X44" s="154"/>
      <c r="Y44" s="154"/>
      <c r="Z44" s="154"/>
      <c r="AA44" s="154"/>
      <c r="AB44" s="154" t="s">
        <v>333</v>
      </c>
      <c r="AC44" s="154" t="s">
        <v>129</v>
      </c>
      <c r="AD44" s="154">
        <v>876</v>
      </c>
      <c r="AE44" s="154" t="s">
        <v>124</v>
      </c>
      <c r="AF44" s="154">
        <v>1</v>
      </c>
      <c r="AG44" s="154">
        <v>1000000000</v>
      </c>
      <c r="AH44" s="154" t="s">
        <v>125</v>
      </c>
      <c r="AI44" s="157">
        <f t="shared" si="7"/>
        <v>42948</v>
      </c>
      <c r="AJ44" s="157">
        <f>AI44</f>
        <v>42948</v>
      </c>
      <c r="AK44" s="157">
        <v>43085</v>
      </c>
      <c r="AL44" s="154">
        <v>2017</v>
      </c>
      <c r="AM44" s="154"/>
      <c r="AN44" s="154" t="s">
        <v>311</v>
      </c>
      <c r="AO44" s="154" t="s">
        <v>392</v>
      </c>
      <c r="AP44" s="154" t="s">
        <v>393</v>
      </c>
      <c r="AQ44" s="154">
        <v>2015.07</v>
      </c>
      <c r="AR44" s="61">
        <v>43070</v>
      </c>
      <c r="AS44" s="158">
        <v>3275.2941176470599</v>
      </c>
      <c r="AT44" s="154"/>
      <c r="AU44" s="154"/>
      <c r="AV44" s="154" t="s">
        <v>315</v>
      </c>
      <c r="AW44" s="154"/>
    </row>
    <row r="45" spans="1:49" s="38" customFormat="1" ht="60">
      <c r="A45" s="32">
        <v>2</v>
      </c>
      <c r="B45" s="32" t="s">
        <v>861</v>
      </c>
      <c r="C45" s="154" t="s">
        <v>477</v>
      </c>
      <c r="D45" s="32" t="s">
        <v>79</v>
      </c>
      <c r="E45" s="32" t="s">
        <v>85</v>
      </c>
      <c r="F45" s="32">
        <v>1</v>
      </c>
      <c r="G45" s="32" t="s">
        <v>334</v>
      </c>
      <c r="H45" s="32" t="s">
        <v>98</v>
      </c>
      <c r="I45" s="32" t="s">
        <v>346</v>
      </c>
      <c r="J45" s="32">
        <v>2</v>
      </c>
      <c r="K45" s="32"/>
      <c r="L45" s="32"/>
      <c r="M45" s="32" t="s">
        <v>126</v>
      </c>
      <c r="N45" s="32" t="s">
        <v>103</v>
      </c>
      <c r="O45" s="153">
        <f t="shared" si="5"/>
        <v>42857.142857142862</v>
      </c>
      <c r="P45" s="158">
        <v>30000</v>
      </c>
      <c r="Q45" s="158">
        <v>30000</v>
      </c>
      <c r="R45" s="158">
        <f t="shared" si="6"/>
        <v>35400</v>
      </c>
      <c r="S45" s="154" t="s">
        <v>293</v>
      </c>
      <c r="T45" s="154" t="s">
        <v>112</v>
      </c>
      <c r="U45" s="154" t="s">
        <v>439</v>
      </c>
      <c r="V45" s="157">
        <v>42794</v>
      </c>
      <c r="W45" s="157">
        <f>V45+75</f>
        <v>42869</v>
      </c>
      <c r="X45" s="154"/>
      <c r="Y45" s="154"/>
      <c r="Z45" s="154"/>
      <c r="AA45" s="154"/>
      <c r="AB45" s="154" t="s">
        <v>334</v>
      </c>
      <c r="AC45" s="154" t="s">
        <v>129</v>
      </c>
      <c r="AD45" s="154">
        <v>876</v>
      </c>
      <c r="AE45" s="154" t="s">
        <v>124</v>
      </c>
      <c r="AF45" s="154">
        <v>1</v>
      </c>
      <c r="AG45" s="154">
        <v>1000000000</v>
      </c>
      <c r="AH45" s="154" t="s">
        <v>125</v>
      </c>
      <c r="AI45" s="157">
        <f>W45+28</f>
        <v>42897</v>
      </c>
      <c r="AJ45" s="157">
        <f t="shared" si="8"/>
        <v>42897</v>
      </c>
      <c r="AK45" s="157">
        <v>43089</v>
      </c>
      <c r="AL45" s="154">
        <v>2017</v>
      </c>
      <c r="AM45" s="154"/>
      <c r="AN45" s="154" t="s">
        <v>311</v>
      </c>
      <c r="AO45" s="154" t="s">
        <v>394</v>
      </c>
      <c r="AP45" s="154" t="s">
        <v>395</v>
      </c>
      <c r="AQ45" s="154">
        <v>2015.12</v>
      </c>
      <c r="AR45" s="61">
        <v>43070</v>
      </c>
      <c r="AS45" s="158">
        <v>58537.647058823502</v>
      </c>
      <c r="AT45" s="154"/>
      <c r="AU45" s="154"/>
      <c r="AV45" s="154" t="s">
        <v>315</v>
      </c>
      <c r="AW45" s="154"/>
    </row>
    <row r="46" spans="1:49" s="38" customFormat="1" ht="45">
      <c r="A46" s="32">
        <v>2</v>
      </c>
      <c r="B46" s="32" t="s">
        <v>862</v>
      </c>
      <c r="C46" s="154" t="s">
        <v>477</v>
      </c>
      <c r="D46" s="32" t="s">
        <v>79</v>
      </c>
      <c r="E46" s="32" t="s">
        <v>85</v>
      </c>
      <c r="F46" s="32">
        <v>1</v>
      </c>
      <c r="G46" s="32" t="s">
        <v>335</v>
      </c>
      <c r="H46" s="32" t="s">
        <v>347</v>
      </c>
      <c r="I46" s="32" t="s">
        <v>348</v>
      </c>
      <c r="J46" s="32">
        <v>2</v>
      </c>
      <c r="K46" s="32"/>
      <c r="L46" s="32"/>
      <c r="M46" s="32" t="s">
        <v>126</v>
      </c>
      <c r="N46" s="32" t="s">
        <v>103</v>
      </c>
      <c r="O46" s="153">
        <f t="shared" si="5"/>
        <v>4285.7142857142862</v>
      </c>
      <c r="P46" s="158">
        <v>3000</v>
      </c>
      <c r="Q46" s="158">
        <v>3000</v>
      </c>
      <c r="R46" s="158">
        <f t="shared" si="6"/>
        <v>3540</v>
      </c>
      <c r="S46" s="154" t="s">
        <v>294</v>
      </c>
      <c r="T46" s="154" t="s">
        <v>79</v>
      </c>
      <c r="U46" s="154" t="s">
        <v>439</v>
      </c>
      <c r="V46" s="157">
        <v>42766</v>
      </c>
      <c r="W46" s="157">
        <f t="shared" si="9"/>
        <v>42831</v>
      </c>
      <c r="X46" s="154"/>
      <c r="Y46" s="154"/>
      <c r="Z46" s="154"/>
      <c r="AA46" s="154"/>
      <c r="AB46" s="154" t="s">
        <v>335</v>
      </c>
      <c r="AC46" s="154" t="s">
        <v>129</v>
      </c>
      <c r="AD46" s="154">
        <v>876</v>
      </c>
      <c r="AE46" s="154" t="s">
        <v>124</v>
      </c>
      <c r="AF46" s="154">
        <v>1</v>
      </c>
      <c r="AG46" s="154">
        <v>1000000000</v>
      </c>
      <c r="AH46" s="154" t="s">
        <v>125</v>
      </c>
      <c r="AI46" s="157">
        <f t="shared" si="7"/>
        <v>42859</v>
      </c>
      <c r="AJ46" s="157">
        <f t="shared" si="8"/>
        <v>42859</v>
      </c>
      <c r="AK46" s="157">
        <v>42936</v>
      </c>
      <c r="AL46" s="154">
        <v>2017</v>
      </c>
      <c r="AM46" s="154"/>
      <c r="AN46" s="154" t="s">
        <v>311</v>
      </c>
      <c r="AO46" s="154" t="s">
        <v>396</v>
      </c>
      <c r="AP46" s="154" t="s">
        <v>397</v>
      </c>
      <c r="AQ46" s="154" t="s">
        <v>398</v>
      </c>
      <c r="AR46" s="61">
        <v>43070</v>
      </c>
      <c r="AS46" s="158">
        <v>11611.7647058824</v>
      </c>
      <c r="AT46" s="154"/>
      <c r="AU46" s="154"/>
      <c r="AV46" s="154" t="s">
        <v>315</v>
      </c>
      <c r="AW46" s="154"/>
    </row>
    <row r="47" spans="1:49" s="38" customFormat="1" ht="45">
      <c r="A47" s="32">
        <v>2</v>
      </c>
      <c r="B47" s="32" t="s">
        <v>863</v>
      </c>
      <c r="C47" s="154" t="s">
        <v>477</v>
      </c>
      <c r="D47" s="32" t="s">
        <v>79</v>
      </c>
      <c r="E47" s="32" t="s">
        <v>85</v>
      </c>
      <c r="F47" s="32">
        <v>1</v>
      </c>
      <c r="G47" s="32" t="s">
        <v>336</v>
      </c>
      <c r="H47" s="32" t="s">
        <v>347</v>
      </c>
      <c r="I47" s="32" t="s">
        <v>348</v>
      </c>
      <c r="J47" s="32">
        <v>2</v>
      </c>
      <c r="K47" s="32"/>
      <c r="L47" s="32"/>
      <c r="M47" s="32" t="s">
        <v>126</v>
      </c>
      <c r="N47" s="32" t="s">
        <v>103</v>
      </c>
      <c r="O47" s="153">
        <f t="shared" si="5"/>
        <v>9294.2857142857156</v>
      </c>
      <c r="P47" s="158">
        <v>6506</v>
      </c>
      <c r="Q47" s="158">
        <v>6506</v>
      </c>
      <c r="R47" s="158">
        <f t="shared" si="6"/>
        <v>7677.08</v>
      </c>
      <c r="S47" s="154" t="s">
        <v>294</v>
      </c>
      <c r="T47" s="154" t="s">
        <v>79</v>
      </c>
      <c r="U47" s="154" t="s">
        <v>439</v>
      </c>
      <c r="V47" s="157">
        <v>42825</v>
      </c>
      <c r="W47" s="157">
        <f t="shared" si="9"/>
        <v>42890</v>
      </c>
      <c r="X47" s="154"/>
      <c r="Y47" s="154"/>
      <c r="Z47" s="154"/>
      <c r="AA47" s="154"/>
      <c r="AB47" s="154" t="s">
        <v>336</v>
      </c>
      <c r="AC47" s="154" t="s">
        <v>129</v>
      </c>
      <c r="AD47" s="154">
        <v>876</v>
      </c>
      <c r="AE47" s="154" t="s">
        <v>124</v>
      </c>
      <c r="AF47" s="154">
        <v>1</v>
      </c>
      <c r="AG47" s="154">
        <v>1000000000</v>
      </c>
      <c r="AH47" s="154" t="s">
        <v>125</v>
      </c>
      <c r="AI47" s="157">
        <f t="shared" si="7"/>
        <v>42918</v>
      </c>
      <c r="AJ47" s="157">
        <f t="shared" si="8"/>
        <v>42918</v>
      </c>
      <c r="AK47" s="157">
        <v>43005</v>
      </c>
      <c r="AL47" s="154">
        <v>2017</v>
      </c>
      <c r="AM47" s="154"/>
      <c r="AN47" s="154" t="s">
        <v>311</v>
      </c>
      <c r="AO47" s="154" t="s">
        <v>396</v>
      </c>
      <c r="AP47" s="154" t="s">
        <v>397</v>
      </c>
      <c r="AQ47" s="154"/>
      <c r="AR47" s="61">
        <v>43070</v>
      </c>
      <c r="AS47" s="158">
        <v>11611.7647058824</v>
      </c>
      <c r="AT47" s="154"/>
      <c r="AU47" s="154"/>
      <c r="AV47" s="154" t="s">
        <v>315</v>
      </c>
      <c r="AW47" s="154"/>
    </row>
    <row r="48" spans="1:49" s="38" customFormat="1" ht="98.25" customHeight="1">
      <c r="A48" s="32">
        <v>2</v>
      </c>
      <c r="B48" s="32" t="s">
        <v>864</v>
      </c>
      <c r="C48" s="154" t="s">
        <v>477</v>
      </c>
      <c r="D48" s="32" t="s">
        <v>79</v>
      </c>
      <c r="E48" s="32" t="s">
        <v>85</v>
      </c>
      <c r="F48" s="32">
        <v>1</v>
      </c>
      <c r="G48" s="32" t="s">
        <v>337</v>
      </c>
      <c r="H48" s="32" t="s">
        <v>347</v>
      </c>
      <c r="I48" s="32" t="s">
        <v>348</v>
      </c>
      <c r="J48" s="32">
        <v>2</v>
      </c>
      <c r="K48" s="32"/>
      <c r="L48" s="32"/>
      <c r="M48" s="32" t="s">
        <v>126</v>
      </c>
      <c r="N48" s="32" t="s">
        <v>103</v>
      </c>
      <c r="O48" s="153">
        <f t="shared" si="5"/>
        <v>11200</v>
      </c>
      <c r="P48" s="158">
        <v>7840</v>
      </c>
      <c r="Q48" s="158">
        <v>7840</v>
      </c>
      <c r="R48" s="158">
        <f t="shared" si="6"/>
        <v>9251.1999999999989</v>
      </c>
      <c r="S48" s="154" t="s">
        <v>294</v>
      </c>
      <c r="T48" s="154" t="s">
        <v>79</v>
      </c>
      <c r="U48" s="154" t="s">
        <v>439</v>
      </c>
      <c r="V48" s="157">
        <v>42794</v>
      </c>
      <c r="W48" s="157">
        <f t="shared" si="9"/>
        <v>42859</v>
      </c>
      <c r="X48" s="154"/>
      <c r="Y48" s="154"/>
      <c r="Z48" s="154"/>
      <c r="AA48" s="154"/>
      <c r="AB48" s="154" t="s">
        <v>337</v>
      </c>
      <c r="AC48" s="154" t="s">
        <v>129</v>
      </c>
      <c r="AD48" s="154">
        <v>876</v>
      </c>
      <c r="AE48" s="154" t="s">
        <v>124</v>
      </c>
      <c r="AF48" s="154">
        <v>1</v>
      </c>
      <c r="AG48" s="154">
        <v>1000000000</v>
      </c>
      <c r="AH48" s="154" t="s">
        <v>125</v>
      </c>
      <c r="AI48" s="157">
        <f t="shared" si="7"/>
        <v>42887</v>
      </c>
      <c r="AJ48" s="157">
        <f t="shared" si="8"/>
        <v>42887</v>
      </c>
      <c r="AK48" s="157">
        <v>43054</v>
      </c>
      <c r="AL48" s="154">
        <v>2017</v>
      </c>
      <c r="AM48" s="154"/>
      <c r="AN48" s="154" t="s">
        <v>399</v>
      </c>
      <c r="AO48" s="154" t="s">
        <v>400</v>
      </c>
      <c r="AP48" s="154" t="s">
        <v>401</v>
      </c>
      <c r="AQ48" s="154"/>
      <c r="AR48" s="61">
        <v>43070</v>
      </c>
      <c r="AS48" s="158">
        <v>9937.0508000000009</v>
      </c>
      <c r="AT48" s="154"/>
      <c r="AU48" s="154"/>
      <c r="AV48" s="154" t="s">
        <v>315</v>
      </c>
      <c r="AW48" s="154"/>
    </row>
    <row r="49" spans="1:49" s="38" customFormat="1" ht="75">
      <c r="A49" s="32">
        <v>2</v>
      </c>
      <c r="B49" s="32" t="s">
        <v>865</v>
      </c>
      <c r="C49" s="154" t="s">
        <v>477</v>
      </c>
      <c r="D49" s="32" t="s">
        <v>79</v>
      </c>
      <c r="E49" s="32" t="s">
        <v>343</v>
      </c>
      <c r="F49" s="32">
        <v>1</v>
      </c>
      <c r="G49" s="32" t="s">
        <v>338</v>
      </c>
      <c r="H49" s="32" t="s">
        <v>344</v>
      </c>
      <c r="I49" s="32" t="s">
        <v>345</v>
      </c>
      <c r="J49" s="32">
        <v>2</v>
      </c>
      <c r="K49" s="32"/>
      <c r="L49" s="32"/>
      <c r="M49" s="32" t="s">
        <v>126</v>
      </c>
      <c r="N49" s="32" t="s">
        <v>103</v>
      </c>
      <c r="O49" s="153">
        <f t="shared" si="5"/>
        <v>714.28571428571433</v>
      </c>
      <c r="P49" s="158">
        <v>500</v>
      </c>
      <c r="Q49" s="158">
        <v>500</v>
      </c>
      <c r="R49" s="158">
        <f t="shared" si="6"/>
        <v>590</v>
      </c>
      <c r="S49" s="154" t="s">
        <v>294</v>
      </c>
      <c r="T49" s="154" t="s">
        <v>79</v>
      </c>
      <c r="U49" s="154" t="s">
        <v>439</v>
      </c>
      <c r="V49" s="157">
        <v>42825</v>
      </c>
      <c r="W49" s="157">
        <f t="shared" si="9"/>
        <v>42890</v>
      </c>
      <c r="X49" s="154"/>
      <c r="Y49" s="154"/>
      <c r="Z49" s="154"/>
      <c r="AA49" s="154"/>
      <c r="AB49" s="154" t="s">
        <v>338</v>
      </c>
      <c r="AC49" s="154" t="s">
        <v>129</v>
      </c>
      <c r="AD49" s="154">
        <v>876</v>
      </c>
      <c r="AE49" s="154" t="s">
        <v>124</v>
      </c>
      <c r="AF49" s="154">
        <v>1</v>
      </c>
      <c r="AG49" s="154">
        <v>1000000000</v>
      </c>
      <c r="AH49" s="154" t="s">
        <v>125</v>
      </c>
      <c r="AI49" s="157">
        <f t="shared" si="7"/>
        <v>42918</v>
      </c>
      <c r="AJ49" s="157">
        <f t="shared" si="8"/>
        <v>42918</v>
      </c>
      <c r="AK49" s="157">
        <v>42995</v>
      </c>
      <c r="AL49" s="154">
        <v>2017</v>
      </c>
      <c r="AM49" s="154"/>
      <c r="AN49" s="154" t="s">
        <v>402</v>
      </c>
      <c r="AO49" s="154" t="s">
        <v>403</v>
      </c>
      <c r="AP49" s="154" t="s">
        <v>404</v>
      </c>
      <c r="AQ49" s="154"/>
      <c r="AR49" s="61">
        <v>44896</v>
      </c>
      <c r="AS49" s="158">
        <v>43910.588235294097</v>
      </c>
      <c r="AT49" s="154"/>
      <c r="AU49" s="154"/>
      <c r="AV49" s="154" t="s">
        <v>315</v>
      </c>
      <c r="AW49" s="154"/>
    </row>
    <row r="50" spans="1:49" s="38" customFormat="1" ht="132" customHeight="1">
      <c r="A50" s="32">
        <v>2</v>
      </c>
      <c r="B50" s="32" t="s">
        <v>866</v>
      </c>
      <c r="C50" s="154" t="s">
        <v>477</v>
      </c>
      <c r="D50" s="32" t="s">
        <v>79</v>
      </c>
      <c r="E50" s="32" t="s">
        <v>85</v>
      </c>
      <c r="F50" s="32">
        <v>1</v>
      </c>
      <c r="G50" s="32" t="s">
        <v>339</v>
      </c>
      <c r="H50" s="32" t="s">
        <v>349</v>
      </c>
      <c r="I50" s="32" t="s">
        <v>350</v>
      </c>
      <c r="J50" s="32">
        <v>2</v>
      </c>
      <c r="K50" s="32"/>
      <c r="L50" s="32"/>
      <c r="M50" s="32" t="s">
        <v>126</v>
      </c>
      <c r="N50" s="32" t="s">
        <v>103</v>
      </c>
      <c r="O50" s="153">
        <f t="shared" si="5"/>
        <v>4480</v>
      </c>
      <c r="P50" s="158">
        <v>3136</v>
      </c>
      <c r="Q50" s="158">
        <v>3136</v>
      </c>
      <c r="R50" s="158">
        <f t="shared" si="6"/>
        <v>3700.48</v>
      </c>
      <c r="S50" s="154" t="s">
        <v>294</v>
      </c>
      <c r="T50" s="154" t="s">
        <v>79</v>
      </c>
      <c r="U50" s="154" t="s">
        <v>439</v>
      </c>
      <c r="V50" s="157">
        <v>42855</v>
      </c>
      <c r="W50" s="157">
        <f t="shared" si="9"/>
        <v>42920</v>
      </c>
      <c r="X50" s="154"/>
      <c r="Y50" s="154"/>
      <c r="Z50" s="154"/>
      <c r="AA50" s="154"/>
      <c r="AB50" s="154" t="s">
        <v>339</v>
      </c>
      <c r="AC50" s="154" t="s">
        <v>129</v>
      </c>
      <c r="AD50" s="154">
        <v>876</v>
      </c>
      <c r="AE50" s="154" t="s">
        <v>124</v>
      </c>
      <c r="AF50" s="154">
        <v>1</v>
      </c>
      <c r="AG50" s="154">
        <v>1000000000</v>
      </c>
      <c r="AH50" s="154" t="s">
        <v>125</v>
      </c>
      <c r="AI50" s="157">
        <f>W50+28</f>
        <v>42948</v>
      </c>
      <c r="AJ50" s="157">
        <f t="shared" si="8"/>
        <v>42948</v>
      </c>
      <c r="AK50" s="157">
        <v>43085</v>
      </c>
      <c r="AL50" s="154">
        <v>2017</v>
      </c>
      <c r="AM50" s="154"/>
      <c r="AN50" s="154" t="s">
        <v>399</v>
      </c>
      <c r="AO50" s="154" t="s">
        <v>405</v>
      </c>
      <c r="AP50" s="154" t="s">
        <v>406</v>
      </c>
      <c r="AQ50" s="154"/>
      <c r="AR50" s="61">
        <v>43070</v>
      </c>
      <c r="AS50" s="158">
        <v>13922.694</v>
      </c>
      <c r="AT50" s="154"/>
      <c r="AU50" s="154"/>
      <c r="AV50" s="154" t="s">
        <v>315</v>
      </c>
      <c r="AW50" s="154"/>
    </row>
    <row r="51" spans="1:49" s="38" customFormat="1" ht="115.5" customHeight="1">
      <c r="A51" s="32">
        <v>2</v>
      </c>
      <c r="B51" s="32" t="s">
        <v>867</v>
      </c>
      <c r="C51" s="154" t="s">
        <v>477</v>
      </c>
      <c r="D51" s="32" t="s">
        <v>79</v>
      </c>
      <c r="E51" s="32" t="s">
        <v>85</v>
      </c>
      <c r="F51" s="32">
        <v>1</v>
      </c>
      <c r="G51" s="32" t="s">
        <v>339</v>
      </c>
      <c r="H51" s="32" t="s">
        <v>349</v>
      </c>
      <c r="I51" s="32" t="s">
        <v>350</v>
      </c>
      <c r="J51" s="32">
        <v>2</v>
      </c>
      <c r="K51" s="32"/>
      <c r="L51" s="32"/>
      <c r="M51" s="32" t="s">
        <v>126</v>
      </c>
      <c r="N51" s="32" t="s">
        <v>103</v>
      </c>
      <c r="O51" s="153">
        <f t="shared" si="5"/>
        <v>10920</v>
      </c>
      <c r="P51" s="158">
        <v>7644</v>
      </c>
      <c r="Q51" s="158">
        <v>7644</v>
      </c>
      <c r="R51" s="158">
        <f t="shared" si="6"/>
        <v>9019.92</v>
      </c>
      <c r="S51" s="154" t="s">
        <v>294</v>
      </c>
      <c r="T51" s="154" t="s">
        <v>79</v>
      </c>
      <c r="U51" s="154" t="s">
        <v>439</v>
      </c>
      <c r="V51" s="157">
        <v>42825</v>
      </c>
      <c r="W51" s="157">
        <f t="shared" si="9"/>
        <v>42890</v>
      </c>
      <c r="X51" s="154"/>
      <c r="Y51" s="154"/>
      <c r="Z51" s="154"/>
      <c r="AA51" s="154"/>
      <c r="AB51" s="154" t="s">
        <v>339</v>
      </c>
      <c r="AC51" s="154" t="s">
        <v>129</v>
      </c>
      <c r="AD51" s="154">
        <v>876</v>
      </c>
      <c r="AE51" s="154" t="s">
        <v>124</v>
      </c>
      <c r="AF51" s="154">
        <v>1</v>
      </c>
      <c r="AG51" s="154">
        <v>1000000000</v>
      </c>
      <c r="AH51" s="154" t="s">
        <v>125</v>
      </c>
      <c r="AI51" s="157">
        <f t="shared" si="7"/>
        <v>42918</v>
      </c>
      <c r="AJ51" s="157">
        <f t="shared" si="8"/>
        <v>42918</v>
      </c>
      <c r="AK51" s="157">
        <v>43055</v>
      </c>
      <c r="AL51" s="154">
        <v>2017</v>
      </c>
      <c r="AM51" s="154"/>
      <c r="AN51" s="154" t="s">
        <v>399</v>
      </c>
      <c r="AO51" s="154" t="s">
        <v>405</v>
      </c>
      <c r="AP51" s="154" t="s">
        <v>406</v>
      </c>
      <c r="AQ51" s="154"/>
      <c r="AR51" s="61">
        <v>43070</v>
      </c>
      <c r="AS51" s="158">
        <v>13922.694</v>
      </c>
      <c r="AT51" s="154"/>
      <c r="AU51" s="154"/>
      <c r="AV51" s="154" t="s">
        <v>315</v>
      </c>
      <c r="AW51" s="154"/>
    </row>
    <row r="52" spans="1:49" s="38" customFormat="1" ht="75">
      <c r="A52" s="32">
        <v>2</v>
      </c>
      <c r="B52" s="32" t="s">
        <v>868</v>
      </c>
      <c r="C52" s="154" t="s">
        <v>477</v>
      </c>
      <c r="D52" s="32" t="s">
        <v>79</v>
      </c>
      <c r="E52" s="32" t="s">
        <v>343</v>
      </c>
      <c r="F52" s="32">
        <v>1</v>
      </c>
      <c r="G52" s="32" t="s">
        <v>340</v>
      </c>
      <c r="H52" s="32" t="s">
        <v>344</v>
      </c>
      <c r="I52" s="32" t="s">
        <v>351</v>
      </c>
      <c r="J52" s="32">
        <v>2</v>
      </c>
      <c r="K52" s="32"/>
      <c r="L52" s="32"/>
      <c r="M52" s="32" t="s">
        <v>126</v>
      </c>
      <c r="N52" s="32" t="s">
        <v>103</v>
      </c>
      <c r="O52" s="153">
        <f t="shared" si="5"/>
        <v>1142.8571428571429</v>
      </c>
      <c r="P52" s="158">
        <v>800</v>
      </c>
      <c r="Q52" s="158">
        <v>800</v>
      </c>
      <c r="R52" s="158">
        <f t="shared" si="6"/>
        <v>944</v>
      </c>
      <c r="S52" s="154" t="s">
        <v>294</v>
      </c>
      <c r="T52" s="154" t="s">
        <v>79</v>
      </c>
      <c r="U52" s="154" t="s">
        <v>439</v>
      </c>
      <c r="V52" s="157">
        <v>42885</v>
      </c>
      <c r="W52" s="157">
        <f t="shared" si="9"/>
        <v>42950</v>
      </c>
      <c r="X52" s="154"/>
      <c r="Y52" s="154"/>
      <c r="Z52" s="154"/>
      <c r="AA52" s="154"/>
      <c r="AB52" s="154" t="s">
        <v>340</v>
      </c>
      <c r="AC52" s="154" t="s">
        <v>129</v>
      </c>
      <c r="AD52" s="154">
        <v>876</v>
      </c>
      <c r="AE52" s="154" t="s">
        <v>124</v>
      </c>
      <c r="AF52" s="154">
        <v>1</v>
      </c>
      <c r="AG52" s="154">
        <v>1000000000</v>
      </c>
      <c r="AH52" s="154" t="s">
        <v>125</v>
      </c>
      <c r="AI52" s="157">
        <f>W52+28</f>
        <v>42978</v>
      </c>
      <c r="AJ52" s="157">
        <f t="shared" si="8"/>
        <v>42978</v>
      </c>
      <c r="AK52" s="157">
        <v>43055</v>
      </c>
      <c r="AL52" s="154">
        <v>2017</v>
      </c>
      <c r="AM52" s="154"/>
      <c r="AN52" s="154" t="s">
        <v>407</v>
      </c>
      <c r="AO52" s="154" t="s">
        <v>408</v>
      </c>
      <c r="AP52" s="154" t="s">
        <v>409</v>
      </c>
      <c r="AQ52" s="154"/>
      <c r="AR52" s="61">
        <v>43435</v>
      </c>
      <c r="AS52" s="158">
        <v>10450.588235294101</v>
      </c>
      <c r="AT52" s="154"/>
      <c r="AU52" s="154"/>
      <c r="AV52" s="154" t="s">
        <v>315</v>
      </c>
      <c r="AW52" s="154"/>
    </row>
    <row r="53" spans="1:49" s="38" customFormat="1" ht="45">
      <c r="A53" s="32">
        <v>2</v>
      </c>
      <c r="B53" s="32" t="s">
        <v>869</v>
      </c>
      <c r="C53" s="154" t="s">
        <v>477</v>
      </c>
      <c r="D53" s="32" t="s">
        <v>79</v>
      </c>
      <c r="E53" s="32" t="s">
        <v>85</v>
      </c>
      <c r="F53" s="32">
        <v>1</v>
      </c>
      <c r="G53" s="32" t="s">
        <v>341</v>
      </c>
      <c r="H53" s="32" t="s">
        <v>347</v>
      </c>
      <c r="I53" s="32" t="s">
        <v>348</v>
      </c>
      <c r="J53" s="32">
        <v>2</v>
      </c>
      <c r="K53" s="32"/>
      <c r="L53" s="32"/>
      <c r="M53" s="32" t="s">
        <v>126</v>
      </c>
      <c r="N53" s="32" t="s">
        <v>103</v>
      </c>
      <c r="O53" s="153">
        <f t="shared" si="5"/>
        <v>4340</v>
      </c>
      <c r="P53" s="158">
        <v>3038</v>
      </c>
      <c r="Q53" s="158">
        <v>3038</v>
      </c>
      <c r="R53" s="158">
        <f t="shared" si="6"/>
        <v>3584.8399999999997</v>
      </c>
      <c r="S53" s="154" t="s">
        <v>294</v>
      </c>
      <c r="T53" s="154" t="s">
        <v>79</v>
      </c>
      <c r="U53" s="154" t="s">
        <v>439</v>
      </c>
      <c r="V53" s="157">
        <v>42825</v>
      </c>
      <c r="W53" s="157">
        <f t="shared" si="9"/>
        <v>42890</v>
      </c>
      <c r="X53" s="154"/>
      <c r="Y53" s="154"/>
      <c r="Z53" s="154"/>
      <c r="AA53" s="154"/>
      <c r="AB53" s="154" t="s">
        <v>341</v>
      </c>
      <c r="AC53" s="154" t="s">
        <v>129</v>
      </c>
      <c r="AD53" s="154">
        <v>876</v>
      </c>
      <c r="AE53" s="154" t="s">
        <v>124</v>
      </c>
      <c r="AF53" s="154">
        <v>1</v>
      </c>
      <c r="AG53" s="154">
        <v>1000000000</v>
      </c>
      <c r="AH53" s="154" t="s">
        <v>125</v>
      </c>
      <c r="AI53" s="157">
        <f t="shared" si="7"/>
        <v>42918</v>
      </c>
      <c r="AJ53" s="157">
        <f t="shared" si="8"/>
        <v>42918</v>
      </c>
      <c r="AK53" s="157">
        <v>43055</v>
      </c>
      <c r="AL53" s="154">
        <v>2017</v>
      </c>
      <c r="AM53" s="154"/>
      <c r="AN53" s="154" t="s">
        <v>410</v>
      </c>
      <c r="AO53" s="154" t="s">
        <v>411</v>
      </c>
      <c r="AP53" s="154" t="s">
        <v>412</v>
      </c>
      <c r="AQ53" s="154"/>
      <c r="AR53" s="61">
        <v>43070</v>
      </c>
      <c r="AS53" s="158">
        <v>3725.8823529411802</v>
      </c>
      <c r="AT53" s="154"/>
      <c r="AU53" s="154"/>
      <c r="AV53" s="154" t="s">
        <v>315</v>
      </c>
      <c r="AW53" s="154"/>
    </row>
    <row r="54" spans="1:49" s="38" customFormat="1" ht="60">
      <c r="A54" s="32">
        <v>2</v>
      </c>
      <c r="B54" s="32" t="s">
        <v>870</v>
      </c>
      <c r="C54" s="154" t="s">
        <v>477</v>
      </c>
      <c r="D54" s="32" t="s">
        <v>79</v>
      </c>
      <c r="E54" s="32" t="s">
        <v>85</v>
      </c>
      <c r="F54" s="32">
        <v>1</v>
      </c>
      <c r="G54" s="32" t="s">
        <v>342</v>
      </c>
      <c r="H54" s="32" t="s">
        <v>347</v>
      </c>
      <c r="I54" s="32" t="s">
        <v>348</v>
      </c>
      <c r="J54" s="32">
        <v>1</v>
      </c>
      <c r="K54" s="32"/>
      <c r="L54" s="32"/>
      <c r="M54" s="32" t="s">
        <v>126</v>
      </c>
      <c r="N54" s="32" t="s">
        <v>103</v>
      </c>
      <c r="O54" s="153">
        <f t="shared" si="5"/>
        <v>170728.57142857145</v>
      </c>
      <c r="P54" s="158">
        <v>119510</v>
      </c>
      <c r="Q54" s="158">
        <v>119510</v>
      </c>
      <c r="R54" s="158">
        <f t="shared" si="6"/>
        <v>141021.79999999999</v>
      </c>
      <c r="S54" s="154" t="s">
        <v>293</v>
      </c>
      <c r="T54" s="154" t="s">
        <v>112</v>
      </c>
      <c r="U54" s="154" t="s">
        <v>439</v>
      </c>
      <c r="V54" s="157">
        <v>42824</v>
      </c>
      <c r="W54" s="157">
        <f>V54+75</f>
        <v>42899</v>
      </c>
      <c r="X54" s="154"/>
      <c r="Y54" s="154"/>
      <c r="Z54" s="154"/>
      <c r="AA54" s="154"/>
      <c r="AB54" s="154" t="s">
        <v>342</v>
      </c>
      <c r="AC54" s="154" t="s">
        <v>129</v>
      </c>
      <c r="AD54" s="154">
        <v>876</v>
      </c>
      <c r="AE54" s="154" t="s">
        <v>124</v>
      </c>
      <c r="AF54" s="154">
        <v>1</v>
      </c>
      <c r="AG54" s="154">
        <v>1000000000</v>
      </c>
      <c r="AH54" s="154" t="s">
        <v>125</v>
      </c>
      <c r="AI54" s="157">
        <f t="shared" si="7"/>
        <v>42927</v>
      </c>
      <c r="AJ54" s="157">
        <f t="shared" si="8"/>
        <v>42927</v>
      </c>
      <c r="AK54" s="157">
        <v>43109</v>
      </c>
      <c r="AL54" s="154">
        <v>2017</v>
      </c>
      <c r="AM54" s="154"/>
      <c r="AN54" s="154" t="s">
        <v>413</v>
      </c>
      <c r="AO54" s="154" t="s">
        <v>414</v>
      </c>
      <c r="AP54" s="154" t="s">
        <v>415</v>
      </c>
      <c r="AQ54" s="154"/>
      <c r="AR54" s="61">
        <v>44896</v>
      </c>
      <c r="AS54" s="158">
        <v>1115027.96078431</v>
      </c>
      <c r="AT54" s="154"/>
      <c r="AU54" s="154"/>
      <c r="AV54" s="154" t="s">
        <v>315</v>
      </c>
      <c r="AW54" s="154"/>
    </row>
    <row r="55" spans="1:49" s="38" customFormat="1" ht="76.5" customHeight="1">
      <c r="A55" s="32">
        <v>2</v>
      </c>
      <c r="B55" s="32" t="s">
        <v>1376</v>
      </c>
      <c r="C55" s="154" t="s">
        <v>477</v>
      </c>
      <c r="D55" s="32" t="s">
        <v>79</v>
      </c>
      <c r="E55" s="32" t="s">
        <v>85</v>
      </c>
      <c r="F55" s="32">
        <v>1</v>
      </c>
      <c r="G55" s="165" t="s">
        <v>1377</v>
      </c>
      <c r="H55" s="32" t="s">
        <v>1378</v>
      </c>
      <c r="I55" s="32" t="s">
        <v>1379</v>
      </c>
      <c r="J55" s="32">
        <v>2</v>
      </c>
      <c r="K55" s="32"/>
      <c r="L55" s="32"/>
      <c r="M55" s="138" t="s">
        <v>126</v>
      </c>
      <c r="N55" s="130" t="s">
        <v>103</v>
      </c>
      <c r="O55" s="153">
        <v>5467.4685620557702</v>
      </c>
      <c r="P55" s="158">
        <v>4237.2881355932204</v>
      </c>
      <c r="Q55" s="158">
        <v>4237.2881355932204</v>
      </c>
      <c r="R55" s="158">
        <v>5000</v>
      </c>
      <c r="S55" s="154" t="s">
        <v>294</v>
      </c>
      <c r="T55" s="154" t="s">
        <v>79</v>
      </c>
      <c r="U55" s="154" t="s">
        <v>439</v>
      </c>
      <c r="V55" s="157">
        <v>42719</v>
      </c>
      <c r="W55" s="157">
        <f>V55+55</f>
        <v>42774</v>
      </c>
      <c r="X55" s="154"/>
      <c r="Y55" s="154"/>
      <c r="Z55" s="154"/>
      <c r="AA55" s="154"/>
      <c r="AB55" s="154"/>
      <c r="AC55" s="154" t="s">
        <v>129</v>
      </c>
      <c r="AD55" s="154">
        <v>876</v>
      </c>
      <c r="AE55" s="154" t="s">
        <v>124</v>
      </c>
      <c r="AF55" s="154">
        <v>1</v>
      </c>
      <c r="AG55" s="154">
        <v>1000000000</v>
      </c>
      <c r="AH55" s="154" t="s">
        <v>125</v>
      </c>
      <c r="AI55" s="157">
        <v>42784</v>
      </c>
      <c r="AJ55" s="157">
        <v>42784</v>
      </c>
      <c r="AK55" s="157">
        <v>43100</v>
      </c>
      <c r="AL55" s="154">
        <v>2017</v>
      </c>
      <c r="AM55" s="154"/>
      <c r="AN55" s="154" t="s">
        <v>1380</v>
      </c>
      <c r="AO55" s="154" t="s">
        <v>1381</v>
      </c>
      <c r="AP55" s="154" t="s">
        <v>1382</v>
      </c>
      <c r="AQ55" s="154" t="s">
        <v>595</v>
      </c>
      <c r="AR55" s="61">
        <v>44532</v>
      </c>
      <c r="AS55" s="158">
        <v>1340947.2416000001</v>
      </c>
      <c r="AT55" s="154"/>
      <c r="AU55" s="154"/>
      <c r="AV55" s="154" t="s">
        <v>1179</v>
      </c>
      <c r="AW55" s="154" t="s">
        <v>1311</v>
      </c>
    </row>
    <row r="56" spans="1:49" s="92" customFormat="1" ht="156.75">
      <c r="A56" s="77">
        <v>2</v>
      </c>
      <c r="B56" s="77" t="s">
        <v>1071</v>
      </c>
      <c r="C56" s="154" t="s">
        <v>477</v>
      </c>
      <c r="D56" s="32" t="s">
        <v>79</v>
      </c>
      <c r="E56" s="77" t="s">
        <v>89</v>
      </c>
      <c r="F56" s="77" t="s">
        <v>1046</v>
      </c>
      <c r="G56" s="77" t="s">
        <v>1047</v>
      </c>
      <c r="H56" s="78" t="s">
        <v>1339</v>
      </c>
      <c r="I56" s="78" t="s">
        <v>1340</v>
      </c>
      <c r="J56" s="77">
        <v>1</v>
      </c>
      <c r="K56" s="77"/>
      <c r="L56" s="77"/>
      <c r="M56" s="77" t="s">
        <v>126</v>
      </c>
      <c r="N56" s="77" t="s">
        <v>105</v>
      </c>
      <c r="O56" s="153">
        <f t="shared" si="5"/>
        <v>26322.377585714286</v>
      </c>
      <c r="P56" s="79">
        <v>18425.66431</v>
      </c>
      <c r="Q56" s="79">
        <v>18425.66431</v>
      </c>
      <c r="R56" s="79">
        <f t="shared" ref="R56:R66" si="12">Q56*1.18</f>
        <v>21742.2838858</v>
      </c>
      <c r="S56" s="80" t="s">
        <v>106</v>
      </c>
      <c r="T56" s="154" t="s">
        <v>112</v>
      </c>
      <c r="U56" s="154" t="s">
        <v>592</v>
      </c>
      <c r="V56" s="81">
        <v>42675</v>
      </c>
      <c r="W56" s="81">
        <f>V56+60</f>
        <v>42735</v>
      </c>
      <c r="X56" s="80"/>
      <c r="Y56" s="80"/>
      <c r="Z56" s="80"/>
      <c r="AA56" s="80"/>
      <c r="AB56" s="90" t="str">
        <f t="shared" ref="AB56:AB66" si="13">G56</f>
        <v>Поставка вводов 35-220 кВ</v>
      </c>
      <c r="AC56" s="80" t="s">
        <v>555</v>
      </c>
      <c r="AD56" s="80">
        <v>796</v>
      </c>
      <c r="AE56" s="80" t="s">
        <v>308</v>
      </c>
      <c r="AF56" s="80">
        <v>46</v>
      </c>
      <c r="AG56" s="80">
        <v>1000000000</v>
      </c>
      <c r="AH56" s="80" t="s">
        <v>1045</v>
      </c>
      <c r="AI56" s="157">
        <f>W56+28</f>
        <v>42763</v>
      </c>
      <c r="AJ56" s="81">
        <f t="shared" si="8"/>
        <v>42763</v>
      </c>
      <c r="AK56" s="81">
        <f>AJ56+60</f>
        <v>42823</v>
      </c>
      <c r="AL56" s="80">
        <v>2017</v>
      </c>
      <c r="AM56" s="80"/>
      <c r="AN56" s="80">
        <v>2017</v>
      </c>
      <c r="AO56" s="80" t="s">
        <v>1322</v>
      </c>
      <c r="AP56" s="80" t="s">
        <v>1323</v>
      </c>
      <c r="AQ56" s="80" t="s">
        <v>595</v>
      </c>
      <c r="AR56" s="81" t="s">
        <v>312</v>
      </c>
      <c r="AS56" s="91">
        <v>23528</v>
      </c>
      <c r="AT56" s="80"/>
      <c r="AU56" s="80"/>
      <c r="AV56" s="80" t="s">
        <v>315</v>
      </c>
      <c r="AW56" s="80"/>
    </row>
    <row r="57" spans="1:49" s="92" customFormat="1" ht="85.5">
      <c r="A57" s="77">
        <v>2</v>
      </c>
      <c r="B57" s="77" t="s">
        <v>1072</v>
      </c>
      <c r="C57" s="154" t="s">
        <v>477</v>
      </c>
      <c r="D57" s="32" t="s">
        <v>79</v>
      </c>
      <c r="E57" s="77" t="s">
        <v>89</v>
      </c>
      <c r="F57" s="77" t="s">
        <v>1048</v>
      </c>
      <c r="G57" s="77" t="s">
        <v>680</v>
      </c>
      <c r="H57" s="82" t="s">
        <v>626</v>
      </c>
      <c r="I57" s="82" t="s">
        <v>626</v>
      </c>
      <c r="J57" s="77">
        <v>1</v>
      </c>
      <c r="K57" s="77"/>
      <c r="L57" s="77"/>
      <c r="M57" s="77" t="s">
        <v>126</v>
      </c>
      <c r="N57" s="77" t="s">
        <v>105</v>
      </c>
      <c r="O57" s="153">
        <f t="shared" si="5"/>
        <v>737.1819714285715</v>
      </c>
      <c r="P57" s="79">
        <v>516.02737999999999</v>
      </c>
      <c r="Q57" s="79">
        <v>516.02737999999999</v>
      </c>
      <c r="R57" s="79">
        <f t="shared" si="12"/>
        <v>608.91230839999992</v>
      </c>
      <c r="S57" s="80" t="s">
        <v>295</v>
      </c>
      <c r="T57" s="80" t="s">
        <v>79</v>
      </c>
      <c r="U57" s="154" t="s">
        <v>439</v>
      </c>
      <c r="V57" s="157">
        <v>42734</v>
      </c>
      <c r="W57" s="81">
        <f t="shared" ref="W57:W65" si="14">V57+55</f>
        <v>42789</v>
      </c>
      <c r="X57" s="80"/>
      <c r="Y57" s="80"/>
      <c r="Z57" s="80"/>
      <c r="AA57" s="80"/>
      <c r="AB57" s="90" t="str">
        <f t="shared" si="13"/>
        <v>Поставка изделий железобетонных (прочие)</v>
      </c>
      <c r="AC57" s="80" t="s">
        <v>555</v>
      </c>
      <c r="AD57" s="80">
        <v>796</v>
      </c>
      <c r="AE57" s="80" t="s">
        <v>308</v>
      </c>
      <c r="AF57" s="80">
        <v>104</v>
      </c>
      <c r="AG57" s="80">
        <v>1000000000</v>
      </c>
      <c r="AH57" s="80" t="s">
        <v>1045</v>
      </c>
      <c r="AI57" s="157">
        <f t="shared" si="7"/>
        <v>42817</v>
      </c>
      <c r="AJ57" s="81">
        <f t="shared" si="8"/>
        <v>42817</v>
      </c>
      <c r="AK57" s="81">
        <f t="shared" ref="AK57:AK60" si="15">AJ57+30</f>
        <v>42847</v>
      </c>
      <c r="AL57" s="80">
        <v>2017</v>
      </c>
      <c r="AM57" s="80"/>
      <c r="AN57" s="80" t="s">
        <v>410</v>
      </c>
      <c r="AO57" s="80" t="s">
        <v>1324</v>
      </c>
      <c r="AP57" s="80" t="s">
        <v>1325</v>
      </c>
      <c r="AQ57" s="80">
        <v>2013.02</v>
      </c>
      <c r="AR57" s="61">
        <v>43070</v>
      </c>
      <c r="AS57" s="91">
        <v>37127.06</v>
      </c>
      <c r="AT57" s="80"/>
      <c r="AU57" s="80">
        <v>28.285</v>
      </c>
      <c r="AV57" s="80" t="s">
        <v>315</v>
      </c>
      <c r="AW57" s="80"/>
    </row>
    <row r="58" spans="1:49" s="92" customFormat="1" ht="85.5">
      <c r="A58" s="77">
        <v>2</v>
      </c>
      <c r="B58" s="77" t="s">
        <v>1073</v>
      </c>
      <c r="C58" s="154" t="s">
        <v>477</v>
      </c>
      <c r="D58" s="32" t="s">
        <v>79</v>
      </c>
      <c r="E58" s="77" t="s">
        <v>89</v>
      </c>
      <c r="F58" s="77" t="s">
        <v>1049</v>
      </c>
      <c r="G58" s="77" t="s">
        <v>620</v>
      </c>
      <c r="H58" s="78" t="s">
        <v>621</v>
      </c>
      <c r="I58" s="78" t="s">
        <v>1050</v>
      </c>
      <c r="J58" s="77">
        <v>1</v>
      </c>
      <c r="K58" s="77"/>
      <c r="L58" s="77"/>
      <c r="M58" s="77" t="s">
        <v>126</v>
      </c>
      <c r="N58" s="77" t="s">
        <v>105</v>
      </c>
      <c r="O58" s="153">
        <f t="shared" si="5"/>
        <v>1583.9064285714287</v>
      </c>
      <c r="P58" s="79">
        <v>1108.7345</v>
      </c>
      <c r="Q58" s="79">
        <v>1108.7345</v>
      </c>
      <c r="R58" s="79">
        <f t="shared" si="12"/>
        <v>1308.3067100000001</v>
      </c>
      <c r="S58" s="80" t="s">
        <v>106</v>
      </c>
      <c r="T58" s="80" t="s">
        <v>79</v>
      </c>
      <c r="U58" s="154" t="s">
        <v>592</v>
      </c>
      <c r="V58" s="157">
        <v>42734</v>
      </c>
      <c r="W58" s="81">
        <f t="shared" si="14"/>
        <v>42789</v>
      </c>
      <c r="X58" s="80"/>
      <c r="Y58" s="80"/>
      <c r="Z58" s="80"/>
      <c r="AA58" s="80"/>
      <c r="AB58" s="90" t="str">
        <f t="shared" si="13"/>
        <v>Поставка подвесных стеклянных изоляторов на напряжение от 10 кВ до 500 кВ</v>
      </c>
      <c r="AC58" s="80" t="s">
        <v>555</v>
      </c>
      <c r="AD58" s="80">
        <v>796</v>
      </c>
      <c r="AE58" s="80" t="s">
        <v>308</v>
      </c>
      <c r="AF58" s="80">
        <v>2120</v>
      </c>
      <c r="AG58" s="80">
        <v>1000000000</v>
      </c>
      <c r="AH58" s="80" t="s">
        <v>1045</v>
      </c>
      <c r="AI58" s="157">
        <f t="shared" si="7"/>
        <v>42817</v>
      </c>
      <c r="AJ58" s="81">
        <f t="shared" si="8"/>
        <v>42817</v>
      </c>
      <c r="AK58" s="81">
        <f t="shared" si="15"/>
        <v>42847</v>
      </c>
      <c r="AL58" s="80">
        <v>2017</v>
      </c>
      <c r="AM58" s="80"/>
      <c r="AN58" s="80" t="s">
        <v>410</v>
      </c>
      <c r="AO58" s="80" t="s">
        <v>1324</v>
      </c>
      <c r="AP58" s="80" t="s">
        <v>1325</v>
      </c>
      <c r="AQ58" s="80">
        <v>2013.02</v>
      </c>
      <c r="AR58" s="61">
        <v>43070</v>
      </c>
      <c r="AS58" s="91">
        <v>37127.06</v>
      </c>
      <c r="AT58" s="80"/>
      <c r="AU58" s="80">
        <v>28.285</v>
      </c>
      <c r="AV58" s="80" t="s">
        <v>315</v>
      </c>
      <c r="AW58" s="80"/>
    </row>
    <row r="59" spans="1:49" s="92" customFormat="1" ht="48" customHeight="1">
      <c r="A59" s="77">
        <v>2</v>
      </c>
      <c r="B59" s="77" t="s">
        <v>1074</v>
      </c>
      <c r="C59" s="154" t="s">
        <v>477</v>
      </c>
      <c r="D59" s="32" t="s">
        <v>79</v>
      </c>
      <c r="E59" s="77" t="s">
        <v>89</v>
      </c>
      <c r="F59" s="77" t="s">
        <v>1052</v>
      </c>
      <c r="G59" s="77" t="s">
        <v>1053</v>
      </c>
      <c r="H59" s="78" t="s">
        <v>1054</v>
      </c>
      <c r="I59" s="78" t="s">
        <v>1054</v>
      </c>
      <c r="J59" s="77">
        <v>1</v>
      </c>
      <c r="K59" s="77"/>
      <c r="L59" s="77"/>
      <c r="M59" s="77" t="s">
        <v>126</v>
      </c>
      <c r="N59" s="77" t="s">
        <v>105</v>
      </c>
      <c r="O59" s="153">
        <f t="shared" si="5"/>
        <v>16439.350457142857</v>
      </c>
      <c r="P59" s="79">
        <v>11507.545319999999</v>
      </c>
      <c r="Q59" s="79">
        <v>11507.545319999999</v>
      </c>
      <c r="R59" s="79">
        <f t="shared" si="12"/>
        <v>13578.903477599999</v>
      </c>
      <c r="S59" s="80" t="s">
        <v>293</v>
      </c>
      <c r="T59" s="154" t="s">
        <v>112</v>
      </c>
      <c r="U59" s="154" t="s">
        <v>439</v>
      </c>
      <c r="V59" s="157">
        <v>42734</v>
      </c>
      <c r="W59" s="157">
        <f t="shared" ref="W59" si="16">V59+75</f>
        <v>42809</v>
      </c>
      <c r="X59" s="80"/>
      <c r="Y59" s="80"/>
      <c r="Z59" s="80"/>
      <c r="AA59" s="80"/>
      <c r="AB59" s="90" t="str">
        <f t="shared" si="13"/>
        <v>Поставка устройств РЗА</v>
      </c>
      <c r="AC59" s="80" t="s">
        <v>555</v>
      </c>
      <c r="AD59" s="80">
        <v>796</v>
      </c>
      <c r="AE59" s="80" t="s">
        <v>308</v>
      </c>
      <c r="AF59" s="80">
        <v>30</v>
      </c>
      <c r="AG59" s="80">
        <v>1000000000</v>
      </c>
      <c r="AH59" s="80" t="s">
        <v>1045</v>
      </c>
      <c r="AI59" s="157">
        <f t="shared" si="7"/>
        <v>42837</v>
      </c>
      <c r="AJ59" s="81">
        <f t="shared" si="8"/>
        <v>42837</v>
      </c>
      <c r="AK59" s="81">
        <f t="shared" si="15"/>
        <v>42867</v>
      </c>
      <c r="AL59" s="80">
        <v>2017</v>
      </c>
      <c r="AM59" s="80"/>
      <c r="AN59" s="80" t="s">
        <v>385</v>
      </c>
      <c r="AO59" s="80" t="s">
        <v>1326</v>
      </c>
      <c r="AP59" s="80" t="s">
        <v>1327</v>
      </c>
      <c r="AQ59" s="80">
        <v>2012.05</v>
      </c>
      <c r="AR59" s="81" t="s">
        <v>312</v>
      </c>
      <c r="AS59" s="91">
        <v>37658.235294117701</v>
      </c>
      <c r="AT59" s="80"/>
      <c r="AU59" s="80"/>
      <c r="AV59" s="80" t="s">
        <v>149</v>
      </c>
      <c r="AW59" s="80"/>
    </row>
    <row r="60" spans="1:49" s="92" customFormat="1" ht="54.75" customHeight="1">
      <c r="A60" s="77">
        <v>2</v>
      </c>
      <c r="B60" s="77" t="s">
        <v>1075</v>
      </c>
      <c r="C60" s="154" t="s">
        <v>477</v>
      </c>
      <c r="D60" s="32" t="s">
        <v>79</v>
      </c>
      <c r="E60" s="77" t="s">
        <v>89</v>
      </c>
      <c r="F60" s="77" t="s">
        <v>1055</v>
      </c>
      <c r="G60" s="77" t="s">
        <v>1056</v>
      </c>
      <c r="H60" s="78" t="s">
        <v>619</v>
      </c>
      <c r="I60" s="78" t="s">
        <v>1057</v>
      </c>
      <c r="J60" s="77">
        <v>1</v>
      </c>
      <c r="K60" s="77"/>
      <c r="L60" s="77"/>
      <c r="M60" s="77" t="s">
        <v>126</v>
      </c>
      <c r="N60" s="77" t="s">
        <v>105</v>
      </c>
      <c r="O60" s="153">
        <f t="shared" si="5"/>
        <v>2098.462857142857</v>
      </c>
      <c r="P60" s="79">
        <v>1468.924</v>
      </c>
      <c r="Q60" s="79">
        <v>1468.924</v>
      </c>
      <c r="R60" s="79">
        <f t="shared" si="12"/>
        <v>1733.3303199999998</v>
      </c>
      <c r="S60" s="80" t="s">
        <v>295</v>
      </c>
      <c r="T60" s="80" t="s">
        <v>79</v>
      </c>
      <c r="U60" s="154" t="s">
        <v>439</v>
      </c>
      <c r="V60" s="157">
        <v>42734</v>
      </c>
      <c r="W60" s="81">
        <f t="shared" si="14"/>
        <v>42789</v>
      </c>
      <c r="X60" s="80"/>
      <c r="Y60" s="80"/>
      <c r="Z60" s="80"/>
      <c r="AA60" s="80"/>
      <c r="AB60" s="90" t="str">
        <f t="shared" si="13"/>
        <v>Поставка волоконно-оптического кабеля</v>
      </c>
      <c r="AC60" s="80" t="s">
        <v>555</v>
      </c>
      <c r="AD60" s="80">
        <v>6</v>
      </c>
      <c r="AE60" s="80" t="s">
        <v>1051</v>
      </c>
      <c r="AF60" s="80">
        <v>11300</v>
      </c>
      <c r="AG60" s="80">
        <v>1000000000</v>
      </c>
      <c r="AH60" s="80" t="s">
        <v>1045</v>
      </c>
      <c r="AI60" s="157">
        <f t="shared" si="7"/>
        <v>42817</v>
      </c>
      <c r="AJ60" s="81">
        <f t="shared" si="8"/>
        <v>42817</v>
      </c>
      <c r="AK60" s="81">
        <f t="shared" si="15"/>
        <v>42847</v>
      </c>
      <c r="AL60" s="80">
        <v>2017</v>
      </c>
      <c r="AM60" s="80"/>
      <c r="AN60" s="80" t="s">
        <v>313</v>
      </c>
      <c r="AO60" s="80" t="s">
        <v>390</v>
      </c>
      <c r="AP60" s="80" t="s">
        <v>391</v>
      </c>
      <c r="AQ60" s="80">
        <v>2015.12</v>
      </c>
      <c r="AR60" s="61">
        <v>43070</v>
      </c>
      <c r="AS60" s="91">
        <v>100740.986</v>
      </c>
      <c r="AT60" s="80"/>
      <c r="AU60" s="80"/>
      <c r="AV60" s="80" t="s">
        <v>315</v>
      </c>
      <c r="AW60" s="80"/>
    </row>
    <row r="61" spans="1:49" s="92" customFormat="1" ht="85.5">
      <c r="A61" s="77">
        <v>2</v>
      </c>
      <c r="B61" s="77" t="s">
        <v>1076</v>
      </c>
      <c r="C61" s="154" t="s">
        <v>477</v>
      </c>
      <c r="D61" s="32" t="s">
        <v>79</v>
      </c>
      <c r="E61" s="77" t="s">
        <v>89</v>
      </c>
      <c r="F61" s="77" t="s">
        <v>1058</v>
      </c>
      <c r="G61" s="77" t="s">
        <v>639</v>
      </c>
      <c r="H61" s="78" t="s">
        <v>599</v>
      </c>
      <c r="I61" s="78" t="s">
        <v>1059</v>
      </c>
      <c r="J61" s="77">
        <v>1</v>
      </c>
      <c r="K61" s="77"/>
      <c r="L61" s="77"/>
      <c r="M61" s="77" t="s">
        <v>126</v>
      </c>
      <c r="N61" s="77" t="s">
        <v>105</v>
      </c>
      <c r="O61" s="153">
        <f t="shared" si="5"/>
        <v>967.16731428571427</v>
      </c>
      <c r="P61" s="79">
        <v>677.01711999999998</v>
      </c>
      <c r="Q61" s="79">
        <v>677.01711999999998</v>
      </c>
      <c r="R61" s="79">
        <f t="shared" si="12"/>
        <v>798.88020159999996</v>
      </c>
      <c r="S61" s="80" t="s">
        <v>295</v>
      </c>
      <c r="T61" s="80" t="s">
        <v>79</v>
      </c>
      <c r="U61" s="154" t="s">
        <v>439</v>
      </c>
      <c r="V61" s="157">
        <v>42734</v>
      </c>
      <c r="W61" s="81">
        <f t="shared" si="14"/>
        <v>42789</v>
      </c>
      <c r="X61" s="80"/>
      <c r="Y61" s="80"/>
      <c r="Z61" s="80"/>
      <c r="AA61" s="80"/>
      <c r="AB61" s="90" t="str">
        <f t="shared" si="13"/>
        <v>Поставка электротехнических вспомогательных материалов</v>
      </c>
      <c r="AC61" s="80" t="s">
        <v>555</v>
      </c>
      <c r="AD61" s="80">
        <v>796</v>
      </c>
      <c r="AE61" s="80" t="s">
        <v>308</v>
      </c>
      <c r="AF61" s="80">
        <v>152</v>
      </c>
      <c r="AG61" s="80">
        <v>1000000000</v>
      </c>
      <c r="AH61" s="80" t="s">
        <v>1045</v>
      </c>
      <c r="AI61" s="157">
        <f t="shared" si="7"/>
        <v>42817</v>
      </c>
      <c r="AJ61" s="81">
        <f t="shared" si="8"/>
        <v>42817</v>
      </c>
      <c r="AK61" s="81">
        <f>AJ61+60</f>
        <v>42877</v>
      </c>
      <c r="AL61" s="80">
        <v>2017</v>
      </c>
      <c r="AM61" s="80"/>
      <c r="AN61" s="80" t="s">
        <v>410</v>
      </c>
      <c r="AO61" s="80" t="s">
        <v>1324</v>
      </c>
      <c r="AP61" s="80" t="s">
        <v>1325</v>
      </c>
      <c r="AQ61" s="80">
        <v>2013.02</v>
      </c>
      <c r="AR61" s="61">
        <v>43070</v>
      </c>
      <c r="AS61" s="91">
        <v>37127.06</v>
      </c>
      <c r="AT61" s="80"/>
      <c r="AU61" s="80">
        <v>28.285</v>
      </c>
      <c r="AV61" s="80" t="s">
        <v>315</v>
      </c>
      <c r="AW61" s="80"/>
    </row>
    <row r="62" spans="1:49" s="92" customFormat="1" ht="80.25" customHeight="1">
      <c r="A62" s="77">
        <v>2</v>
      </c>
      <c r="B62" s="77" t="s">
        <v>1077</v>
      </c>
      <c r="C62" s="154" t="s">
        <v>477</v>
      </c>
      <c r="D62" s="32" t="s">
        <v>79</v>
      </c>
      <c r="E62" s="77" t="s">
        <v>89</v>
      </c>
      <c r="F62" s="77">
        <v>107</v>
      </c>
      <c r="G62" s="77" t="s">
        <v>1060</v>
      </c>
      <c r="H62" s="78" t="s">
        <v>1061</v>
      </c>
      <c r="I62" s="78" t="s">
        <v>1061</v>
      </c>
      <c r="J62" s="77">
        <v>1</v>
      </c>
      <c r="K62" s="77"/>
      <c r="L62" s="77"/>
      <c r="M62" s="77" t="s">
        <v>126</v>
      </c>
      <c r="N62" s="77" t="s">
        <v>105</v>
      </c>
      <c r="O62" s="153">
        <f t="shared" si="5"/>
        <v>1160.1277142857143</v>
      </c>
      <c r="P62" s="79">
        <v>812.08939999999996</v>
      </c>
      <c r="Q62" s="79">
        <v>812.08939999999996</v>
      </c>
      <c r="R62" s="79">
        <f t="shared" si="12"/>
        <v>958.26549199999988</v>
      </c>
      <c r="S62" s="80" t="s">
        <v>295</v>
      </c>
      <c r="T62" s="80" t="s">
        <v>79</v>
      </c>
      <c r="U62" s="154" t="s">
        <v>439</v>
      </c>
      <c r="V62" s="157">
        <v>42734</v>
      </c>
      <c r="W62" s="81">
        <f t="shared" si="14"/>
        <v>42789</v>
      </c>
      <c r="X62" s="80"/>
      <c r="Y62" s="80"/>
      <c r="Z62" s="80"/>
      <c r="AA62" s="80"/>
      <c r="AB62" s="90" t="str">
        <f t="shared" si="13"/>
        <v>Поставка приборов контроля и проверки оборудования (Комплект генератора ADG-200 и РИ-407)</v>
      </c>
      <c r="AC62" s="80" t="s">
        <v>555</v>
      </c>
      <c r="AD62" s="80">
        <v>796</v>
      </c>
      <c r="AE62" s="80" t="s">
        <v>308</v>
      </c>
      <c r="AF62" s="80">
        <v>2</v>
      </c>
      <c r="AG62" s="80">
        <v>1000000000</v>
      </c>
      <c r="AH62" s="80" t="s">
        <v>1045</v>
      </c>
      <c r="AI62" s="157">
        <f>W62+28</f>
        <v>42817</v>
      </c>
      <c r="AJ62" s="81">
        <f t="shared" si="8"/>
        <v>42817</v>
      </c>
      <c r="AK62" s="81">
        <f>AJ62+60</f>
        <v>42877</v>
      </c>
      <c r="AL62" s="80">
        <v>2017</v>
      </c>
      <c r="AM62" s="80"/>
      <c r="AN62" s="80" t="s">
        <v>1328</v>
      </c>
      <c r="AO62" s="80" t="s">
        <v>1329</v>
      </c>
      <c r="AP62" s="80" t="s">
        <v>1330</v>
      </c>
      <c r="AQ62" s="80" t="s">
        <v>595</v>
      </c>
      <c r="AR62" s="81" t="s">
        <v>1331</v>
      </c>
      <c r="AS62" s="91">
        <v>71605.64</v>
      </c>
      <c r="AT62" s="80"/>
      <c r="AU62" s="80"/>
      <c r="AV62" s="80" t="s">
        <v>315</v>
      </c>
      <c r="AW62" s="80"/>
    </row>
    <row r="63" spans="1:49" s="92" customFormat="1" ht="42.75">
      <c r="A63" s="77">
        <v>2</v>
      </c>
      <c r="B63" s="77" t="s">
        <v>1078</v>
      </c>
      <c r="C63" s="154" t="s">
        <v>477</v>
      </c>
      <c r="D63" s="32" t="s">
        <v>79</v>
      </c>
      <c r="E63" s="77" t="s">
        <v>89</v>
      </c>
      <c r="F63" s="77">
        <v>92</v>
      </c>
      <c r="G63" s="77" t="s">
        <v>1062</v>
      </c>
      <c r="H63" s="78" t="s">
        <v>1063</v>
      </c>
      <c r="I63" s="78" t="s">
        <v>1064</v>
      </c>
      <c r="J63" s="77">
        <v>2</v>
      </c>
      <c r="K63" s="77"/>
      <c r="L63" s="77"/>
      <c r="M63" s="77" t="s">
        <v>126</v>
      </c>
      <c r="N63" s="77" t="s">
        <v>105</v>
      </c>
      <c r="O63" s="153">
        <f t="shared" si="5"/>
        <v>661.82618571428577</v>
      </c>
      <c r="P63" s="79">
        <v>463.27832999999998</v>
      </c>
      <c r="Q63" s="79">
        <v>463.27832999999998</v>
      </c>
      <c r="R63" s="79">
        <f t="shared" si="12"/>
        <v>546.66842939999992</v>
      </c>
      <c r="S63" s="80" t="s">
        <v>295</v>
      </c>
      <c r="T63" s="80" t="s">
        <v>79</v>
      </c>
      <c r="U63" s="154" t="s">
        <v>439</v>
      </c>
      <c r="V63" s="157">
        <v>42734</v>
      </c>
      <c r="W63" s="81">
        <f t="shared" si="14"/>
        <v>42789</v>
      </c>
      <c r="X63" s="80"/>
      <c r="Y63" s="80"/>
      <c r="Z63" s="80"/>
      <c r="AA63" s="80"/>
      <c r="AB63" s="90" t="str">
        <f t="shared" si="13"/>
        <v>Поставка оборудования лабораторного (Установка АСТ-2М лабораторная)</v>
      </c>
      <c r="AC63" s="80" t="s">
        <v>555</v>
      </c>
      <c r="AD63" s="80">
        <v>796</v>
      </c>
      <c r="AE63" s="80" t="s">
        <v>308</v>
      </c>
      <c r="AF63" s="80">
        <v>1</v>
      </c>
      <c r="AG63" s="80">
        <v>1000000000</v>
      </c>
      <c r="AH63" s="80" t="s">
        <v>1045</v>
      </c>
      <c r="AI63" s="157">
        <f t="shared" si="7"/>
        <v>42817</v>
      </c>
      <c r="AJ63" s="81">
        <f t="shared" si="8"/>
        <v>42817</v>
      </c>
      <c r="AK63" s="81">
        <f>AJ63+60</f>
        <v>42877</v>
      </c>
      <c r="AL63" s="80">
        <v>2017</v>
      </c>
      <c r="AM63" s="80"/>
      <c r="AN63" s="80" t="s">
        <v>1328</v>
      </c>
      <c r="AO63" s="80" t="s">
        <v>1329</v>
      </c>
      <c r="AP63" s="80" t="s">
        <v>1330</v>
      </c>
      <c r="AQ63" s="80" t="s">
        <v>595</v>
      </c>
      <c r="AR63" s="81" t="s">
        <v>1331</v>
      </c>
      <c r="AS63" s="91">
        <v>71605.64</v>
      </c>
      <c r="AT63" s="80"/>
      <c r="AU63" s="80"/>
      <c r="AV63" s="80" t="s">
        <v>315</v>
      </c>
      <c r="AW63" s="80"/>
    </row>
    <row r="64" spans="1:49" s="92" customFormat="1" ht="57">
      <c r="A64" s="77">
        <v>2</v>
      </c>
      <c r="B64" s="77" t="s">
        <v>1079</v>
      </c>
      <c r="C64" s="154" t="s">
        <v>477</v>
      </c>
      <c r="D64" s="32" t="s">
        <v>79</v>
      </c>
      <c r="E64" s="77" t="s">
        <v>89</v>
      </c>
      <c r="F64" s="77">
        <v>107</v>
      </c>
      <c r="G64" s="77" t="s">
        <v>1065</v>
      </c>
      <c r="H64" s="78" t="s">
        <v>1061</v>
      </c>
      <c r="I64" s="78" t="s">
        <v>1061</v>
      </c>
      <c r="J64" s="77">
        <v>1</v>
      </c>
      <c r="K64" s="77"/>
      <c r="L64" s="77"/>
      <c r="M64" s="77" t="s">
        <v>126</v>
      </c>
      <c r="N64" s="77" t="s">
        <v>105</v>
      </c>
      <c r="O64" s="153">
        <f t="shared" si="5"/>
        <v>2525.9504999999999</v>
      </c>
      <c r="P64" s="79">
        <v>1768.16535</v>
      </c>
      <c r="Q64" s="79">
        <v>1768.16535</v>
      </c>
      <c r="R64" s="79">
        <f t="shared" si="12"/>
        <v>2086.435113</v>
      </c>
      <c r="S64" s="80" t="s">
        <v>295</v>
      </c>
      <c r="T64" s="80" t="s">
        <v>79</v>
      </c>
      <c r="U64" s="154" t="s">
        <v>439</v>
      </c>
      <c r="V64" s="157">
        <v>42734</v>
      </c>
      <c r="W64" s="81">
        <f t="shared" si="14"/>
        <v>42789</v>
      </c>
      <c r="X64" s="80"/>
      <c r="Y64" s="80"/>
      <c r="Z64" s="80"/>
      <c r="AA64" s="80"/>
      <c r="AB64" s="90" t="str">
        <f t="shared" si="13"/>
        <v>Поставка приборов контроля и проверки оборудования (Комплекс универсальный РЕТОМ-21)</v>
      </c>
      <c r="AC64" s="80" t="s">
        <v>555</v>
      </c>
      <c r="AD64" s="80">
        <v>796</v>
      </c>
      <c r="AE64" s="80" t="s">
        <v>308</v>
      </c>
      <c r="AF64" s="80">
        <v>3</v>
      </c>
      <c r="AG64" s="80">
        <v>1000000000</v>
      </c>
      <c r="AH64" s="80" t="s">
        <v>1045</v>
      </c>
      <c r="AI64" s="157">
        <f t="shared" si="7"/>
        <v>42817</v>
      </c>
      <c r="AJ64" s="81">
        <f t="shared" si="8"/>
        <v>42817</v>
      </c>
      <c r="AK64" s="81">
        <f t="shared" ref="AK64:AK65" si="17">AJ64+60</f>
        <v>42877</v>
      </c>
      <c r="AL64" s="80">
        <v>2017</v>
      </c>
      <c r="AM64" s="80"/>
      <c r="AN64" s="80" t="s">
        <v>1328</v>
      </c>
      <c r="AO64" s="80" t="s">
        <v>1329</v>
      </c>
      <c r="AP64" s="80" t="s">
        <v>1330</v>
      </c>
      <c r="AQ64" s="80" t="s">
        <v>595</v>
      </c>
      <c r="AR64" s="81" t="s">
        <v>1331</v>
      </c>
      <c r="AS64" s="91">
        <v>71605.64</v>
      </c>
      <c r="AT64" s="80"/>
      <c r="AU64" s="80"/>
      <c r="AV64" s="80" t="s">
        <v>315</v>
      </c>
      <c r="AW64" s="80"/>
    </row>
    <row r="65" spans="1:49" s="92" customFormat="1" ht="42.75">
      <c r="A65" s="77">
        <v>2</v>
      </c>
      <c r="B65" s="77" t="s">
        <v>1080</v>
      </c>
      <c r="C65" s="154" t="s">
        <v>477</v>
      </c>
      <c r="D65" s="32" t="s">
        <v>79</v>
      </c>
      <c r="E65" s="77" t="s">
        <v>89</v>
      </c>
      <c r="F65" s="77">
        <v>31</v>
      </c>
      <c r="G65" s="77" t="s">
        <v>1066</v>
      </c>
      <c r="H65" s="82" t="s">
        <v>1067</v>
      </c>
      <c r="I65" s="82" t="s">
        <v>742</v>
      </c>
      <c r="J65" s="77">
        <v>1</v>
      </c>
      <c r="K65" s="77"/>
      <c r="L65" s="77"/>
      <c r="M65" s="77" t="s">
        <v>126</v>
      </c>
      <c r="N65" s="77" t="s">
        <v>105</v>
      </c>
      <c r="O65" s="153">
        <f t="shared" si="5"/>
        <v>2589.8159142857144</v>
      </c>
      <c r="P65" s="79">
        <v>1812.87114</v>
      </c>
      <c r="Q65" s="79">
        <v>1812.87114</v>
      </c>
      <c r="R65" s="79">
        <f t="shared" si="12"/>
        <v>2139.1879451999998</v>
      </c>
      <c r="S65" s="80" t="s">
        <v>295</v>
      </c>
      <c r="T65" s="80" t="s">
        <v>79</v>
      </c>
      <c r="U65" s="154" t="s">
        <v>439</v>
      </c>
      <c r="V65" s="157">
        <v>42734</v>
      </c>
      <c r="W65" s="81">
        <f t="shared" si="14"/>
        <v>42789</v>
      </c>
      <c r="X65" s="80"/>
      <c r="Y65" s="80"/>
      <c r="Z65" s="80"/>
      <c r="AA65" s="80"/>
      <c r="AB65" s="90" t="str">
        <f t="shared" si="13"/>
        <v>Поставка автомобилей ГАЗ (Автомобиль ГАЗ-33081)</v>
      </c>
      <c r="AC65" s="80" t="s">
        <v>555</v>
      </c>
      <c r="AD65" s="80">
        <v>796</v>
      </c>
      <c r="AE65" s="80" t="s">
        <v>308</v>
      </c>
      <c r="AF65" s="80">
        <v>1</v>
      </c>
      <c r="AG65" s="80">
        <v>1000000000</v>
      </c>
      <c r="AH65" s="80" t="s">
        <v>1045</v>
      </c>
      <c r="AI65" s="157">
        <f t="shared" si="7"/>
        <v>42817</v>
      </c>
      <c r="AJ65" s="81">
        <f t="shared" si="8"/>
        <v>42817</v>
      </c>
      <c r="AK65" s="81">
        <f t="shared" si="17"/>
        <v>42877</v>
      </c>
      <c r="AL65" s="80">
        <v>2017</v>
      </c>
      <c r="AM65" s="80"/>
      <c r="AN65" s="80" t="s">
        <v>1328</v>
      </c>
      <c r="AO65" s="80" t="s">
        <v>1332</v>
      </c>
      <c r="AP65" s="80" t="s">
        <v>1333</v>
      </c>
      <c r="AQ65" s="80" t="s">
        <v>595</v>
      </c>
      <c r="AR65" s="81" t="s">
        <v>1331</v>
      </c>
      <c r="AS65" s="91">
        <v>53003.199999999997</v>
      </c>
      <c r="AT65" s="80"/>
      <c r="AU65" s="80"/>
      <c r="AV65" s="80" t="s">
        <v>315</v>
      </c>
      <c r="AW65" s="80"/>
    </row>
    <row r="66" spans="1:49" s="92" customFormat="1" ht="71.25">
      <c r="A66" s="77">
        <v>2</v>
      </c>
      <c r="B66" s="77" t="s">
        <v>1081</v>
      </c>
      <c r="C66" s="154" t="s">
        <v>477</v>
      </c>
      <c r="D66" s="32" t="s">
        <v>79</v>
      </c>
      <c r="E66" s="77" t="s">
        <v>89</v>
      </c>
      <c r="F66" s="77">
        <v>2</v>
      </c>
      <c r="G66" s="77" t="s">
        <v>1068</v>
      </c>
      <c r="H66" s="82" t="s">
        <v>1069</v>
      </c>
      <c r="I66" s="82" t="s">
        <v>1070</v>
      </c>
      <c r="J66" s="77">
        <v>1</v>
      </c>
      <c r="K66" s="77"/>
      <c r="L66" s="77"/>
      <c r="M66" s="77" t="s">
        <v>126</v>
      </c>
      <c r="N66" s="77" t="s">
        <v>105</v>
      </c>
      <c r="O66" s="153">
        <f t="shared" si="5"/>
        <v>12373.234142857144</v>
      </c>
      <c r="P66" s="79">
        <v>8661.2638999999999</v>
      </c>
      <c r="Q66" s="79">
        <v>8661.2638999999999</v>
      </c>
      <c r="R66" s="79">
        <f t="shared" si="12"/>
        <v>10220.291401999999</v>
      </c>
      <c r="S66" s="80" t="s">
        <v>293</v>
      </c>
      <c r="T66" s="154" t="s">
        <v>112</v>
      </c>
      <c r="U66" s="154" t="s">
        <v>439</v>
      </c>
      <c r="V66" s="157">
        <v>42734</v>
      </c>
      <c r="W66" s="157">
        <f>V66+75</f>
        <v>42809</v>
      </c>
      <c r="X66" s="80"/>
      <c r="Y66" s="80"/>
      <c r="Z66" s="80"/>
      <c r="AA66" s="80"/>
      <c r="AB66" s="90" t="str">
        <f t="shared" si="13"/>
        <v>Поставка автогидроподъемников (высота 22-28 м.) (Автогидроподъемник ПСС-141.23Э)</v>
      </c>
      <c r="AC66" s="80" t="s">
        <v>555</v>
      </c>
      <c r="AD66" s="80">
        <v>796</v>
      </c>
      <c r="AE66" s="80" t="s">
        <v>308</v>
      </c>
      <c r="AF66" s="80">
        <v>1</v>
      </c>
      <c r="AG66" s="80">
        <v>1000000000</v>
      </c>
      <c r="AH66" s="80" t="s">
        <v>1045</v>
      </c>
      <c r="AI66" s="157">
        <f t="shared" si="7"/>
        <v>42837</v>
      </c>
      <c r="AJ66" s="81">
        <f t="shared" si="8"/>
        <v>42837</v>
      </c>
      <c r="AK66" s="81">
        <f>AJ66+60</f>
        <v>42897</v>
      </c>
      <c r="AL66" s="80">
        <v>2017</v>
      </c>
      <c r="AM66" s="80"/>
      <c r="AN66" s="80" t="s">
        <v>1334</v>
      </c>
      <c r="AO66" s="80" t="s">
        <v>1335</v>
      </c>
      <c r="AP66" s="80" t="s">
        <v>1336</v>
      </c>
      <c r="AQ66" s="80" t="s">
        <v>595</v>
      </c>
      <c r="AR66" s="81" t="s">
        <v>1331</v>
      </c>
      <c r="AS66" s="91">
        <v>60852.6</v>
      </c>
      <c r="AT66" s="80"/>
      <c r="AU66" s="80"/>
      <c r="AV66" s="80" t="s">
        <v>315</v>
      </c>
      <c r="AW66" s="80"/>
    </row>
    <row r="67" spans="1:49" s="38" customFormat="1" ht="117" customHeight="1">
      <c r="A67" s="32">
        <v>2</v>
      </c>
      <c r="B67" s="32" t="s">
        <v>871</v>
      </c>
      <c r="C67" s="154" t="s">
        <v>477</v>
      </c>
      <c r="D67" s="32" t="s">
        <v>134</v>
      </c>
      <c r="E67" s="32" t="s">
        <v>85</v>
      </c>
      <c r="F67" s="32">
        <v>1</v>
      </c>
      <c r="G67" s="32" t="s">
        <v>135</v>
      </c>
      <c r="H67" s="32" t="s">
        <v>180</v>
      </c>
      <c r="I67" s="32" t="s">
        <v>99</v>
      </c>
      <c r="J67" s="32">
        <v>2</v>
      </c>
      <c r="K67" s="32"/>
      <c r="L67" s="32"/>
      <c r="M67" s="32" t="s">
        <v>126</v>
      </c>
      <c r="N67" s="32" t="s">
        <v>101</v>
      </c>
      <c r="O67" s="153">
        <f t="shared" si="5"/>
        <v>1571.4285714285716</v>
      </c>
      <c r="P67" s="158">
        <v>1100</v>
      </c>
      <c r="Q67" s="158">
        <v>1100</v>
      </c>
      <c r="R67" s="158">
        <f t="shared" ref="R67:R107" si="18">Q67*1.18</f>
        <v>1298</v>
      </c>
      <c r="S67" s="154" t="s">
        <v>294</v>
      </c>
      <c r="T67" s="154" t="s">
        <v>113</v>
      </c>
      <c r="U67" s="154" t="s">
        <v>439</v>
      </c>
      <c r="V67" s="157">
        <v>42827</v>
      </c>
      <c r="W67" s="157">
        <f>V67+60</f>
        <v>42887</v>
      </c>
      <c r="X67" s="154"/>
      <c r="Y67" s="154"/>
      <c r="Z67" s="154"/>
      <c r="AA67" s="154"/>
      <c r="AB67" s="154" t="s">
        <v>135</v>
      </c>
      <c r="AC67" s="154" t="s">
        <v>310</v>
      </c>
      <c r="AD67" s="154">
        <v>876</v>
      </c>
      <c r="AE67" s="154" t="s">
        <v>124</v>
      </c>
      <c r="AF67" s="154">
        <v>1</v>
      </c>
      <c r="AG67" s="154" t="s">
        <v>140</v>
      </c>
      <c r="AH67" s="154" t="s">
        <v>141</v>
      </c>
      <c r="AI67" s="157">
        <f t="shared" ref="AI67:AI107" si="19">W67+28</f>
        <v>42915</v>
      </c>
      <c r="AJ67" s="157">
        <f t="shared" si="8"/>
        <v>42915</v>
      </c>
      <c r="AK67" s="157">
        <v>43098</v>
      </c>
      <c r="AL67" s="154">
        <v>2017</v>
      </c>
      <c r="AM67" s="154"/>
      <c r="AN67" s="154">
        <v>2017</v>
      </c>
      <c r="AO67" s="154" t="s">
        <v>142</v>
      </c>
      <c r="AP67" s="154" t="s">
        <v>135</v>
      </c>
      <c r="AQ67" s="154" t="s">
        <v>143</v>
      </c>
      <c r="AR67" s="61">
        <v>43100</v>
      </c>
      <c r="AS67" s="158">
        <v>14033</v>
      </c>
      <c r="AT67" s="154"/>
      <c r="AU67" s="154"/>
      <c r="AV67" s="154" t="s">
        <v>149</v>
      </c>
      <c r="AW67" s="154"/>
    </row>
    <row r="68" spans="1:49" s="38" customFormat="1" ht="68.25" customHeight="1">
      <c r="A68" s="32">
        <v>2</v>
      </c>
      <c r="B68" s="32" t="s">
        <v>872</v>
      </c>
      <c r="C68" s="154" t="s">
        <v>477</v>
      </c>
      <c r="D68" s="32" t="s">
        <v>134</v>
      </c>
      <c r="E68" s="32" t="s">
        <v>85</v>
      </c>
      <c r="F68" s="32">
        <v>1</v>
      </c>
      <c r="G68" s="32" t="s">
        <v>147</v>
      </c>
      <c r="H68" s="32" t="s">
        <v>180</v>
      </c>
      <c r="I68" s="32" t="s">
        <v>99</v>
      </c>
      <c r="J68" s="32">
        <v>2</v>
      </c>
      <c r="K68" s="32"/>
      <c r="L68" s="32"/>
      <c r="M68" s="32" t="s">
        <v>126</v>
      </c>
      <c r="N68" s="32" t="s">
        <v>101</v>
      </c>
      <c r="O68" s="153">
        <f t="shared" si="5"/>
        <v>4000.0000000000005</v>
      </c>
      <c r="P68" s="158">
        <v>2800</v>
      </c>
      <c r="Q68" s="158">
        <v>2800</v>
      </c>
      <c r="R68" s="158">
        <f t="shared" si="18"/>
        <v>3304</v>
      </c>
      <c r="S68" s="154" t="s">
        <v>294</v>
      </c>
      <c r="T68" s="154" t="s">
        <v>113</v>
      </c>
      <c r="U68" s="154" t="s">
        <v>439</v>
      </c>
      <c r="V68" s="157">
        <v>42827</v>
      </c>
      <c r="W68" s="157">
        <f t="shared" ref="W68:W70" si="20">V68+60</f>
        <v>42887</v>
      </c>
      <c r="X68" s="154"/>
      <c r="Y68" s="154"/>
      <c r="Z68" s="154"/>
      <c r="AA68" s="154"/>
      <c r="AB68" s="154" t="s">
        <v>136</v>
      </c>
      <c r="AC68" s="154" t="s">
        <v>310</v>
      </c>
      <c r="AD68" s="154">
        <v>876</v>
      </c>
      <c r="AE68" s="154" t="s">
        <v>124</v>
      </c>
      <c r="AF68" s="154">
        <v>1</v>
      </c>
      <c r="AG68" s="154" t="s">
        <v>140</v>
      </c>
      <c r="AH68" s="154" t="s">
        <v>141</v>
      </c>
      <c r="AI68" s="157">
        <f t="shared" si="19"/>
        <v>42915</v>
      </c>
      <c r="AJ68" s="157">
        <f t="shared" si="8"/>
        <v>42915</v>
      </c>
      <c r="AK68" s="157">
        <v>43098</v>
      </c>
      <c r="AL68" s="154">
        <v>2017</v>
      </c>
      <c r="AM68" s="154"/>
      <c r="AN68" s="154">
        <v>2017</v>
      </c>
      <c r="AO68" s="154" t="s">
        <v>144</v>
      </c>
      <c r="AP68" s="154" t="s">
        <v>147</v>
      </c>
      <c r="AQ68" s="154" t="s">
        <v>143</v>
      </c>
      <c r="AR68" s="61">
        <v>43100</v>
      </c>
      <c r="AS68" s="158">
        <v>14033</v>
      </c>
      <c r="AT68" s="154"/>
      <c r="AU68" s="154"/>
      <c r="AV68" s="154" t="s">
        <v>149</v>
      </c>
      <c r="AW68" s="154"/>
    </row>
    <row r="69" spans="1:49" s="38" customFormat="1" ht="84.75" customHeight="1">
      <c r="A69" s="32">
        <v>2</v>
      </c>
      <c r="B69" s="32" t="s">
        <v>873</v>
      </c>
      <c r="C69" s="154" t="s">
        <v>477</v>
      </c>
      <c r="D69" s="32" t="s">
        <v>134</v>
      </c>
      <c r="E69" s="32" t="s">
        <v>85</v>
      </c>
      <c r="F69" s="32">
        <v>1</v>
      </c>
      <c r="G69" s="32" t="s">
        <v>148</v>
      </c>
      <c r="H69" s="32" t="s">
        <v>180</v>
      </c>
      <c r="I69" s="32" t="s">
        <v>99</v>
      </c>
      <c r="J69" s="32">
        <v>2</v>
      </c>
      <c r="K69" s="32"/>
      <c r="L69" s="32"/>
      <c r="M69" s="32" t="s">
        <v>126</v>
      </c>
      <c r="N69" s="32" t="s">
        <v>101</v>
      </c>
      <c r="O69" s="153">
        <f t="shared" si="5"/>
        <v>24529.236571428573</v>
      </c>
      <c r="P69" s="158">
        <v>17170.4656</v>
      </c>
      <c r="Q69" s="158">
        <v>17170.4656</v>
      </c>
      <c r="R69" s="158">
        <f t="shared" si="18"/>
        <v>20261.149407999997</v>
      </c>
      <c r="S69" s="154" t="s">
        <v>293</v>
      </c>
      <c r="T69" s="154" t="s">
        <v>112</v>
      </c>
      <c r="U69" s="154" t="s">
        <v>439</v>
      </c>
      <c r="V69" s="157">
        <v>42810</v>
      </c>
      <c r="W69" s="157">
        <f>V69+75</f>
        <v>42885</v>
      </c>
      <c r="X69" s="154"/>
      <c r="Y69" s="154"/>
      <c r="Z69" s="154"/>
      <c r="AA69" s="154"/>
      <c r="AB69" s="154" t="s">
        <v>137</v>
      </c>
      <c r="AC69" s="154" t="s">
        <v>310</v>
      </c>
      <c r="AD69" s="154">
        <v>876</v>
      </c>
      <c r="AE69" s="154" t="s">
        <v>124</v>
      </c>
      <c r="AF69" s="154">
        <v>1</v>
      </c>
      <c r="AG69" s="154" t="s">
        <v>140</v>
      </c>
      <c r="AH69" s="154" t="s">
        <v>141</v>
      </c>
      <c r="AI69" s="157">
        <f t="shared" si="19"/>
        <v>42913</v>
      </c>
      <c r="AJ69" s="157">
        <f t="shared" ref="AJ69:AJ294" si="21">AI69</f>
        <v>42913</v>
      </c>
      <c r="AK69" s="157">
        <v>43465</v>
      </c>
      <c r="AL69" s="154">
        <v>2017</v>
      </c>
      <c r="AM69" s="154"/>
      <c r="AN69" s="154">
        <v>2017</v>
      </c>
      <c r="AO69" s="154" t="s">
        <v>145</v>
      </c>
      <c r="AP69" s="154" t="s">
        <v>148</v>
      </c>
      <c r="AQ69" s="154" t="s">
        <v>143</v>
      </c>
      <c r="AR69" s="61">
        <v>43465</v>
      </c>
      <c r="AS69" s="158">
        <v>136957</v>
      </c>
      <c r="AT69" s="154"/>
      <c r="AU69" s="154"/>
      <c r="AV69" s="154" t="s">
        <v>149</v>
      </c>
      <c r="AW69" s="154"/>
    </row>
    <row r="70" spans="1:49" s="38" customFormat="1" ht="102.75" customHeight="1">
      <c r="A70" s="32">
        <v>2</v>
      </c>
      <c r="B70" s="32" t="s">
        <v>874</v>
      </c>
      <c r="C70" s="154" t="s">
        <v>477</v>
      </c>
      <c r="D70" s="32" t="s">
        <v>134</v>
      </c>
      <c r="E70" s="32" t="s">
        <v>85</v>
      </c>
      <c r="F70" s="32">
        <v>1</v>
      </c>
      <c r="G70" s="32" t="s">
        <v>218</v>
      </c>
      <c r="H70" s="32" t="s">
        <v>180</v>
      </c>
      <c r="I70" s="32" t="s">
        <v>99</v>
      </c>
      <c r="J70" s="32">
        <v>2</v>
      </c>
      <c r="K70" s="32"/>
      <c r="L70" s="32"/>
      <c r="M70" s="32" t="s">
        <v>126</v>
      </c>
      <c r="N70" s="32" t="s">
        <v>101</v>
      </c>
      <c r="O70" s="153">
        <f t="shared" si="5"/>
        <v>4760</v>
      </c>
      <c r="P70" s="158">
        <v>3332</v>
      </c>
      <c r="Q70" s="158">
        <v>3332</v>
      </c>
      <c r="R70" s="158">
        <f t="shared" si="18"/>
        <v>3931.7599999999998</v>
      </c>
      <c r="S70" s="154" t="s">
        <v>294</v>
      </c>
      <c r="T70" s="154" t="s">
        <v>113</v>
      </c>
      <c r="U70" s="154" t="s">
        <v>439</v>
      </c>
      <c r="V70" s="157">
        <v>42856</v>
      </c>
      <c r="W70" s="157">
        <f t="shared" si="20"/>
        <v>42916</v>
      </c>
      <c r="X70" s="154"/>
      <c r="Y70" s="154"/>
      <c r="Z70" s="154"/>
      <c r="AA70" s="154"/>
      <c r="AB70" s="154" t="s">
        <v>218</v>
      </c>
      <c r="AC70" s="154" t="s">
        <v>310</v>
      </c>
      <c r="AD70" s="154">
        <v>876</v>
      </c>
      <c r="AE70" s="154" t="s">
        <v>124</v>
      </c>
      <c r="AF70" s="154">
        <v>1</v>
      </c>
      <c r="AG70" s="154" t="s">
        <v>140</v>
      </c>
      <c r="AH70" s="154" t="s">
        <v>141</v>
      </c>
      <c r="AI70" s="157">
        <f t="shared" si="19"/>
        <v>42944</v>
      </c>
      <c r="AJ70" s="157">
        <f t="shared" si="21"/>
        <v>42944</v>
      </c>
      <c r="AK70" s="157">
        <v>43007</v>
      </c>
      <c r="AL70" s="154">
        <v>2017</v>
      </c>
      <c r="AM70" s="154"/>
      <c r="AN70" s="154">
        <v>2017</v>
      </c>
      <c r="AO70" s="154" t="s">
        <v>219</v>
      </c>
      <c r="AP70" s="154" t="s">
        <v>220</v>
      </c>
      <c r="AQ70" s="157">
        <v>42552</v>
      </c>
      <c r="AR70" s="61">
        <v>43466</v>
      </c>
      <c r="AS70" s="158">
        <v>36331</v>
      </c>
      <c r="AT70" s="154"/>
      <c r="AU70" s="154"/>
      <c r="AV70" s="154" t="s">
        <v>149</v>
      </c>
      <c r="AW70" s="154"/>
    </row>
    <row r="71" spans="1:49" s="38" customFormat="1" ht="45.75" customHeight="1">
      <c r="A71" s="32">
        <v>2</v>
      </c>
      <c r="B71" s="32" t="s">
        <v>875</v>
      </c>
      <c r="C71" s="154" t="s">
        <v>477</v>
      </c>
      <c r="D71" s="32" t="s">
        <v>134</v>
      </c>
      <c r="E71" s="32" t="s">
        <v>85</v>
      </c>
      <c r="F71" s="32">
        <v>1</v>
      </c>
      <c r="G71" s="32" t="s">
        <v>138</v>
      </c>
      <c r="H71" s="32" t="s">
        <v>180</v>
      </c>
      <c r="I71" s="32" t="s">
        <v>99</v>
      </c>
      <c r="J71" s="32">
        <v>2</v>
      </c>
      <c r="K71" s="32"/>
      <c r="L71" s="32"/>
      <c r="M71" s="32" t="s">
        <v>126</v>
      </c>
      <c r="N71" s="32" t="s">
        <v>101</v>
      </c>
      <c r="O71" s="153">
        <f t="shared" si="5"/>
        <v>3000</v>
      </c>
      <c r="P71" s="158">
        <v>2100</v>
      </c>
      <c r="Q71" s="158">
        <v>2100</v>
      </c>
      <c r="R71" s="158">
        <f t="shared" si="18"/>
        <v>2478</v>
      </c>
      <c r="S71" s="154" t="s">
        <v>294</v>
      </c>
      <c r="T71" s="154" t="s">
        <v>113</v>
      </c>
      <c r="U71" s="154" t="s">
        <v>439</v>
      </c>
      <c r="V71" s="157">
        <v>42856</v>
      </c>
      <c r="W71" s="157">
        <f>V71+60</f>
        <v>42916</v>
      </c>
      <c r="X71" s="154"/>
      <c r="Y71" s="154"/>
      <c r="Z71" s="154"/>
      <c r="AA71" s="154"/>
      <c r="AB71" s="154" t="s">
        <v>139</v>
      </c>
      <c r="AC71" s="154" t="s">
        <v>310</v>
      </c>
      <c r="AD71" s="154">
        <v>876</v>
      </c>
      <c r="AE71" s="154" t="s">
        <v>124</v>
      </c>
      <c r="AF71" s="154">
        <v>1</v>
      </c>
      <c r="AG71" s="154" t="s">
        <v>140</v>
      </c>
      <c r="AH71" s="154" t="s">
        <v>141</v>
      </c>
      <c r="AI71" s="157">
        <f t="shared" si="19"/>
        <v>42944</v>
      </c>
      <c r="AJ71" s="157">
        <f t="shared" si="21"/>
        <v>42944</v>
      </c>
      <c r="AK71" s="157">
        <v>43007</v>
      </c>
      <c r="AL71" s="154">
        <v>2017</v>
      </c>
      <c r="AM71" s="154"/>
      <c r="AN71" s="154">
        <v>2017</v>
      </c>
      <c r="AO71" s="154" t="s">
        <v>146</v>
      </c>
      <c r="AP71" s="154" t="s">
        <v>138</v>
      </c>
      <c r="AQ71" s="157">
        <v>42506</v>
      </c>
      <c r="AR71" s="61">
        <v>43100</v>
      </c>
      <c r="AS71" s="158">
        <v>2697</v>
      </c>
      <c r="AT71" s="154"/>
      <c r="AU71" s="154"/>
      <c r="AV71" s="154" t="s">
        <v>149</v>
      </c>
      <c r="AW71" s="154"/>
    </row>
    <row r="72" spans="1:49" s="38" customFormat="1" ht="253.5" customHeight="1">
      <c r="A72" s="32">
        <v>2</v>
      </c>
      <c r="B72" s="32" t="s">
        <v>1388</v>
      </c>
      <c r="C72" s="154" t="s">
        <v>477</v>
      </c>
      <c r="D72" s="32" t="s">
        <v>134</v>
      </c>
      <c r="E72" s="32" t="s">
        <v>85</v>
      </c>
      <c r="F72" s="32">
        <v>1</v>
      </c>
      <c r="G72" s="32" t="s">
        <v>1389</v>
      </c>
      <c r="H72" s="32" t="s">
        <v>344</v>
      </c>
      <c r="I72" s="32" t="s">
        <v>344</v>
      </c>
      <c r="J72" s="32">
        <v>1</v>
      </c>
      <c r="K72" s="32"/>
      <c r="L72" s="32"/>
      <c r="M72" s="32" t="s">
        <v>126</v>
      </c>
      <c r="N72" s="32" t="s">
        <v>1386</v>
      </c>
      <c r="O72" s="153">
        <v>1461.4738873701478</v>
      </c>
      <c r="P72" s="158">
        <v>1132.6422627118645</v>
      </c>
      <c r="Q72" s="158">
        <v>1132.6422627118645</v>
      </c>
      <c r="R72" s="158">
        <v>1336.5178699999999</v>
      </c>
      <c r="S72" s="154" t="s">
        <v>294</v>
      </c>
      <c r="T72" s="154" t="s">
        <v>113</v>
      </c>
      <c r="U72" s="154" t="s">
        <v>439</v>
      </c>
      <c r="V72" s="157">
        <v>42706</v>
      </c>
      <c r="W72" s="157">
        <f>V72+60</f>
        <v>42766</v>
      </c>
      <c r="X72" s="154"/>
      <c r="Y72" s="154"/>
      <c r="Z72" s="154"/>
      <c r="AA72" s="154"/>
      <c r="AB72" s="38" t="s">
        <v>1389</v>
      </c>
      <c r="AC72" s="154" t="s">
        <v>182</v>
      </c>
      <c r="AD72" s="154">
        <v>876</v>
      </c>
      <c r="AE72" s="154" t="s">
        <v>124</v>
      </c>
      <c r="AF72" s="154">
        <v>1</v>
      </c>
      <c r="AG72" s="154" t="s">
        <v>140</v>
      </c>
      <c r="AH72" s="154" t="s">
        <v>141</v>
      </c>
      <c r="AI72" s="157">
        <v>42766</v>
      </c>
      <c r="AJ72" s="157">
        <v>42766</v>
      </c>
      <c r="AK72" s="157">
        <v>42791</v>
      </c>
      <c r="AL72" s="154">
        <v>2017</v>
      </c>
      <c r="AM72" s="154"/>
      <c r="AN72" s="154">
        <v>2017</v>
      </c>
      <c r="AO72" s="154" t="s">
        <v>1390</v>
      </c>
      <c r="AP72" s="154" t="s">
        <v>1391</v>
      </c>
      <c r="AQ72" s="157" t="s">
        <v>670</v>
      </c>
      <c r="AR72" s="61" t="s">
        <v>1392</v>
      </c>
      <c r="AS72" s="158" t="s">
        <v>1393</v>
      </c>
      <c r="AT72" s="154"/>
      <c r="AU72" s="154"/>
      <c r="AV72" s="154" t="s">
        <v>149</v>
      </c>
      <c r="AW72" s="154"/>
    </row>
    <row r="73" spans="1:49" s="38" customFormat="1" ht="99.75" customHeight="1">
      <c r="A73" s="32">
        <v>2</v>
      </c>
      <c r="B73" s="32" t="s">
        <v>1383</v>
      </c>
      <c r="C73" s="154" t="s">
        <v>477</v>
      </c>
      <c r="D73" s="32" t="s">
        <v>116</v>
      </c>
      <c r="E73" s="32" t="s">
        <v>343</v>
      </c>
      <c r="F73" s="32"/>
      <c r="G73" s="166" t="s">
        <v>1384</v>
      </c>
      <c r="H73" s="156" t="s">
        <v>344</v>
      </c>
      <c r="I73" s="156" t="s">
        <v>344</v>
      </c>
      <c r="J73" s="32">
        <v>1</v>
      </c>
      <c r="K73" s="32"/>
      <c r="L73" s="32"/>
      <c r="M73" s="32" t="s">
        <v>126</v>
      </c>
      <c r="N73" s="32" t="s">
        <v>1386</v>
      </c>
      <c r="O73" s="153">
        <v>8762.5289452177494</v>
      </c>
      <c r="P73" s="158">
        <v>6133.7702616524239</v>
      </c>
      <c r="Q73" s="158">
        <v>6133.7702616524239</v>
      </c>
      <c r="R73" s="158">
        <v>7237.848</v>
      </c>
      <c r="S73" s="154" t="s">
        <v>294</v>
      </c>
      <c r="T73" s="32" t="s">
        <v>116</v>
      </c>
      <c r="U73" s="154" t="s">
        <v>439</v>
      </c>
      <c r="V73" s="157">
        <v>42706</v>
      </c>
      <c r="W73" s="157">
        <v>42755</v>
      </c>
      <c r="X73" s="154"/>
      <c r="Y73" s="154"/>
      <c r="Z73" s="154"/>
      <c r="AA73" s="154"/>
      <c r="AB73" s="38" t="s">
        <v>1384</v>
      </c>
      <c r="AC73" s="154" t="s">
        <v>182</v>
      </c>
      <c r="AD73" s="154">
        <v>876</v>
      </c>
      <c r="AE73" s="154" t="s">
        <v>124</v>
      </c>
      <c r="AF73" s="154">
        <v>1</v>
      </c>
      <c r="AG73" s="68" t="s">
        <v>278</v>
      </c>
      <c r="AH73" s="68" t="s">
        <v>153</v>
      </c>
      <c r="AI73" s="157">
        <v>42783</v>
      </c>
      <c r="AJ73" s="157">
        <v>42783</v>
      </c>
      <c r="AK73" s="157">
        <v>43023</v>
      </c>
      <c r="AL73" s="154">
        <v>2017</v>
      </c>
      <c r="AM73" s="154"/>
      <c r="AN73" s="154"/>
      <c r="AO73" s="154"/>
      <c r="AP73" s="154"/>
      <c r="AQ73" s="157"/>
      <c r="AR73" s="61"/>
      <c r="AS73" s="158"/>
      <c r="AT73" s="154"/>
      <c r="AU73" s="154"/>
      <c r="AV73" s="154"/>
      <c r="AW73" s="154"/>
    </row>
    <row r="74" spans="1:49" s="38" customFormat="1" ht="99.75" customHeight="1">
      <c r="A74" s="32">
        <v>2</v>
      </c>
      <c r="B74" s="32" t="s">
        <v>1385</v>
      </c>
      <c r="C74" s="154" t="s">
        <v>477</v>
      </c>
      <c r="D74" s="32" t="s">
        <v>116</v>
      </c>
      <c r="E74" s="32" t="s">
        <v>343</v>
      </c>
      <c r="F74" s="32"/>
      <c r="G74" s="166" t="s">
        <v>1387</v>
      </c>
      <c r="H74" s="156" t="s">
        <v>344</v>
      </c>
      <c r="I74" s="156" t="s">
        <v>344</v>
      </c>
      <c r="J74" s="32">
        <v>1</v>
      </c>
      <c r="K74" s="32"/>
      <c r="L74" s="32"/>
      <c r="M74" s="32" t="s">
        <v>126</v>
      </c>
      <c r="N74" s="32" t="s">
        <v>1386</v>
      </c>
      <c r="O74" s="153">
        <v>9016.8142857142866</v>
      </c>
      <c r="P74" s="158">
        <v>6311.7693600000002</v>
      </c>
      <c r="Q74" s="158">
        <v>6311.7693600000002</v>
      </c>
      <c r="R74" s="158">
        <v>7447.8878500000001</v>
      </c>
      <c r="S74" s="154" t="s">
        <v>294</v>
      </c>
      <c r="T74" s="32" t="s">
        <v>116</v>
      </c>
      <c r="U74" s="154" t="s">
        <v>439</v>
      </c>
      <c r="V74" s="157">
        <v>42706</v>
      </c>
      <c r="W74" s="157">
        <v>42755</v>
      </c>
      <c r="X74" s="154"/>
      <c r="Y74" s="154"/>
      <c r="Z74" s="154"/>
      <c r="AA74" s="154"/>
      <c r="AB74" s="38" t="s">
        <v>1387</v>
      </c>
      <c r="AC74" s="154" t="s">
        <v>182</v>
      </c>
      <c r="AD74" s="154">
        <v>876</v>
      </c>
      <c r="AE74" s="154" t="s">
        <v>124</v>
      </c>
      <c r="AF74" s="154">
        <v>1</v>
      </c>
      <c r="AG74" s="68" t="s">
        <v>278</v>
      </c>
      <c r="AH74" s="68" t="s">
        <v>153</v>
      </c>
      <c r="AI74" s="157">
        <v>42783</v>
      </c>
      <c r="AJ74" s="157">
        <v>42783</v>
      </c>
      <c r="AK74" s="157">
        <v>43023</v>
      </c>
      <c r="AL74" s="154">
        <v>2017</v>
      </c>
      <c r="AM74" s="154"/>
      <c r="AN74" s="154"/>
      <c r="AO74" s="154"/>
      <c r="AP74" s="154"/>
      <c r="AQ74" s="157"/>
      <c r="AR74" s="61"/>
      <c r="AS74" s="158"/>
      <c r="AT74" s="154"/>
      <c r="AU74" s="154"/>
      <c r="AV74" s="154"/>
      <c r="AW74" s="154"/>
    </row>
    <row r="75" spans="1:49" s="38" customFormat="1" ht="100.5" customHeight="1">
      <c r="A75" s="32">
        <v>2</v>
      </c>
      <c r="B75" s="68" t="s">
        <v>1374</v>
      </c>
      <c r="C75" s="154" t="s">
        <v>477</v>
      </c>
      <c r="D75" s="32" t="s">
        <v>117</v>
      </c>
      <c r="E75" s="32" t="s">
        <v>537</v>
      </c>
      <c r="F75" s="32"/>
      <c r="G75" s="128" t="s">
        <v>1360</v>
      </c>
      <c r="H75" s="156" t="s">
        <v>1361</v>
      </c>
      <c r="I75" s="156" t="s">
        <v>1361</v>
      </c>
      <c r="J75" s="32">
        <v>2</v>
      </c>
      <c r="K75" s="32"/>
      <c r="L75" s="32"/>
      <c r="M75" s="32" t="s">
        <v>126</v>
      </c>
      <c r="N75" s="32" t="s">
        <v>101</v>
      </c>
      <c r="O75" s="153">
        <v>7088.98</v>
      </c>
      <c r="P75" s="158"/>
      <c r="Q75" s="158">
        <v>7088.98</v>
      </c>
      <c r="R75" s="158">
        <v>8364.99</v>
      </c>
      <c r="S75" s="154" t="s">
        <v>294</v>
      </c>
      <c r="T75" s="32" t="s">
        <v>117</v>
      </c>
      <c r="U75" s="154" t="s">
        <v>439</v>
      </c>
      <c r="V75" s="157">
        <v>42734</v>
      </c>
      <c r="W75" s="157">
        <f>V75+60</f>
        <v>42794</v>
      </c>
      <c r="X75" s="154"/>
      <c r="Y75" s="154"/>
      <c r="Z75" s="154"/>
      <c r="AA75" s="154"/>
      <c r="AB75" s="128" t="s">
        <v>1360</v>
      </c>
      <c r="AC75" s="154" t="s">
        <v>182</v>
      </c>
      <c r="AD75" s="154">
        <v>876</v>
      </c>
      <c r="AE75" s="154" t="s">
        <v>124</v>
      </c>
      <c r="AF75" s="154">
        <v>1</v>
      </c>
      <c r="AG75" s="122" t="s">
        <v>279</v>
      </c>
      <c r="AH75" s="122" t="s">
        <v>155</v>
      </c>
      <c r="AI75" s="157">
        <f t="shared" ref="AI75" si="22">W75+28</f>
        <v>42822</v>
      </c>
      <c r="AJ75" s="157">
        <f>AI75</f>
        <v>42822</v>
      </c>
      <c r="AK75" s="157">
        <v>42838</v>
      </c>
      <c r="AL75" s="154">
        <v>2017</v>
      </c>
      <c r="AM75" s="154"/>
      <c r="AN75" s="154">
        <v>2017</v>
      </c>
      <c r="AO75" s="129" t="s">
        <v>1362</v>
      </c>
      <c r="AP75" s="130" t="s">
        <v>1363</v>
      </c>
      <c r="AQ75" s="157"/>
      <c r="AR75" s="61"/>
      <c r="AS75" s="158"/>
      <c r="AT75" s="154"/>
      <c r="AU75" s="154"/>
      <c r="AV75" s="154" t="s">
        <v>149</v>
      </c>
      <c r="AW75" s="154"/>
    </row>
    <row r="76" spans="1:49" s="38" customFormat="1" ht="71.25" customHeight="1">
      <c r="A76" s="32">
        <v>2</v>
      </c>
      <c r="B76" s="32" t="s">
        <v>876</v>
      </c>
      <c r="C76" s="162" t="s">
        <v>477</v>
      </c>
      <c r="D76" s="32" t="s">
        <v>115</v>
      </c>
      <c r="E76" s="32" t="s">
        <v>85</v>
      </c>
      <c r="F76" s="32">
        <v>1</v>
      </c>
      <c r="G76" s="32" t="s">
        <v>187</v>
      </c>
      <c r="H76" s="32" t="s">
        <v>180</v>
      </c>
      <c r="I76" s="32" t="s">
        <v>181</v>
      </c>
      <c r="J76" s="32">
        <v>2</v>
      </c>
      <c r="K76" s="32"/>
      <c r="L76" s="32"/>
      <c r="M76" s="32" t="s">
        <v>126</v>
      </c>
      <c r="N76" s="32" t="s">
        <v>101</v>
      </c>
      <c r="O76" s="181">
        <v>52686.128571428577</v>
      </c>
      <c r="P76" s="158">
        <v>36880.29</v>
      </c>
      <c r="Q76" s="158">
        <v>36880.29</v>
      </c>
      <c r="R76" s="158">
        <v>43518.745000000003</v>
      </c>
      <c r="S76" s="162" t="s">
        <v>293</v>
      </c>
      <c r="T76" s="162" t="s">
        <v>112</v>
      </c>
      <c r="U76" s="162" t="s">
        <v>439</v>
      </c>
      <c r="V76" s="161">
        <v>42839</v>
      </c>
      <c r="W76" s="161">
        <f t="shared" ref="W76:W80" si="23">V76+75</f>
        <v>42914</v>
      </c>
      <c r="X76" s="162"/>
      <c r="Y76" s="162"/>
      <c r="Z76" s="162"/>
      <c r="AA76" s="162"/>
      <c r="AB76" s="162" t="s">
        <v>187</v>
      </c>
      <c r="AC76" s="162" t="s">
        <v>182</v>
      </c>
      <c r="AD76" s="162">
        <v>876</v>
      </c>
      <c r="AE76" s="162" t="s">
        <v>124</v>
      </c>
      <c r="AF76" s="162">
        <v>1</v>
      </c>
      <c r="AG76" s="162">
        <v>52000000000</v>
      </c>
      <c r="AH76" s="162" t="s">
        <v>183</v>
      </c>
      <c r="AI76" s="161">
        <f t="shared" si="19"/>
        <v>42942</v>
      </c>
      <c r="AJ76" s="161">
        <f t="shared" ref="AJ76:AJ78" si="24">AI76</f>
        <v>42942</v>
      </c>
      <c r="AK76" s="161">
        <v>43094</v>
      </c>
      <c r="AL76" s="162">
        <v>2017</v>
      </c>
      <c r="AM76" s="162"/>
      <c r="AN76" s="162" t="s">
        <v>185</v>
      </c>
      <c r="AO76" s="162" t="s">
        <v>190</v>
      </c>
      <c r="AP76" s="162" t="s">
        <v>187</v>
      </c>
      <c r="AQ76" s="162" t="s">
        <v>186</v>
      </c>
      <c r="AR76" s="61">
        <v>43070</v>
      </c>
      <c r="AS76" s="158">
        <v>45665</v>
      </c>
      <c r="AT76" s="162"/>
      <c r="AU76" s="162"/>
      <c r="AV76" s="162" t="s">
        <v>149</v>
      </c>
      <c r="AW76" s="162"/>
    </row>
    <row r="77" spans="1:49" s="38" customFormat="1" ht="71.25" customHeight="1">
      <c r="A77" s="32">
        <v>2</v>
      </c>
      <c r="B77" s="32" t="s">
        <v>877</v>
      </c>
      <c r="C77" s="154" t="s">
        <v>477</v>
      </c>
      <c r="D77" s="32" t="s">
        <v>115</v>
      </c>
      <c r="E77" s="32" t="s">
        <v>85</v>
      </c>
      <c r="F77" s="32">
        <v>1</v>
      </c>
      <c r="G77" s="32" t="s">
        <v>188</v>
      </c>
      <c r="H77" s="32" t="s">
        <v>180</v>
      </c>
      <c r="I77" s="32" t="s">
        <v>181</v>
      </c>
      <c r="J77" s="32">
        <v>1</v>
      </c>
      <c r="K77" s="32"/>
      <c r="L77" s="32"/>
      <c r="M77" s="32" t="s">
        <v>126</v>
      </c>
      <c r="N77" s="32" t="s">
        <v>101</v>
      </c>
      <c r="O77" s="153">
        <f t="shared" si="5"/>
        <v>142264.28571428571</v>
      </c>
      <c r="P77" s="158">
        <v>99585</v>
      </c>
      <c r="Q77" s="158">
        <v>99585</v>
      </c>
      <c r="R77" s="158">
        <f t="shared" ref="R77:R78" si="25">Q77*1.18</f>
        <v>117510.29999999999</v>
      </c>
      <c r="S77" s="154" t="s">
        <v>293</v>
      </c>
      <c r="T77" s="154" t="s">
        <v>112</v>
      </c>
      <c r="U77" s="154" t="s">
        <v>439</v>
      </c>
      <c r="V77" s="157">
        <v>42863</v>
      </c>
      <c r="W77" s="157">
        <f t="shared" si="23"/>
        <v>42938</v>
      </c>
      <c r="X77" s="154"/>
      <c r="Y77" s="154"/>
      <c r="Z77" s="154"/>
      <c r="AA77" s="154"/>
      <c r="AB77" s="154" t="s">
        <v>188</v>
      </c>
      <c r="AC77" s="154" t="s">
        <v>182</v>
      </c>
      <c r="AD77" s="154">
        <v>876</v>
      </c>
      <c r="AE77" s="154" t="s">
        <v>124</v>
      </c>
      <c r="AF77" s="154">
        <v>1</v>
      </c>
      <c r="AG77" s="162">
        <v>52000000000</v>
      </c>
      <c r="AH77" s="162" t="s">
        <v>183</v>
      </c>
      <c r="AI77" s="157">
        <f t="shared" si="19"/>
        <v>42966</v>
      </c>
      <c r="AJ77" s="157">
        <f t="shared" si="24"/>
        <v>42966</v>
      </c>
      <c r="AK77" s="157">
        <v>43434</v>
      </c>
      <c r="AL77" s="154">
        <v>2017</v>
      </c>
      <c r="AM77" s="154"/>
      <c r="AN77" s="154" t="s">
        <v>185</v>
      </c>
      <c r="AO77" s="154" t="s">
        <v>191</v>
      </c>
      <c r="AP77" s="154" t="s">
        <v>188</v>
      </c>
      <c r="AQ77" s="154" t="s">
        <v>186</v>
      </c>
      <c r="AR77" s="61">
        <v>43435</v>
      </c>
      <c r="AS77" s="158">
        <v>118255</v>
      </c>
      <c r="AT77" s="154"/>
      <c r="AU77" s="154"/>
      <c r="AV77" s="154" t="s">
        <v>149</v>
      </c>
      <c r="AW77" s="154"/>
    </row>
    <row r="78" spans="1:49" s="38" customFormat="1" ht="45.75" customHeight="1">
      <c r="A78" s="32">
        <v>2</v>
      </c>
      <c r="B78" s="32" t="s">
        <v>878</v>
      </c>
      <c r="C78" s="154" t="s">
        <v>477</v>
      </c>
      <c r="D78" s="32" t="s">
        <v>115</v>
      </c>
      <c r="E78" s="32" t="s">
        <v>85</v>
      </c>
      <c r="F78" s="32">
        <v>1</v>
      </c>
      <c r="G78" s="32" t="s">
        <v>189</v>
      </c>
      <c r="H78" s="32" t="s">
        <v>180</v>
      </c>
      <c r="I78" s="32" t="s">
        <v>181</v>
      </c>
      <c r="J78" s="32">
        <v>2</v>
      </c>
      <c r="K78" s="32"/>
      <c r="L78" s="32"/>
      <c r="M78" s="32" t="s">
        <v>126</v>
      </c>
      <c r="N78" s="32" t="s">
        <v>101</v>
      </c>
      <c r="O78" s="153">
        <f t="shared" si="5"/>
        <v>84201.42857142858</v>
      </c>
      <c r="P78" s="158">
        <v>58941</v>
      </c>
      <c r="Q78" s="158">
        <v>58941</v>
      </c>
      <c r="R78" s="158">
        <f t="shared" si="25"/>
        <v>69550.37999999999</v>
      </c>
      <c r="S78" s="154" t="s">
        <v>293</v>
      </c>
      <c r="T78" s="154" t="s">
        <v>112</v>
      </c>
      <c r="U78" s="154" t="s">
        <v>439</v>
      </c>
      <c r="V78" s="157">
        <v>42867</v>
      </c>
      <c r="W78" s="157">
        <f t="shared" si="23"/>
        <v>42942</v>
      </c>
      <c r="X78" s="154"/>
      <c r="Y78" s="154"/>
      <c r="Z78" s="154"/>
      <c r="AA78" s="154"/>
      <c r="AB78" s="154" t="s">
        <v>189</v>
      </c>
      <c r="AC78" s="154" t="s">
        <v>182</v>
      </c>
      <c r="AD78" s="154">
        <v>876</v>
      </c>
      <c r="AE78" s="154" t="s">
        <v>124</v>
      </c>
      <c r="AF78" s="154">
        <v>1</v>
      </c>
      <c r="AG78" s="162">
        <v>52000000000</v>
      </c>
      <c r="AH78" s="162" t="s">
        <v>183</v>
      </c>
      <c r="AI78" s="157">
        <f t="shared" si="19"/>
        <v>42970</v>
      </c>
      <c r="AJ78" s="157">
        <f t="shared" si="24"/>
        <v>42970</v>
      </c>
      <c r="AK78" s="157">
        <v>43434</v>
      </c>
      <c r="AL78" s="154">
        <v>2017</v>
      </c>
      <c r="AM78" s="154"/>
      <c r="AN78" s="154" t="s">
        <v>185</v>
      </c>
      <c r="AO78" s="154" t="s">
        <v>192</v>
      </c>
      <c r="AP78" s="154" t="s">
        <v>189</v>
      </c>
      <c r="AQ78" s="154">
        <v>41670</v>
      </c>
      <c r="AR78" s="61">
        <v>43435</v>
      </c>
      <c r="AS78" s="158">
        <v>164415</v>
      </c>
      <c r="AT78" s="154"/>
      <c r="AU78" s="154"/>
      <c r="AV78" s="154" t="s">
        <v>149</v>
      </c>
      <c r="AW78" s="154"/>
    </row>
    <row r="79" spans="1:49" s="38" customFormat="1" ht="87" customHeight="1">
      <c r="A79" s="32">
        <v>2</v>
      </c>
      <c r="B79" s="32" t="s">
        <v>878</v>
      </c>
      <c r="C79" s="154" t="s">
        <v>477</v>
      </c>
      <c r="D79" s="32" t="s">
        <v>115</v>
      </c>
      <c r="E79" s="32" t="s">
        <v>343</v>
      </c>
      <c r="F79" s="32">
        <v>1</v>
      </c>
      <c r="G79" s="131" t="s">
        <v>1364</v>
      </c>
      <c r="H79" s="132" t="s">
        <v>344</v>
      </c>
      <c r="I79" s="132" t="s">
        <v>344</v>
      </c>
      <c r="J79" s="32">
        <v>1</v>
      </c>
      <c r="K79" s="32"/>
      <c r="L79" s="32"/>
      <c r="M79" s="32" t="s">
        <v>126</v>
      </c>
      <c r="N79" s="32" t="s">
        <v>101</v>
      </c>
      <c r="O79" s="153">
        <v>621.73</v>
      </c>
      <c r="P79" s="158"/>
      <c r="Q79" s="158">
        <v>621.73</v>
      </c>
      <c r="R79" s="158">
        <f t="shared" ref="R79" si="26">Q79*1.18</f>
        <v>733.64139999999998</v>
      </c>
      <c r="S79" s="154" t="s">
        <v>294</v>
      </c>
      <c r="T79" s="32" t="s">
        <v>115</v>
      </c>
      <c r="U79" s="154" t="s">
        <v>439</v>
      </c>
      <c r="V79" s="157">
        <v>42704</v>
      </c>
      <c r="W79" s="157">
        <v>42754</v>
      </c>
      <c r="X79" s="154"/>
      <c r="Y79" s="154"/>
      <c r="Z79" s="154"/>
      <c r="AA79" s="154"/>
      <c r="AB79" s="154" t="s">
        <v>189</v>
      </c>
      <c r="AC79" s="154" t="s">
        <v>182</v>
      </c>
      <c r="AD79" s="154">
        <v>876</v>
      </c>
      <c r="AE79" s="154" t="s">
        <v>124</v>
      </c>
      <c r="AF79" s="154">
        <v>1</v>
      </c>
      <c r="AG79" s="162">
        <v>52000000000</v>
      </c>
      <c r="AH79" s="162" t="s">
        <v>183</v>
      </c>
      <c r="AI79" s="133">
        <v>42764</v>
      </c>
      <c r="AJ79" s="133">
        <v>42764</v>
      </c>
      <c r="AK79" s="133">
        <v>43004</v>
      </c>
      <c r="AL79" s="154">
        <v>2017</v>
      </c>
      <c r="AM79" s="154"/>
      <c r="AN79" s="154"/>
      <c r="AO79" s="134" t="s">
        <v>1365</v>
      </c>
      <c r="AP79" s="135" t="s">
        <v>1366</v>
      </c>
      <c r="AQ79" s="133" t="s">
        <v>186</v>
      </c>
      <c r="AR79" s="136">
        <v>43465</v>
      </c>
      <c r="AS79" s="85">
        <v>26803</v>
      </c>
      <c r="AT79" s="154"/>
      <c r="AU79" s="154"/>
      <c r="AV79" s="154" t="s">
        <v>149</v>
      </c>
      <c r="AW79" s="154"/>
    </row>
    <row r="80" spans="1:49" s="38" customFormat="1" ht="45.75" customHeight="1">
      <c r="A80" s="32">
        <v>2</v>
      </c>
      <c r="B80" s="32" t="s">
        <v>879</v>
      </c>
      <c r="C80" s="154" t="s">
        <v>477</v>
      </c>
      <c r="D80" s="32" t="s">
        <v>97</v>
      </c>
      <c r="E80" s="32" t="s">
        <v>85</v>
      </c>
      <c r="F80" s="32">
        <v>1</v>
      </c>
      <c r="G80" s="32" t="s">
        <v>130</v>
      </c>
      <c r="H80" s="32" t="s">
        <v>98</v>
      </c>
      <c r="I80" s="32" t="s">
        <v>100</v>
      </c>
      <c r="J80" s="32">
        <v>1</v>
      </c>
      <c r="K80" s="32"/>
      <c r="L80" s="32"/>
      <c r="M80" s="32" t="s">
        <v>126</v>
      </c>
      <c r="N80" s="32" t="s">
        <v>103</v>
      </c>
      <c r="O80" s="153">
        <f t="shared" si="5"/>
        <v>913246.28156347235</v>
      </c>
      <c r="P80" s="158">
        <v>639272.39709443063</v>
      </c>
      <c r="Q80" s="158">
        <v>639272.39709443063</v>
      </c>
      <c r="R80" s="158">
        <f t="shared" si="18"/>
        <v>754341.42857142806</v>
      </c>
      <c r="S80" s="154" t="s">
        <v>293</v>
      </c>
      <c r="T80" s="154" t="s">
        <v>112</v>
      </c>
      <c r="U80" s="154" t="s">
        <v>439</v>
      </c>
      <c r="V80" s="157">
        <v>42985</v>
      </c>
      <c r="W80" s="157">
        <f t="shared" si="23"/>
        <v>43060</v>
      </c>
      <c r="X80" s="154"/>
      <c r="Y80" s="154"/>
      <c r="Z80" s="154"/>
      <c r="AA80" s="154"/>
      <c r="AB80" s="154" t="s">
        <v>130</v>
      </c>
      <c r="AC80" s="154" t="s">
        <v>129</v>
      </c>
      <c r="AD80" s="154">
        <v>876</v>
      </c>
      <c r="AE80" s="154" t="s">
        <v>124</v>
      </c>
      <c r="AF80" s="154">
        <v>1</v>
      </c>
      <c r="AG80" s="68" t="s">
        <v>200</v>
      </c>
      <c r="AH80" s="68" t="s">
        <v>128</v>
      </c>
      <c r="AI80" s="157">
        <f t="shared" si="19"/>
        <v>43088</v>
      </c>
      <c r="AJ80" s="157">
        <f t="shared" si="21"/>
        <v>43088</v>
      </c>
      <c r="AK80" s="157">
        <v>43462</v>
      </c>
      <c r="AL80" s="154">
        <v>2017</v>
      </c>
      <c r="AM80" s="154"/>
      <c r="AN80" s="154">
        <v>2016</v>
      </c>
      <c r="AO80" s="154" t="s">
        <v>1314</v>
      </c>
      <c r="AP80" s="154" t="s">
        <v>1315</v>
      </c>
      <c r="AQ80" s="154"/>
      <c r="AR80" s="156" t="s">
        <v>1316</v>
      </c>
      <c r="AS80" s="158"/>
      <c r="AT80" s="154"/>
      <c r="AU80" s="154">
        <v>73.5</v>
      </c>
      <c r="AV80" s="154" t="s">
        <v>149</v>
      </c>
      <c r="AW80" s="154"/>
    </row>
    <row r="81" spans="1:49" s="38" customFormat="1" ht="51" customHeight="1">
      <c r="A81" s="156">
        <v>2</v>
      </c>
      <c r="B81" s="157" t="s">
        <v>1166</v>
      </c>
      <c r="C81" s="154" t="s">
        <v>477</v>
      </c>
      <c r="D81" s="154" t="s">
        <v>477</v>
      </c>
      <c r="E81" s="32" t="s">
        <v>89</v>
      </c>
      <c r="F81" s="154">
        <v>182</v>
      </c>
      <c r="G81" s="154" t="s">
        <v>810</v>
      </c>
      <c r="H81" s="156" t="s">
        <v>811</v>
      </c>
      <c r="I81" s="100" t="s">
        <v>759</v>
      </c>
      <c r="J81" s="32">
        <v>1</v>
      </c>
      <c r="K81" s="32"/>
      <c r="L81" s="32"/>
      <c r="M81" s="154" t="s">
        <v>151</v>
      </c>
      <c r="N81" s="154" t="s">
        <v>306</v>
      </c>
      <c r="O81" s="54">
        <v>21377.99293</v>
      </c>
      <c r="P81" s="153"/>
      <c r="Q81" s="54">
        <v>21377.99293</v>
      </c>
      <c r="R81" s="153">
        <f>Q81*1.18</f>
        <v>25226.031657399999</v>
      </c>
      <c r="S81" s="154" t="s">
        <v>293</v>
      </c>
      <c r="T81" s="154" t="s">
        <v>112</v>
      </c>
      <c r="U81" s="154" t="s">
        <v>439</v>
      </c>
      <c r="V81" s="157">
        <v>42870</v>
      </c>
      <c r="W81" s="157">
        <v>42917</v>
      </c>
      <c r="X81" s="154"/>
      <c r="Y81" s="154"/>
      <c r="Z81" s="154"/>
      <c r="AA81" s="154"/>
      <c r="AB81" s="154" t="s">
        <v>810</v>
      </c>
      <c r="AC81" s="154" t="s">
        <v>812</v>
      </c>
      <c r="AD81" s="32">
        <v>796</v>
      </c>
      <c r="AE81" s="154" t="s">
        <v>678</v>
      </c>
      <c r="AF81" s="154">
        <v>4</v>
      </c>
      <c r="AG81" s="68" t="s">
        <v>278</v>
      </c>
      <c r="AH81" s="68" t="s">
        <v>153</v>
      </c>
      <c r="AI81" s="157">
        <f>W81+10</f>
        <v>42927</v>
      </c>
      <c r="AJ81" s="157">
        <f>AI81+20</f>
        <v>42947</v>
      </c>
      <c r="AK81" s="157">
        <f>AI81+150</f>
        <v>43077</v>
      </c>
      <c r="AL81" s="154">
        <v>2017</v>
      </c>
      <c r="AM81" s="154"/>
      <c r="AN81" s="154"/>
      <c r="AO81" s="154"/>
      <c r="AP81" s="154"/>
      <c r="AQ81" s="154"/>
      <c r="AR81" s="157"/>
      <c r="AS81" s="158"/>
      <c r="AT81" s="154"/>
      <c r="AU81" s="154"/>
      <c r="AV81" s="154" t="s">
        <v>315</v>
      </c>
      <c r="AW81" s="154" t="s">
        <v>1042</v>
      </c>
    </row>
    <row r="82" spans="1:49" s="92" customFormat="1" ht="57">
      <c r="A82" s="77">
        <v>2</v>
      </c>
      <c r="B82" s="157" t="s">
        <v>1167</v>
      </c>
      <c r="C82" s="77" t="s">
        <v>477</v>
      </c>
      <c r="D82" s="77" t="s">
        <v>79</v>
      </c>
      <c r="E82" s="77" t="s">
        <v>89</v>
      </c>
      <c r="F82" s="77">
        <v>94</v>
      </c>
      <c r="G82" s="77" t="s">
        <v>756</v>
      </c>
      <c r="H82" s="82" t="s">
        <v>713</v>
      </c>
      <c r="I82" s="82" t="s">
        <v>713</v>
      </c>
      <c r="J82" s="77">
        <v>1</v>
      </c>
      <c r="K82" s="77"/>
      <c r="L82" s="77"/>
      <c r="M82" s="77" t="s">
        <v>1103</v>
      </c>
      <c r="N82" s="77" t="s">
        <v>105</v>
      </c>
      <c r="O82" s="79">
        <v>1443.7650000000001</v>
      </c>
      <c r="P82" s="79"/>
      <c r="Q82" s="79">
        <v>1443.7650000000001</v>
      </c>
      <c r="R82" s="79">
        <v>1703.64</v>
      </c>
      <c r="S82" s="80" t="s">
        <v>295</v>
      </c>
      <c r="T82" s="80" t="s">
        <v>79</v>
      </c>
      <c r="U82" s="154" t="s">
        <v>439</v>
      </c>
      <c r="V82" s="157">
        <v>42734</v>
      </c>
      <c r="W82" s="81">
        <f t="shared" ref="W82:W84" si="27">V82+55</f>
        <v>42789</v>
      </c>
      <c r="X82" s="80"/>
      <c r="Y82" s="80"/>
      <c r="Z82" s="80"/>
      <c r="AA82" s="80"/>
      <c r="AB82" s="90" t="str">
        <f>G82</f>
        <v>Поставка оборудования связи</v>
      </c>
      <c r="AC82" s="80" t="s">
        <v>555</v>
      </c>
      <c r="AD82" s="80">
        <v>796</v>
      </c>
      <c r="AE82" s="80" t="s">
        <v>308</v>
      </c>
      <c r="AF82" s="80">
        <v>25</v>
      </c>
      <c r="AG82" s="80">
        <v>1000000000</v>
      </c>
      <c r="AH82" s="80" t="s">
        <v>1045</v>
      </c>
      <c r="AI82" s="81">
        <f>W82+28</f>
        <v>42817</v>
      </c>
      <c r="AJ82" s="81">
        <f t="shared" ref="AJ82:AJ83" si="28">AI82</f>
        <v>42817</v>
      </c>
      <c r="AK82" s="81">
        <f>AJ82+60</f>
        <v>42877</v>
      </c>
      <c r="AL82" s="80">
        <v>2017</v>
      </c>
      <c r="AM82" s="80"/>
      <c r="AN82" s="80" t="s">
        <v>1334</v>
      </c>
      <c r="AO82" s="80" t="s">
        <v>1337</v>
      </c>
      <c r="AP82" s="80" t="s">
        <v>1338</v>
      </c>
      <c r="AQ82" s="80" t="s">
        <v>595</v>
      </c>
      <c r="AR82" s="81" t="s">
        <v>1331</v>
      </c>
      <c r="AS82" s="91">
        <v>58505.58</v>
      </c>
      <c r="AT82" s="80"/>
      <c r="AU82" s="80"/>
      <c r="AV82" s="80" t="s">
        <v>315</v>
      </c>
      <c r="AW82" s="154" t="s">
        <v>1042</v>
      </c>
    </row>
    <row r="83" spans="1:49" s="92" customFormat="1" ht="57">
      <c r="A83" s="77">
        <v>2</v>
      </c>
      <c r="B83" s="157" t="s">
        <v>1168</v>
      </c>
      <c r="C83" s="77" t="s">
        <v>477</v>
      </c>
      <c r="D83" s="77" t="s">
        <v>79</v>
      </c>
      <c r="E83" s="77" t="s">
        <v>89</v>
      </c>
      <c r="F83" s="77">
        <v>182</v>
      </c>
      <c r="G83" s="77" t="s">
        <v>810</v>
      </c>
      <c r="H83" s="82" t="s">
        <v>759</v>
      </c>
      <c r="I83" s="82" t="s">
        <v>759</v>
      </c>
      <c r="J83" s="77">
        <v>1</v>
      </c>
      <c r="K83" s="77"/>
      <c r="L83" s="77"/>
      <c r="M83" s="77" t="s">
        <v>1103</v>
      </c>
      <c r="N83" s="77" t="s">
        <v>105</v>
      </c>
      <c r="O83" s="79">
        <v>3815.5822800000001</v>
      </c>
      <c r="P83" s="79"/>
      <c r="Q83" s="79">
        <v>3815.5822800000001</v>
      </c>
      <c r="R83" s="79">
        <f>Q83*1.18</f>
        <v>4502.3870903999996</v>
      </c>
      <c r="S83" s="80" t="s">
        <v>295</v>
      </c>
      <c r="T83" s="80" t="s">
        <v>79</v>
      </c>
      <c r="U83" s="154" t="s">
        <v>439</v>
      </c>
      <c r="V83" s="157">
        <v>42734</v>
      </c>
      <c r="W83" s="81">
        <f t="shared" si="27"/>
        <v>42789</v>
      </c>
      <c r="X83" s="80"/>
      <c r="Y83" s="80"/>
      <c r="Z83" s="80"/>
      <c r="AA83" s="80"/>
      <c r="AB83" s="90" t="str">
        <f>G83</f>
        <v>Поставка серверного оборудования</v>
      </c>
      <c r="AC83" s="80" t="s">
        <v>555</v>
      </c>
      <c r="AD83" s="80">
        <v>796</v>
      </c>
      <c r="AE83" s="80" t="s">
        <v>308</v>
      </c>
      <c r="AF83" s="80">
        <v>4</v>
      </c>
      <c r="AG83" s="80">
        <v>1000000000</v>
      </c>
      <c r="AH83" s="80" t="s">
        <v>1045</v>
      </c>
      <c r="AI83" s="81">
        <f>W83+28</f>
        <v>42817</v>
      </c>
      <c r="AJ83" s="81">
        <f t="shared" si="28"/>
        <v>42817</v>
      </c>
      <c r="AK83" s="81">
        <f>AJ83+60</f>
        <v>42877</v>
      </c>
      <c r="AL83" s="80">
        <v>2017</v>
      </c>
      <c r="AM83" s="80"/>
      <c r="AN83" s="80" t="s">
        <v>1334</v>
      </c>
      <c r="AO83" s="80" t="s">
        <v>1337</v>
      </c>
      <c r="AP83" s="80" t="s">
        <v>1338</v>
      </c>
      <c r="AQ83" s="80" t="s">
        <v>595</v>
      </c>
      <c r="AR83" s="81" t="s">
        <v>1331</v>
      </c>
      <c r="AS83" s="91">
        <v>58505.58</v>
      </c>
      <c r="AT83" s="80"/>
      <c r="AU83" s="80"/>
      <c r="AV83" s="80" t="s">
        <v>315</v>
      </c>
      <c r="AW83" s="154" t="s">
        <v>1042</v>
      </c>
    </row>
    <row r="84" spans="1:49" s="38" customFormat="1" ht="66.75" customHeight="1">
      <c r="A84" s="32">
        <v>2</v>
      </c>
      <c r="B84" s="32" t="s">
        <v>880</v>
      </c>
      <c r="C84" s="154" t="s">
        <v>477</v>
      </c>
      <c r="D84" s="32" t="s">
        <v>134</v>
      </c>
      <c r="E84" s="156" t="s">
        <v>575</v>
      </c>
      <c r="F84" s="154">
        <v>225</v>
      </c>
      <c r="G84" s="154" t="s">
        <v>576</v>
      </c>
      <c r="H84" s="156" t="s">
        <v>577</v>
      </c>
      <c r="I84" s="156" t="s">
        <v>577</v>
      </c>
      <c r="J84" s="154">
        <v>2</v>
      </c>
      <c r="K84" s="32"/>
      <c r="L84" s="32"/>
      <c r="M84" s="154" t="s">
        <v>126</v>
      </c>
      <c r="N84" s="154" t="s">
        <v>578</v>
      </c>
      <c r="O84" s="153">
        <f t="shared" si="5"/>
        <v>920.92340000000013</v>
      </c>
      <c r="P84" s="158">
        <v>644.64638000000002</v>
      </c>
      <c r="Q84" s="158">
        <v>644.64638000000002</v>
      </c>
      <c r="R84" s="153">
        <f t="shared" si="18"/>
        <v>760.68272839999997</v>
      </c>
      <c r="S84" s="154" t="s">
        <v>295</v>
      </c>
      <c r="T84" s="154" t="s">
        <v>113</v>
      </c>
      <c r="U84" s="154" t="s">
        <v>439</v>
      </c>
      <c r="V84" s="157">
        <v>42734</v>
      </c>
      <c r="W84" s="81">
        <f t="shared" si="27"/>
        <v>42789</v>
      </c>
      <c r="X84" s="154"/>
      <c r="Y84" s="154"/>
      <c r="Z84" s="154"/>
      <c r="AA84" s="154"/>
      <c r="AB84" s="154" t="s">
        <v>576</v>
      </c>
      <c r="AC84" s="154" t="s">
        <v>149</v>
      </c>
      <c r="AD84" s="154">
        <v>796</v>
      </c>
      <c r="AE84" s="154" t="s">
        <v>579</v>
      </c>
      <c r="AF84" s="160">
        <v>38</v>
      </c>
      <c r="AG84" s="160">
        <v>84000000000</v>
      </c>
      <c r="AH84" s="160" t="s">
        <v>141</v>
      </c>
      <c r="AI84" s="157">
        <f t="shared" si="19"/>
        <v>42817</v>
      </c>
      <c r="AJ84" s="81">
        <f t="shared" si="21"/>
        <v>42817</v>
      </c>
      <c r="AK84" s="157">
        <v>42826</v>
      </c>
      <c r="AL84" s="154">
        <v>2017</v>
      </c>
      <c r="AM84" s="154"/>
      <c r="AN84" s="154">
        <v>2017</v>
      </c>
      <c r="AO84" s="154" t="s">
        <v>593</v>
      </c>
      <c r="AP84" s="154" t="s">
        <v>594</v>
      </c>
      <c r="AQ84" s="154" t="s">
        <v>595</v>
      </c>
      <c r="AR84" s="154" t="s">
        <v>596</v>
      </c>
      <c r="AS84" s="154" t="s">
        <v>536</v>
      </c>
      <c r="AT84" s="154">
        <v>1.8360000000000001</v>
      </c>
      <c r="AU84" s="154">
        <v>44</v>
      </c>
      <c r="AV84" s="154" t="s">
        <v>597</v>
      </c>
      <c r="AW84" s="154" t="s">
        <v>1313</v>
      </c>
    </row>
    <row r="85" spans="1:49" s="38" customFormat="1" ht="45.75" customHeight="1">
      <c r="A85" s="32">
        <v>2</v>
      </c>
      <c r="B85" s="32" t="s">
        <v>881</v>
      </c>
      <c r="C85" s="154" t="s">
        <v>477</v>
      </c>
      <c r="D85" s="32" t="s">
        <v>134</v>
      </c>
      <c r="E85" s="156" t="s">
        <v>575</v>
      </c>
      <c r="F85" s="154">
        <v>11</v>
      </c>
      <c r="G85" s="154" t="s">
        <v>598</v>
      </c>
      <c r="H85" s="156" t="s">
        <v>599</v>
      </c>
      <c r="I85" s="156" t="s">
        <v>600</v>
      </c>
      <c r="J85" s="154">
        <v>1</v>
      </c>
      <c r="K85" s="32"/>
      <c r="L85" s="32"/>
      <c r="M85" s="154" t="s">
        <v>126</v>
      </c>
      <c r="N85" s="154" t="s">
        <v>578</v>
      </c>
      <c r="O85" s="153">
        <f t="shared" si="5"/>
        <v>2828.9733999999999</v>
      </c>
      <c r="P85" s="158">
        <v>1980.2813799999999</v>
      </c>
      <c r="Q85" s="158">
        <v>1980.2813799999999</v>
      </c>
      <c r="R85" s="153">
        <f t="shared" si="18"/>
        <v>2336.7320283999998</v>
      </c>
      <c r="S85" s="80" t="s">
        <v>106</v>
      </c>
      <c r="T85" s="154" t="s">
        <v>113</v>
      </c>
      <c r="U85" s="154" t="s">
        <v>592</v>
      </c>
      <c r="V85" s="157">
        <v>42734</v>
      </c>
      <c r="W85" s="81">
        <f t="shared" ref="W85" si="29">V85+55</f>
        <v>42789</v>
      </c>
      <c r="X85" s="154"/>
      <c r="Y85" s="154"/>
      <c r="Z85" s="154"/>
      <c r="AA85" s="154"/>
      <c r="AB85" s="154" t="s">
        <v>598</v>
      </c>
      <c r="AC85" s="154" t="s">
        <v>149</v>
      </c>
      <c r="AD85" s="154">
        <v>796</v>
      </c>
      <c r="AE85" s="154" t="s">
        <v>579</v>
      </c>
      <c r="AF85" s="160">
        <v>18365</v>
      </c>
      <c r="AG85" s="160">
        <v>84000000000</v>
      </c>
      <c r="AH85" s="160" t="s">
        <v>141</v>
      </c>
      <c r="AI85" s="157">
        <f t="shared" si="19"/>
        <v>42817</v>
      </c>
      <c r="AJ85" s="81">
        <f t="shared" si="21"/>
        <v>42817</v>
      </c>
      <c r="AK85" s="157">
        <v>42822</v>
      </c>
      <c r="AL85" s="154">
        <v>2017</v>
      </c>
      <c r="AM85" s="154"/>
      <c r="AN85" s="154">
        <v>2017</v>
      </c>
      <c r="AO85" s="154" t="s">
        <v>601</v>
      </c>
      <c r="AP85" s="154" t="s">
        <v>602</v>
      </c>
      <c r="AQ85" s="154" t="s">
        <v>603</v>
      </c>
      <c r="AR85" s="156" t="s">
        <v>604</v>
      </c>
      <c r="AS85" s="154">
        <v>380468</v>
      </c>
      <c r="AT85" s="154" t="s">
        <v>536</v>
      </c>
      <c r="AU85" s="154">
        <v>35.799999999999997</v>
      </c>
      <c r="AV85" s="154" t="s">
        <v>315</v>
      </c>
      <c r="AW85" s="154"/>
    </row>
    <row r="86" spans="1:49" s="38" customFormat="1" ht="50.25" customHeight="1">
      <c r="A86" s="32">
        <v>2</v>
      </c>
      <c r="B86" s="32" t="s">
        <v>882</v>
      </c>
      <c r="C86" s="154" t="s">
        <v>477</v>
      </c>
      <c r="D86" s="32" t="s">
        <v>134</v>
      </c>
      <c r="E86" s="156" t="s">
        <v>575</v>
      </c>
      <c r="F86" s="154">
        <v>12</v>
      </c>
      <c r="G86" s="154" t="s">
        <v>605</v>
      </c>
      <c r="H86" s="156" t="s">
        <v>606</v>
      </c>
      <c r="I86" s="156" t="s">
        <v>607</v>
      </c>
      <c r="J86" s="154">
        <v>1</v>
      </c>
      <c r="K86" s="32"/>
      <c r="L86" s="32"/>
      <c r="M86" s="154" t="s">
        <v>126</v>
      </c>
      <c r="N86" s="154" t="s">
        <v>578</v>
      </c>
      <c r="O86" s="153">
        <f t="shared" si="5"/>
        <v>669.3463857142857</v>
      </c>
      <c r="P86" s="158">
        <v>468.54246999999998</v>
      </c>
      <c r="Q86" s="158">
        <v>468.54246999999998</v>
      </c>
      <c r="R86" s="153">
        <f t="shared" si="18"/>
        <v>552.88011459999996</v>
      </c>
      <c r="S86" s="154" t="s">
        <v>295</v>
      </c>
      <c r="T86" s="154" t="s">
        <v>113</v>
      </c>
      <c r="U86" s="154" t="s">
        <v>439</v>
      </c>
      <c r="V86" s="157">
        <v>42734</v>
      </c>
      <c r="W86" s="81">
        <f>V86+55</f>
        <v>42789</v>
      </c>
      <c r="X86" s="154"/>
      <c r="Y86" s="154"/>
      <c r="Z86" s="154"/>
      <c r="AA86" s="154"/>
      <c r="AB86" s="154" t="s">
        <v>605</v>
      </c>
      <c r="AC86" s="154" t="s">
        <v>149</v>
      </c>
      <c r="AD86" s="154">
        <v>796</v>
      </c>
      <c r="AE86" s="154" t="s">
        <v>579</v>
      </c>
      <c r="AF86" s="160">
        <v>3905</v>
      </c>
      <c r="AG86" s="160">
        <v>84000000000</v>
      </c>
      <c r="AH86" s="160" t="s">
        <v>141</v>
      </c>
      <c r="AI86" s="157">
        <f t="shared" si="19"/>
        <v>42817</v>
      </c>
      <c r="AJ86" s="81">
        <f t="shared" ref="AJ86" si="30">AI86</f>
        <v>42817</v>
      </c>
      <c r="AK86" s="157">
        <v>42826</v>
      </c>
      <c r="AL86" s="154">
        <v>2017</v>
      </c>
      <c r="AM86" s="154"/>
      <c r="AN86" s="154">
        <v>2017</v>
      </c>
      <c r="AO86" s="154" t="s">
        <v>608</v>
      </c>
      <c r="AP86" s="154" t="s">
        <v>609</v>
      </c>
      <c r="AQ86" s="154" t="s">
        <v>603</v>
      </c>
      <c r="AR86" s="156" t="s">
        <v>604</v>
      </c>
      <c r="AS86" s="154">
        <v>197898</v>
      </c>
      <c r="AT86" s="154" t="s">
        <v>536</v>
      </c>
      <c r="AU86" s="154">
        <v>35.799999999999997</v>
      </c>
      <c r="AV86" s="154" t="s">
        <v>315</v>
      </c>
      <c r="AW86" s="154"/>
    </row>
    <row r="87" spans="1:49" s="38" customFormat="1" ht="45.75" customHeight="1">
      <c r="A87" s="32">
        <v>2</v>
      </c>
      <c r="B87" s="32" t="s">
        <v>883</v>
      </c>
      <c r="C87" s="154" t="s">
        <v>477</v>
      </c>
      <c r="D87" s="32" t="s">
        <v>134</v>
      </c>
      <c r="E87" s="156" t="s">
        <v>575</v>
      </c>
      <c r="F87" s="154">
        <v>264</v>
      </c>
      <c r="G87" s="154" t="s">
        <v>610</v>
      </c>
      <c r="H87" s="156" t="s">
        <v>611</v>
      </c>
      <c r="I87" s="154" t="s">
        <v>612</v>
      </c>
      <c r="J87" s="154">
        <v>1</v>
      </c>
      <c r="K87" s="32"/>
      <c r="L87" s="32" t="s">
        <v>1179</v>
      </c>
      <c r="M87" s="154" t="s">
        <v>126</v>
      </c>
      <c r="N87" s="154" t="s">
        <v>578</v>
      </c>
      <c r="O87" s="153">
        <f t="shared" si="5"/>
        <v>1731.8716999999999</v>
      </c>
      <c r="P87" s="158">
        <v>1212.3101899999999</v>
      </c>
      <c r="Q87" s="158">
        <v>1212.3101899999999</v>
      </c>
      <c r="R87" s="153">
        <f t="shared" si="18"/>
        <v>1430.5260241999999</v>
      </c>
      <c r="S87" s="154" t="s">
        <v>294</v>
      </c>
      <c r="T87" s="154" t="s">
        <v>113</v>
      </c>
      <c r="U87" s="154" t="s">
        <v>439</v>
      </c>
      <c r="V87" s="157">
        <v>42734</v>
      </c>
      <c r="W87" s="157">
        <f>V87+60</f>
        <v>42794</v>
      </c>
      <c r="X87" s="154"/>
      <c r="Y87" s="154"/>
      <c r="Z87" s="154"/>
      <c r="AA87" s="154"/>
      <c r="AB87" s="154" t="s">
        <v>610</v>
      </c>
      <c r="AC87" s="154" t="s">
        <v>149</v>
      </c>
      <c r="AD87" s="154">
        <v>796</v>
      </c>
      <c r="AE87" s="154" t="s">
        <v>579</v>
      </c>
      <c r="AF87" s="160">
        <v>1</v>
      </c>
      <c r="AG87" s="160">
        <v>84000000000</v>
      </c>
      <c r="AH87" s="160" t="s">
        <v>141</v>
      </c>
      <c r="AI87" s="157">
        <f>W87+28</f>
        <v>42822</v>
      </c>
      <c r="AJ87" s="157">
        <f>AI87</f>
        <v>42822</v>
      </c>
      <c r="AK87" s="157">
        <v>42826</v>
      </c>
      <c r="AL87" s="154">
        <v>2017</v>
      </c>
      <c r="AM87" s="154"/>
      <c r="AN87" s="154">
        <v>2017</v>
      </c>
      <c r="AO87" s="154" t="s">
        <v>613</v>
      </c>
      <c r="AP87" s="154" t="s">
        <v>614</v>
      </c>
      <c r="AQ87" s="154" t="s">
        <v>595</v>
      </c>
      <c r="AR87" s="156" t="s">
        <v>604</v>
      </c>
      <c r="AS87" s="154">
        <v>25877</v>
      </c>
      <c r="AT87" s="154" t="s">
        <v>536</v>
      </c>
      <c r="AU87" s="154">
        <v>4.8</v>
      </c>
      <c r="AV87" s="154" t="s">
        <v>315</v>
      </c>
      <c r="AW87" s="154"/>
    </row>
    <row r="88" spans="1:49" s="38" customFormat="1" ht="48.75" customHeight="1">
      <c r="A88" s="32">
        <v>2</v>
      </c>
      <c r="B88" s="32" t="s">
        <v>884</v>
      </c>
      <c r="C88" s="154" t="s">
        <v>477</v>
      </c>
      <c r="D88" s="32" t="s">
        <v>134</v>
      </c>
      <c r="E88" s="156" t="s">
        <v>575</v>
      </c>
      <c r="F88" s="154">
        <v>171</v>
      </c>
      <c r="G88" s="154" t="s">
        <v>615</v>
      </c>
      <c r="H88" s="156" t="s">
        <v>616</v>
      </c>
      <c r="I88" s="156" t="s">
        <v>617</v>
      </c>
      <c r="J88" s="154">
        <v>1</v>
      </c>
      <c r="K88" s="32"/>
      <c r="L88" s="32"/>
      <c r="M88" s="154" t="s">
        <v>126</v>
      </c>
      <c r="N88" s="154" t="s">
        <v>578</v>
      </c>
      <c r="O88" s="153">
        <f t="shared" si="5"/>
        <v>1552.0383428571431</v>
      </c>
      <c r="P88" s="158">
        <v>1086.4268400000001</v>
      </c>
      <c r="Q88" s="158">
        <v>1086.4268400000001</v>
      </c>
      <c r="R88" s="153">
        <f t="shared" si="18"/>
        <v>1281.9836712000001</v>
      </c>
      <c r="S88" s="154" t="s">
        <v>295</v>
      </c>
      <c r="T88" s="154" t="s">
        <v>113</v>
      </c>
      <c r="U88" s="154" t="s">
        <v>439</v>
      </c>
      <c r="V88" s="157">
        <v>42734</v>
      </c>
      <c r="W88" s="81">
        <f t="shared" ref="W88:W91" si="31">V88+55</f>
        <v>42789</v>
      </c>
      <c r="X88" s="154"/>
      <c r="Y88" s="154"/>
      <c r="Z88" s="154"/>
      <c r="AA88" s="154"/>
      <c r="AB88" s="154" t="s">
        <v>615</v>
      </c>
      <c r="AC88" s="154" t="s">
        <v>149</v>
      </c>
      <c r="AD88" s="154">
        <v>796</v>
      </c>
      <c r="AE88" s="154" t="s">
        <v>579</v>
      </c>
      <c r="AF88" s="160">
        <v>1577</v>
      </c>
      <c r="AG88" s="160">
        <v>84000000000</v>
      </c>
      <c r="AH88" s="160" t="s">
        <v>141</v>
      </c>
      <c r="AI88" s="157">
        <f t="shared" si="19"/>
        <v>42817</v>
      </c>
      <c r="AJ88" s="81">
        <f t="shared" ref="AJ88:AJ91" si="32">AI88</f>
        <v>42817</v>
      </c>
      <c r="AK88" s="157">
        <v>42826</v>
      </c>
      <c r="AL88" s="154">
        <v>2017</v>
      </c>
      <c r="AM88" s="154"/>
      <c r="AN88" s="154">
        <v>2017</v>
      </c>
      <c r="AO88" s="154" t="s">
        <v>608</v>
      </c>
      <c r="AP88" s="154" t="s">
        <v>609</v>
      </c>
      <c r="AQ88" s="154" t="s">
        <v>603</v>
      </c>
      <c r="AR88" s="156" t="s">
        <v>604</v>
      </c>
      <c r="AS88" s="154">
        <v>197898</v>
      </c>
      <c r="AT88" s="154" t="s">
        <v>536</v>
      </c>
      <c r="AU88" s="154">
        <v>35.799999999999997</v>
      </c>
      <c r="AV88" s="154" t="s">
        <v>315</v>
      </c>
      <c r="AW88" s="154"/>
    </row>
    <row r="89" spans="1:49" s="38" customFormat="1" ht="51.75" customHeight="1">
      <c r="A89" s="32">
        <v>2</v>
      </c>
      <c r="B89" s="32" t="s">
        <v>885</v>
      </c>
      <c r="C89" s="154" t="s">
        <v>477</v>
      </c>
      <c r="D89" s="32" t="s">
        <v>134</v>
      </c>
      <c r="E89" s="156" t="s">
        <v>575</v>
      </c>
      <c r="F89" s="154">
        <v>84</v>
      </c>
      <c r="G89" s="154" t="s">
        <v>618</v>
      </c>
      <c r="H89" s="156" t="s">
        <v>619</v>
      </c>
      <c r="I89" s="156" t="s">
        <v>607</v>
      </c>
      <c r="J89" s="154">
        <v>1</v>
      </c>
      <c r="K89" s="32"/>
      <c r="L89" s="32"/>
      <c r="M89" s="154" t="s">
        <v>126</v>
      </c>
      <c r="N89" s="154" t="s">
        <v>578</v>
      </c>
      <c r="O89" s="153">
        <f t="shared" si="5"/>
        <v>2853.803342857143</v>
      </c>
      <c r="P89" s="158">
        <v>1997.6623400000001</v>
      </c>
      <c r="Q89" s="158">
        <v>1997.6623400000001</v>
      </c>
      <c r="R89" s="153">
        <f t="shared" si="18"/>
        <v>2357.2415612</v>
      </c>
      <c r="S89" s="154" t="s">
        <v>295</v>
      </c>
      <c r="T89" s="154" t="s">
        <v>113</v>
      </c>
      <c r="U89" s="154" t="s">
        <v>439</v>
      </c>
      <c r="V89" s="157">
        <v>42734</v>
      </c>
      <c r="W89" s="81">
        <f t="shared" si="31"/>
        <v>42789</v>
      </c>
      <c r="X89" s="154"/>
      <c r="Y89" s="154"/>
      <c r="Z89" s="154"/>
      <c r="AA89" s="154"/>
      <c r="AB89" s="154" t="s">
        <v>618</v>
      </c>
      <c r="AC89" s="154" t="s">
        <v>149</v>
      </c>
      <c r="AD89" s="154">
        <v>796</v>
      </c>
      <c r="AE89" s="154" t="s">
        <v>579</v>
      </c>
      <c r="AF89" s="160">
        <v>1617</v>
      </c>
      <c r="AG89" s="160">
        <v>84000000000</v>
      </c>
      <c r="AH89" s="160" t="s">
        <v>141</v>
      </c>
      <c r="AI89" s="157">
        <f t="shared" si="19"/>
        <v>42817</v>
      </c>
      <c r="AJ89" s="81">
        <f t="shared" si="32"/>
        <v>42817</v>
      </c>
      <c r="AK89" s="157">
        <v>42826</v>
      </c>
      <c r="AL89" s="154">
        <v>2017</v>
      </c>
      <c r="AM89" s="154"/>
      <c r="AN89" s="154">
        <v>2017</v>
      </c>
      <c r="AO89" s="154" t="s">
        <v>608</v>
      </c>
      <c r="AP89" s="154" t="s">
        <v>609</v>
      </c>
      <c r="AQ89" s="154" t="s">
        <v>603</v>
      </c>
      <c r="AR89" s="156" t="s">
        <v>604</v>
      </c>
      <c r="AS89" s="154">
        <v>197898</v>
      </c>
      <c r="AT89" s="154" t="s">
        <v>536</v>
      </c>
      <c r="AU89" s="154">
        <v>35.799999999999997</v>
      </c>
      <c r="AV89" s="154" t="s">
        <v>315</v>
      </c>
      <c r="AW89" s="154"/>
    </row>
    <row r="90" spans="1:49" s="38" customFormat="1" ht="80.25" customHeight="1">
      <c r="A90" s="32">
        <v>2</v>
      </c>
      <c r="B90" s="32" t="s">
        <v>886</v>
      </c>
      <c r="C90" s="154" t="s">
        <v>477</v>
      </c>
      <c r="D90" s="32" t="s">
        <v>134</v>
      </c>
      <c r="E90" s="156" t="s">
        <v>575</v>
      </c>
      <c r="F90" s="154">
        <v>73</v>
      </c>
      <c r="G90" s="154" t="s">
        <v>620</v>
      </c>
      <c r="H90" s="156" t="s">
        <v>621</v>
      </c>
      <c r="I90" s="156" t="s">
        <v>622</v>
      </c>
      <c r="J90" s="154">
        <v>1</v>
      </c>
      <c r="K90" s="32"/>
      <c r="L90" s="32"/>
      <c r="M90" s="154" t="s">
        <v>126</v>
      </c>
      <c r="N90" s="154" t="s">
        <v>578</v>
      </c>
      <c r="O90" s="153">
        <f t="shared" si="5"/>
        <v>942</v>
      </c>
      <c r="P90" s="158">
        <v>659.4</v>
      </c>
      <c r="Q90" s="158">
        <v>659.4</v>
      </c>
      <c r="R90" s="153">
        <f t="shared" si="18"/>
        <v>778.09199999999998</v>
      </c>
      <c r="S90" s="80" t="s">
        <v>106</v>
      </c>
      <c r="T90" s="154" t="s">
        <v>113</v>
      </c>
      <c r="U90" s="154" t="s">
        <v>592</v>
      </c>
      <c r="V90" s="157">
        <v>42734</v>
      </c>
      <c r="W90" s="81">
        <f t="shared" si="31"/>
        <v>42789</v>
      </c>
      <c r="X90" s="154"/>
      <c r="Y90" s="154"/>
      <c r="Z90" s="154"/>
      <c r="AA90" s="154"/>
      <c r="AB90" s="154" t="s">
        <v>620</v>
      </c>
      <c r="AC90" s="154" t="s">
        <v>149</v>
      </c>
      <c r="AD90" s="154">
        <v>796</v>
      </c>
      <c r="AE90" s="154" t="s">
        <v>579</v>
      </c>
      <c r="AF90" s="160">
        <v>1050</v>
      </c>
      <c r="AG90" s="160">
        <v>84000000000</v>
      </c>
      <c r="AH90" s="160" t="s">
        <v>141</v>
      </c>
      <c r="AI90" s="157">
        <f t="shared" si="19"/>
        <v>42817</v>
      </c>
      <c r="AJ90" s="81">
        <f t="shared" si="32"/>
        <v>42817</v>
      </c>
      <c r="AK90" s="157">
        <v>42826</v>
      </c>
      <c r="AL90" s="154">
        <v>2017</v>
      </c>
      <c r="AM90" s="154"/>
      <c r="AN90" s="154">
        <v>2017</v>
      </c>
      <c r="AO90" s="154" t="s">
        <v>608</v>
      </c>
      <c r="AP90" s="154" t="s">
        <v>609</v>
      </c>
      <c r="AQ90" s="154" t="s">
        <v>603</v>
      </c>
      <c r="AR90" s="156" t="s">
        <v>604</v>
      </c>
      <c r="AS90" s="154">
        <v>197898</v>
      </c>
      <c r="AT90" s="154" t="s">
        <v>536</v>
      </c>
      <c r="AU90" s="154">
        <v>35.799999999999997</v>
      </c>
      <c r="AV90" s="154" t="s">
        <v>315</v>
      </c>
      <c r="AW90" s="154"/>
    </row>
    <row r="91" spans="1:49" s="38" customFormat="1" ht="78" customHeight="1">
      <c r="A91" s="32">
        <v>2</v>
      </c>
      <c r="B91" s="32" t="s">
        <v>887</v>
      </c>
      <c r="C91" s="154" t="s">
        <v>477</v>
      </c>
      <c r="D91" s="32" t="s">
        <v>134</v>
      </c>
      <c r="E91" s="156" t="s">
        <v>575</v>
      </c>
      <c r="F91" s="154">
        <v>117</v>
      </c>
      <c r="G91" s="154" t="s">
        <v>623</v>
      </c>
      <c r="H91" s="154" t="s">
        <v>624</v>
      </c>
      <c r="I91" s="154" t="s">
        <v>624</v>
      </c>
      <c r="J91" s="154">
        <v>1</v>
      </c>
      <c r="K91" s="32"/>
      <c r="L91" s="32"/>
      <c r="M91" s="154" t="s">
        <v>126</v>
      </c>
      <c r="N91" s="154" t="s">
        <v>578</v>
      </c>
      <c r="O91" s="153">
        <f t="shared" si="5"/>
        <v>16867.203357142858</v>
      </c>
      <c r="P91" s="158">
        <v>11807.04235</v>
      </c>
      <c r="Q91" s="158">
        <v>11807.04235</v>
      </c>
      <c r="R91" s="153">
        <f t="shared" si="18"/>
        <v>13932.309972999999</v>
      </c>
      <c r="S91" s="80" t="s">
        <v>106</v>
      </c>
      <c r="T91" s="154" t="s">
        <v>112</v>
      </c>
      <c r="U91" s="154" t="s">
        <v>592</v>
      </c>
      <c r="V91" s="157">
        <v>42734</v>
      </c>
      <c r="W91" s="81">
        <f t="shared" si="31"/>
        <v>42789</v>
      </c>
      <c r="X91" s="154"/>
      <c r="Y91" s="154"/>
      <c r="Z91" s="154"/>
      <c r="AA91" s="154"/>
      <c r="AB91" s="154" t="s">
        <v>623</v>
      </c>
      <c r="AC91" s="154" t="s">
        <v>149</v>
      </c>
      <c r="AD91" s="156" t="s">
        <v>685</v>
      </c>
      <c r="AE91" s="154" t="s">
        <v>664</v>
      </c>
      <c r="AF91" s="160">
        <v>120125</v>
      </c>
      <c r="AG91" s="160">
        <v>84000000000</v>
      </c>
      <c r="AH91" s="160" t="s">
        <v>141</v>
      </c>
      <c r="AI91" s="157">
        <f t="shared" si="19"/>
        <v>42817</v>
      </c>
      <c r="AJ91" s="81">
        <f t="shared" si="32"/>
        <v>42817</v>
      </c>
      <c r="AK91" s="157">
        <v>42491</v>
      </c>
      <c r="AL91" s="154">
        <v>2017</v>
      </c>
      <c r="AM91" s="154"/>
      <c r="AN91" s="154">
        <v>2017</v>
      </c>
      <c r="AO91" s="154" t="s">
        <v>601</v>
      </c>
      <c r="AP91" s="154" t="s">
        <v>602</v>
      </c>
      <c r="AQ91" s="154" t="s">
        <v>603</v>
      </c>
      <c r="AR91" s="156" t="s">
        <v>604</v>
      </c>
      <c r="AS91" s="154">
        <v>380468</v>
      </c>
      <c r="AT91" s="154" t="s">
        <v>536</v>
      </c>
      <c r="AU91" s="154">
        <v>35.799999999999997</v>
      </c>
      <c r="AV91" s="154" t="s">
        <v>315</v>
      </c>
      <c r="AW91" s="154"/>
    </row>
    <row r="92" spans="1:49" s="38" customFormat="1" ht="45" customHeight="1">
      <c r="A92" s="32">
        <v>2</v>
      </c>
      <c r="B92" s="32" t="s">
        <v>888</v>
      </c>
      <c r="C92" s="154" t="s">
        <v>477</v>
      </c>
      <c r="D92" s="32" t="s">
        <v>134</v>
      </c>
      <c r="E92" s="156" t="s">
        <v>575</v>
      </c>
      <c r="F92" s="154">
        <v>137</v>
      </c>
      <c r="G92" s="154" t="s">
        <v>625</v>
      </c>
      <c r="H92" s="154" t="s">
        <v>1032</v>
      </c>
      <c r="I92" s="154" t="s">
        <v>1032</v>
      </c>
      <c r="J92" s="154">
        <v>2</v>
      </c>
      <c r="K92" s="32"/>
      <c r="L92" s="32"/>
      <c r="M92" s="154" t="s">
        <v>126</v>
      </c>
      <c r="N92" s="154" t="s">
        <v>578</v>
      </c>
      <c r="O92" s="153">
        <f t="shared" si="5"/>
        <v>8222.5248000000011</v>
      </c>
      <c r="P92" s="158">
        <v>5755.7673599999998</v>
      </c>
      <c r="Q92" s="158">
        <v>5755.7673599999998</v>
      </c>
      <c r="R92" s="153">
        <f t="shared" si="18"/>
        <v>6791.8054847999992</v>
      </c>
      <c r="S92" s="154" t="s">
        <v>294</v>
      </c>
      <c r="T92" s="154" t="s">
        <v>113</v>
      </c>
      <c r="U92" s="154" t="s">
        <v>439</v>
      </c>
      <c r="V92" s="157">
        <v>42734</v>
      </c>
      <c r="W92" s="157">
        <f>V92+60</f>
        <v>42794</v>
      </c>
      <c r="X92" s="154"/>
      <c r="Y92" s="154"/>
      <c r="Z92" s="154"/>
      <c r="AA92" s="154"/>
      <c r="AB92" s="154" t="s">
        <v>625</v>
      </c>
      <c r="AC92" s="154" t="s">
        <v>149</v>
      </c>
      <c r="AD92" s="154">
        <v>796</v>
      </c>
      <c r="AE92" s="154" t="s">
        <v>579</v>
      </c>
      <c r="AF92" s="160">
        <v>592</v>
      </c>
      <c r="AG92" s="160">
        <v>84000000000</v>
      </c>
      <c r="AH92" s="160" t="s">
        <v>141</v>
      </c>
      <c r="AI92" s="157">
        <f t="shared" si="19"/>
        <v>42822</v>
      </c>
      <c r="AJ92" s="157">
        <f>AI92</f>
        <v>42822</v>
      </c>
      <c r="AK92" s="157">
        <v>42826</v>
      </c>
      <c r="AL92" s="154">
        <v>2017</v>
      </c>
      <c r="AM92" s="154"/>
      <c r="AN92" s="154">
        <v>2017</v>
      </c>
      <c r="AO92" s="154" t="s">
        <v>627</v>
      </c>
      <c r="AP92" s="154" t="s">
        <v>609</v>
      </c>
      <c r="AQ92" s="154" t="s">
        <v>603</v>
      </c>
      <c r="AR92" s="156" t="s">
        <v>604</v>
      </c>
      <c r="AS92" s="154">
        <v>197898</v>
      </c>
      <c r="AT92" s="154" t="s">
        <v>536</v>
      </c>
      <c r="AU92" s="154">
        <v>35.799999999999997</v>
      </c>
      <c r="AV92" s="154" t="s">
        <v>315</v>
      </c>
      <c r="AW92" s="154"/>
    </row>
    <row r="93" spans="1:49" s="38" customFormat="1" ht="28.5" customHeight="1">
      <c r="A93" s="32">
        <v>2</v>
      </c>
      <c r="B93" s="32" t="s">
        <v>889</v>
      </c>
      <c r="C93" s="154" t="s">
        <v>477</v>
      </c>
      <c r="D93" s="32" t="s">
        <v>134</v>
      </c>
      <c r="E93" s="156" t="s">
        <v>575</v>
      </c>
      <c r="F93" s="154">
        <v>85</v>
      </c>
      <c r="G93" s="154" t="s">
        <v>628</v>
      </c>
      <c r="H93" s="156" t="s">
        <v>629</v>
      </c>
      <c r="I93" s="156" t="s">
        <v>630</v>
      </c>
      <c r="J93" s="154">
        <v>1</v>
      </c>
      <c r="K93" s="32"/>
      <c r="L93" s="32"/>
      <c r="M93" s="154" t="s">
        <v>126</v>
      </c>
      <c r="N93" s="154" t="s">
        <v>578</v>
      </c>
      <c r="O93" s="153">
        <f t="shared" si="5"/>
        <v>1180.4279285714285</v>
      </c>
      <c r="P93" s="158">
        <v>826.29954999999995</v>
      </c>
      <c r="Q93" s="158">
        <v>826.29954999999995</v>
      </c>
      <c r="R93" s="153">
        <f t="shared" si="18"/>
        <v>975.03346899999985</v>
      </c>
      <c r="S93" s="154" t="s">
        <v>295</v>
      </c>
      <c r="T93" s="154" t="s">
        <v>113</v>
      </c>
      <c r="U93" s="154" t="s">
        <v>439</v>
      </c>
      <c r="V93" s="157">
        <v>42734</v>
      </c>
      <c r="W93" s="81">
        <f>V93+55</f>
        <v>42789</v>
      </c>
      <c r="X93" s="154"/>
      <c r="Y93" s="154"/>
      <c r="Z93" s="154"/>
      <c r="AA93" s="154"/>
      <c r="AB93" s="154" t="s">
        <v>628</v>
      </c>
      <c r="AC93" s="154" t="s">
        <v>149</v>
      </c>
      <c r="AD93" s="154">
        <v>166</v>
      </c>
      <c r="AE93" s="154" t="s">
        <v>1458</v>
      </c>
      <c r="AF93" s="154">
        <v>17762.178</v>
      </c>
      <c r="AG93" s="160">
        <v>84000000000</v>
      </c>
      <c r="AH93" s="160" t="s">
        <v>141</v>
      </c>
      <c r="AI93" s="157">
        <f t="shared" si="19"/>
        <v>42817</v>
      </c>
      <c r="AJ93" s="81">
        <f t="shared" ref="AJ93" si="33">AI93</f>
        <v>42817</v>
      </c>
      <c r="AK93" s="157">
        <v>42856</v>
      </c>
      <c r="AL93" s="154">
        <v>2017</v>
      </c>
      <c r="AM93" s="154"/>
      <c r="AN93" s="154">
        <v>2017</v>
      </c>
      <c r="AO93" s="154" t="s">
        <v>631</v>
      </c>
      <c r="AP93" s="154" t="s">
        <v>632</v>
      </c>
      <c r="AQ93" s="154" t="s">
        <v>633</v>
      </c>
      <c r="AR93" s="156" t="s">
        <v>604</v>
      </c>
      <c r="AS93" s="154">
        <v>108813</v>
      </c>
      <c r="AT93" s="154" t="s">
        <v>536</v>
      </c>
      <c r="AU93" s="154">
        <v>22.5</v>
      </c>
      <c r="AV93" s="154" t="s">
        <v>315</v>
      </c>
      <c r="AW93" s="154"/>
    </row>
    <row r="94" spans="1:49" s="38" customFormat="1" ht="74.25" customHeight="1">
      <c r="A94" s="32">
        <v>2</v>
      </c>
      <c r="B94" s="32" t="s">
        <v>890</v>
      </c>
      <c r="C94" s="154" t="s">
        <v>477</v>
      </c>
      <c r="D94" s="32" t="s">
        <v>134</v>
      </c>
      <c r="E94" s="156" t="s">
        <v>575</v>
      </c>
      <c r="F94" s="154">
        <v>158</v>
      </c>
      <c r="G94" s="154" t="s">
        <v>634</v>
      </c>
      <c r="H94" s="154" t="s">
        <v>635</v>
      </c>
      <c r="I94" s="154" t="s">
        <v>636</v>
      </c>
      <c r="J94" s="154">
        <v>1</v>
      </c>
      <c r="K94" s="93"/>
      <c r="L94" s="154"/>
      <c r="M94" s="154" t="s">
        <v>126</v>
      </c>
      <c r="N94" s="154" t="s">
        <v>578</v>
      </c>
      <c r="O94" s="153">
        <f t="shared" si="5"/>
        <v>2395.3848428571428</v>
      </c>
      <c r="P94" s="158">
        <v>1676.7693899999999</v>
      </c>
      <c r="Q94" s="158">
        <v>1676.7693899999999</v>
      </c>
      <c r="R94" s="153">
        <f t="shared" si="18"/>
        <v>1978.5878801999997</v>
      </c>
      <c r="S94" s="154" t="s">
        <v>294</v>
      </c>
      <c r="T94" s="154" t="s">
        <v>113</v>
      </c>
      <c r="U94" s="154" t="s">
        <v>439</v>
      </c>
      <c r="V94" s="157">
        <v>42734</v>
      </c>
      <c r="W94" s="157">
        <f>V94+60</f>
        <v>42794</v>
      </c>
      <c r="X94" s="154"/>
      <c r="Y94" s="154"/>
      <c r="Z94" s="154"/>
      <c r="AA94" s="154"/>
      <c r="AB94" s="154" t="s">
        <v>634</v>
      </c>
      <c r="AC94" s="154" t="s">
        <v>149</v>
      </c>
      <c r="AD94" s="154">
        <v>796</v>
      </c>
      <c r="AE94" s="154" t="s">
        <v>579</v>
      </c>
      <c r="AF94" s="160">
        <v>165</v>
      </c>
      <c r="AG94" s="160">
        <v>84000000000</v>
      </c>
      <c r="AH94" s="160" t="s">
        <v>141</v>
      </c>
      <c r="AI94" s="157">
        <f t="shared" si="19"/>
        <v>42822</v>
      </c>
      <c r="AJ94" s="157">
        <f t="shared" ref="AJ94:AJ100" si="34">AI94</f>
        <v>42822</v>
      </c>
      <c r="AK94" s="157">
        <v>42787</v>
      </c>
      <c r="AL94" s="154">
        <v>2017</v>
      </c>
      <c r="AM94" s="154"/>
      <c r="AN94" s="154">
        <v>2017</v>
      </c>
      <c r="AO94" s="154" t="s">
        <v>637</v>
      </c>
      <c r="AP94" s="154" t="s">
        <v>638</v>
      </c>
      <c r="AQ94" s="154" t="s">
        <v>536</v>
      </c>
      <c r="AR94" s="156" t="s">
        <v>604</v>
      </c>
      <c r="AS94" s="154">
        <v>182570</v>
      </c>
      <c r="AT94" s="154" t="s">
        <v>536</v>
      </c>
      <c r="AU94" s="154" t="s">
        <v>536</v>
      </c>
      <c r="AV94" s="154" t="s">
        <v>315</v>
      </c>
      <c r="AW94" s="154"/>
    </row>
    <row r="95" spans="1:49" s="38" customFormat="1" ht="69" customHeight="1">
      <c r="A95" s="32">
        <v>2</v>
      </c>
      <c r="B95" s="32" t="s">
        <v>891</v>
      </c>
      <c r="C95" s="154" t="s">
        <v>477</v>
      </c>
      <c r="D95" s="32" t="s">
        <v>134</v>
      </c>
      <c r="E95" s="156" t="s">
        <v>575</v>
      </c>
      <c r="F95" s="154">
        <v>195</v>
      </c>
      <c r="G95" s="154" t="s">
        <v>639</v>
      </c>
      <c r="H95" s="156" t="s">
        <v>611</v>
      </c>
      <c r="I95" s="156" t="s">
        <v>1034</v>
      </c>
      <c r="J95" s="154">
        <v>2</v>
      </c>
      <c r="K95" s="93"/>
      <c r="L95" s="154"/>
      <c r="M95" s="154" t="s">
        <v>126</v>
      </c>
      <c r="N95" s="154" t="s">
        <v>578</v>
      </c>
      <c r="O95" s="153">
        <f t="shared" si="5"/>
        <v>3249.2624999999998</v>
      </c>
      <c r="P95" s="158">
        <v>2274.4837499999999</v>
      </c>
      <c r="Q95" s="158">
        <v>2274.4837499999999</v>
      </c>
      <c r="R95" s="153">
        <f t="shared" si="18"/>
        <v>2683.8908249999995</v>
      </c>
      <c r="S95" s="154" t="s">
        <v>294</v>
      </c>
      <c r="T95" s="154" t="s">
        <v>113</v>
      </c>
      <c r="U95" s="154" t="s">
        <v>439</v>
      </c>
      <c r="V95" s="157">
        <v>42734</v>
      </c>
      <c r="W95" s="157">
        <f>V95+60</f>
        <v>42794</v>
      </c>
      <c r="X95" s="154"/>
      <c r="Y95" s="154"/>
      <c r="Z95" s="154"/>
      <c r="AA95" s="154"/>
      <c r="AB95" s="154" t="s">
        <v>639</v>
      </c>
      <c r="AC95" s="154" t="s">
        <v>149</v>
      </c>
      <c r="AD95" s="154">
        <v>796</v>
      </c>
      <c r="AE95" s="154" t="s">
        <v>579</v>
      </c>
      <c r="AF95" s="160">
        <v>525</v>
      </c>
      <c r="AG95" s="160">
        <v>84000000000</v>
      </c>
      <c r="AH95" s="160" t="s">
        <v>141</v>
      </c>
      <c r="AI95" s="157">
        <f t="shared" si="19"/>
        <v>42822</v>
      </c>
      <c r="AJ95" s="157">
        <f t="shared" si="34"/>
        <v>42822</v>
      </c>
      <c r="AK95" s="157">
        <v>42856</v>
      </c>
      <c r="AL95" s="154">
        <v>2017</v>
      </c>
      <c r="AM95" s="154"/>
      <c r="AN95" s="154">
        <v>2017</v>
      </c>
      <c r="AO95" s="154" t="s">
        <v>608</v>
      </c>
      <c r="AP95" s="154" t="s">
        <v>609</v>
      </c>
      <c r="AQ95" s="154" t="s">
        <v>603</v>
      </c>
      <c r="AR95" s="156" t="s">
        <v>604</v>
      </c>
      <c r="AS95" s="154">
        <v>197898</v>
      </c>
      <c r="AT95" s="154" t="s">
        <v>536</v>
      </c>
      <c r="AU95" s="154">
        <v>35.799999999999997</v>
      </c>
      <c r="AV95" s="154" t="s">
        <v>315</v>
      </c>
      <c r="AW95" s="154"/>
    </row>
    <row r="96" spans="1:49" s="38" customFormat="1" ht="75" customHeight="1">
      <c r="A96" s="32">
        <v>2</v>
      </c>
      <c r="B96" s="32" t="s">
        <v>892</v>
      </c>
      <c r="C96" s="154" t="s">
        <v>477</v>
      </c>
      <c r="D96" s="32" t="s">
        <v>134</v>
      </c>
      <c r="E96" s="156" t="s">
        <v>575</v>
      </c>
      <c r="F96" s="154">
        <v>15</v>
      </c>
      <c r="G96" s="154" t="s">
        <v>640</v>
      </c>
      <c r="H96" s="156" t="s">
        <v>641</v>
      </c>
      <c r="I96" s="156" t="s">
        <v>641</v>
      </c>
      <c r="J96" s="154">
        <v>2</v>
      </c>
      <c r="K96" s="93"/>
      <c r="L96" s="154"/>
      <c r="M96" s="154" t="s">
        <v>126</v>
      </c>
      <c r="N96" s="154" t="s">
        <v>578</v>
      </c>
      <c r="O96" s="153">
        <f t="shared" si="5"/>
        <v>3272.7204285714288</v>
      </c>
      <c r="P96" s="158">
        <v>2290.9043000000001</v>
      </c>
      <c r="Q96" s="158">
        <v>2290.9043000000001</v>
      </c>
      <c r="R96" s="153">
        <f t="shared" si="18"/>
        <v>2703.2670739999999</v>
      </c>
      <c r="S96" s="154" t="s">
        <v>294</v>
      </c>
      <c r="T96" s="154" t="s">
        <v>113</v>
      </c>
      <c r="U96" s="154" t="s">
        <v>439</v>
      </c>
      <c r="V96" s="157">
        <v>42734</v>
      </c>
      <c r="W96" s="157">
        <f>V96+60</f>
        <v>42794</v>
      </c>
      <c r="X96" s="154"/>
      <c r="Y96" s="154"/>
      <c r="Z96" s="154"/>
      <c r="AA96" s="154"/>
      <c r="AB96" s="154" t="s">
        <v>640</v>
      </c>
      <c r="AC96" s="154" t="s">
        <v>149</v>
      </c>
      <c r="AD96" s="154">
        <v>796</v>
      </c>
      <c r="AE96" s="154" t="s">
        <v>579</v>
      </c>
      <c r="AF96" s="160">
        <v>2</v>
      </c>
      <c r="AG96" s="160">
        <v>84000000000</v>
      </c>
      <c r="AH96" s="160" t="s">
        <v>141</v>
      </c>
      <c r="AI96" s="157">
        <f>W96+28</f>
        <v>42822</v>
      </c>
      <c r="AJ96" s="157">
        <f t="shared" si="34"/>
        <v>42822</v>
      </c>
      <c r="AK96" s="157">
        <v>42856</v>
      </c>
      <c r="AL96" s="154">
        <v>2017</v>
      </c>
      <c r="AM96" s="154"/>
      <c r="AN96" s="154">
        <v>2017</v>
      </c>
      <c r="AO96" s="154" t="s">
        <v>642</v>
      </c>
      <c r="AP96" s="154" t="s">
        <v>643</v>
      </c>
      <c r="AQ96" s="154" t="s">
        <v>595</v>
      </c>
      <c r="AR96" s="156" t="s">
        <v>604</v>
      </c>
      <c r="AS96" s="154">
        <v>61462</v>
      </c>
      <c r="AT96" s="154" t="s">
        <v>536</v>
      </c>
      <c r="AU96" s="154" t="s">
        <v>536</v>
      </c>
      <c r="AV96" s="154" t="s">
        <v>315</v>
      </c>
      <c r="AW96" s="154"/>
    </row>
    <row r="97" spans="1:49" s="38" customFormat="1" ht="69" customHeight="1">
      <c r="A97" s="32">
        <v>2</v>
      </c>
      <c r="B97" s="32" t="s">
        <v>893</v>
      </c>
      <c r="C97" s="154" t="s">
        <v>477</v>
      </c>
      <c r="D97" s="32" t="s">
        <v>134</v>
      </c>
      <c r="E97" s="156" t="s">
        <v>575</v>
      </c>
      <c r="F97" s="154">
        <v>58</v>
      </c>
      <c r="G97" s="154" t="s">
        <v>644</v>
      </c>
      <c r="H97" s="154" t="s">
        <v>581</v>
      </c>
      <c r="I97" s="154" t="s">
        <v>581</v>
      </c>
      <c r="J97" s="154">
        <v>2</v>
      </c>
      <c r="K97" s="154"/>
      <c r="L97" s="154"/>
      <c r="M97" s="154" t="s">
        <v>126</v>
      </c>
      <c r="N97" s="154" t="s">
        <v>578</v>
      </c>
      <c r="O97" s="153">
        <f t="shared" si="5"/>
        <v>624.20537142857142</v>
      </c>
      <c r="P97" s="158">
        <v>436.94376</v>
      </c>
      <c r="Q97" s="158">
        <v>436.94376</v>
      </c>
      <c r="R97" s="153">
        <f t="shared" si="18"/>
        <v>515.59363680000001</v>
      </c>
      <c r="S97" s="154" t="s">
        <v>295</v>
      </c>
      <c r="T97" s="154" t="s">
        <v>113</v>
      </c>
      <c r="U97" s="154" t="s">
        <v>439</v>
      </c>
      <c r="V97" s="157">
        <v>42734</v>
      </c>
      <c r="W97" s="81">
        <f t="shared" ref="W97:W100" si="35">V97+55</f>
        <v>42789</v>
      </c>
      <c r="X97" s="154"/>
      <c r="Y97" s="154"/>
      <c r="Z97" s="154"/>
      <c r="AA97" s="154"/>
      <c r="AB97" s="154" t="s">
        <v>645</v>
      </c>
      <c r="AC97" s="154" t="s">
        <v>149</v>
      </c>
      <c r="AD97" s="154">
        <v>796</v>
      </c>
      <c r="AE97" s="154" t="s">
        <v>579</v>
      </c>
      <c r="AF97" s="160">
        <v>6</v>
      </c>
      <c r="AG97" s="160">
        <v>84000000000</v>
      </c>
      <c r="AH97" s="160" t="s">
        <v>141</v>
      </c>
      <c r="AI97" s="157">
        <f t="shared" si="19"/>
        <v>42817</v>
      </c>
      <c r="AJ97" s="81">
        <f t="shared" si="34"/>
        <v>42817</v>
      </c>
      <c r="AK97" s="157">
        <v>42856</v>
      </c>
      <c r="AL97" s="154">
        <v>2017</v>
      </c>
      <c r="AM97" s="154"/>
      <c r="AN97" s="154">
        <v>2017</v>
      </c>
      <c r="AO97" s="154" t="s">
        <v>642</v>
      </c>
      <c r="AP97" s="154" t="s">
        <v>643</v>
      </c>
      <c r="AQ97" s="154" t="s">
        <v>595</v>
      </c>
      <c r="AR97" s="156" t="s">
        <v>604</v>
      </c>
      <c r="AS97" s="154">
        <v>61462</v>
      </c>
      <c r="AT97" s="154" t="s">
        <v>536</v>
      </c>
      <c r="AU97" s="154" t="s">
        <v>536</v>
      </c>
      <c r="AV97" s="154" t="s">
        <v>315</v>
      </c>
      <c r="AW97" s="154"/>
    </row>
    <row r="98" spans="1:49" s="38" customFormat="1" ht="82.5" customHeight="1">
      <c r="A98" s="32">
        <v>2</v>
      </c>
      <c r="B98" s="32" t="s">
        <v>894</v>
      </c>
      <c r="C98" s="154" t="s">
        <v>477</v>
      </c>
      <c r="D98" s="32" t="s">
        <v>134</v>
      </c>
      <c r="E98" s="156" t="s">
        <v>575</v>
      </c>
      <c r="F98" s="154">
        <v>166</v>
      </c>
      <c r="G98" s="154" t="s">
        <v>646</v>
      </c>
      <c r="H98" s="156" t="s">
        <v>635</v>
      </c>
      <c r="I98" s="156" t="s">
        <v>635</v>
      </c>
      <c r="J98" s="154">
        <v>1</v>
      </c>
      <c r="K98" s="154"/>
      <c r="L98" s="154"/>
      <c r="M98" s="154" t="s">
        <v>126</v>
      </c>
      <c r="N98" s="154" t="s">
        <v>578</v>
      </c>
      <c r="O98" s="153">
        <f t="shared" si="5"/>
        <v>1117.2056428571429</v>
      </c>
      <c r="P98" s="158">
        <v>782.04395</v>
      </c>
      <c r="Q98" s="158">
        <v>782.04395</v>
      </c>
      <c r="R98" s="153">
        <f t="shared" si="18"/>
        <v>922.81186099999991</v>
      </c>
      <c r="S98" s="154" t="s">
        <v>295</v>
      </c>
      <c r="T98" s="154" t="s">
        <v>113</v>
      </c>
      <c r="U98" s="154" t="s">
        <v>439</v>
      </c>
      <c r="V98" s="157">
        <v>42734</v>
      </c>
      <c r="W98" s="81">
        <f t="shared" si="35"/>
        <v>42789</v>
      </c>
      <c r="X98" s="154"/>
      <c r="Y98" s="154"/>
      <c r="Z98" s="154"/>
      <c r="AA98" s="154"/>
      <c r="AB98" s="154" t="s">
        <v>646</v>
      </c>
      <c r="AC98" s="154" t="s">
        <v>149</v>
      </c>
      <c r="AD98" s="154">
        <v>796</v>
      </c>
      <c r="AE98" s="154" t="s">
        <v>579</v>
      </c>
      <c r="AF98" s="160">
        <v>5</v>
      </c>
      <c r="AG98" s="160">
        <v>84000000000</v>
      </c>
      <c r="AH98" s="160" t="s">
        <v>141</v>
      </c>
      <c r="AI98" s="157">
        <f t="shared" si="19"/>
        <v>42817</v>
      </c>
      <c r="AJ98" s="81">
        <f t="shared" si="34"/>
        <v>42817</v>
      </c>
      <c r="AK98" s="157">
        <v>42856</v>
      </c>
      <c r="AL98" s="154">
        <v>2017</v>
      </c>
      <c r="AM98" s="154"/>
      <c r="AN98" s="154">
        <v>2017</v>
      </c>
      <c r="AO98" s="154" t="s">
        <v>642</v>
      </c>
      <c r="AP98" s="154" t="s">
        <v>643</v>
      </c>
      <c r="AQ98" s="154" t="s">
        <v>595</v>
      </c>
      <c r="AR98" s="156" t="s">
        <v>604</v>
      </c>
      <c r="AS98" s="154">
        <v>61462</v>
      </c>
      <c r="AT98" s="154" t="s">
        <v>536</v>
      </c>
      <c r="AU98" s="154" t="s">
        <v>536</v>
      </c>
      <c r="AV98" s="154" t="s">
        <v>315</v>
      </c>
      <c r="AW98" s="154"/>
    </row>
    <row r="99" spans="1:49" s="38" customFormat="1" ht="45.75" customHeight="1">
      <c r="A99" s="32">
        <v>2</v>
      </c>
      <c r="B99" s="32" t="s">
        <v>895</v>
      </c>
      <c r="C99" s="154" t="s">
        <v>477</v>
      </c>
      <c r="D99" s="32" t="s">
        <v>134</v>
      </c>
      <c r="E99" s="156" t="s">
        <v>575</v>
      </c>
      <c r="F99" s="154">
        <v>205</v>
      </c>
      <c r="G99" s="154" t="s">
        <v>647</v>
      </c>
      <c r="H99" s="156" t="s">
        <v>648</v>
      </c>
      <c r="I99" s="156" t="s">
        <v>649</v>
      </c>
      <c r="J99" s="154">
        <v>1</v>
      </c>
      <c r="K99" s="154"/>
      <c r="L99" s="154"/>
      <c r="M99" s="154" t="s">
        <v>126</v>
      </c>
      <c r="N99" s="154" t="s">
        <v>578</v>
      </c>
      <c r="O99" s="153">
        <f t="shared" si="5"/>
        <v>1601.0965142857144</v>
      </c>
      <c r="P99" s="158">
        <v>1120.76756</v>
      </c>
      <c r="Q99" s="158">
        <v>1120.76756</v>
      </c>
      <c r="R99" s="153">
        <f t="shared" si="18"/>
        <v>1322.5057207999998</v>
      </c>
      <c r="S99" s="154" t="s">
        <v>295</v>
      </c>
      <c r="T99" s="154" t="s">
        <v>113</v>
      </c>
      <c r="U99" s="154" t="s">
        <v>439</v>
      </c>
      <c r="V99" s="157">
        <v>42734</v>
      </c>
      <c r="W99" s="81">
        <f t="shared" si="35"/>
        <v>42789</v>
      </c>
      <c r="X99" s="154"/>
      <c r="Y99" s="154"/>
      <c r="Z99" s="154"/>
      <c r="AA99" s="154"/>
      <c r="AB99" s="154" t="s">
        <v>647</v>
      </c>
      <c r="AC99" s="154" t="s">
        <v>149</v>
      </c>
      <c r="AD99" s="154">
        <v>796</v>
      </c>
      <c r="AE99" s="154" t="s">
        <v>579</v>
      </c>
      <c r="AF99" s="160">
        <v>4</v>
      </c>
      <c r="AG99" s="160">
        <v>84000000000</v>
      </c>
      <c r="AH99" s="160" t="s">
        <v>141</v>
      </c>
      <c r="AI99" s="157">
        <f t="shared" si="19"/>
        <v>42817</v>
      </c>
      <c r="AJ99" s="81">
        <f t="shared" si="34"/>
        <v>42817</v>
      </c>
      <c r="AK99" s="157">
        <v>42856</v>
      </c>
      <c r="AL99" s="154">
        <v>2017</v>
      </c>
      <c r="AM99" s="154"/>
      <c r="AN99" s="154">
        <v>2017</v>
      </c>
      <c r="AO99" s="154" t="s">
        <v>642</v>
      </c>
      <c r="AP99" s="154" t="s">
        <v>643</v>
      </c>
      <c r="AQ99" s="154" t="s">
        <v>595</v>
      </c>
      <c r="AR99" s="156" t="s">
        <v>604</v>
      </c>
      <c r="AS99" s="154">
        <v>61462</v>
      </c>
      <c r="AT99" s="154" t="s">
        <v>536</v>
      </c>
      <c r="AU99" s="154" t="s">
        <v>536</v>
      </c>
      <c r="AV99" s="154" t="s">
        <v>315</v>
      </c>
      <c r="AW99" s="154"/>
    </row>
    <row r="100" spans="1:49" s="38" customFormat="1" ht="45.75" customHeight="1">
      <c r="A100" s="32">
        <v>2</v>
      </c>
      <c r="B100" s="32" t="s">
        <v>896</v>
      </c>
      <c r="C100" s="154" t="s">
        <v>477</v>
      </c>
      <c r="D100" s="32" t="s">
        <v>134</v>
      </c>
      <c r="E100" s="156" t="s">
        <v>575</v>
      </c>
      <c r="F100" s="154">
        <v>198</v>
      </c>
      <c r="G100" s="154" t="s">
        <v>650</v>
      </c>
      <c r="H100" s="156" t="s">
        <v>648</v>
      </c>
      <c r="I100" s="156" t="s">
        <v>649</v>
      </c>
      <c r="J100" s="154">
        <v>1</v>
      </c>
      <c r="K100" s="154"/>
      <c r="L100" s="154"/>
      <c r="M100" s="154" t="s">
        <v>126</v>
      </c>
      <c r="N100" s="154" t="s">
        <v>578</v>
      </c>
      <c r="O100" s="153">
        <f t="shared" si="5"/>
        <v>1252.7899714285716</v>
      </c>
      <c r="P100" s="158">
        <v>876.95298000000003</v>
      </c>
      <c r="Q100" s="158">
        <v>876.95298000000003</v>
      </c>
      <c r="R100" s="153">
        <f t="shared" si="18"/>
        <v>1034.8045164</v>
      </c>
      <c r="S100" s="154" t="s">
        <v>295</v>
      </c>
      <c r="T100" s="154" t="s">
        <v>113</v>
      </c>
      <c r="U100" s="154" t="s">
        <v>439</v>
      </c>
      <c r="V100" s="157">
        <v>42734</v>
      </c>
      <c r="W100" s="81">
        <f t="shared" si="35"/>
        <v>42789</v>
      </c>
      <c r="X100" s="154"/>
      <c r="Y100" s="154"/>
      <c r="Z100" s="154"/>
      <c r="AA100" s="154"/>
      <c r="AB100" s="154" t="s">
        <v>650</v>
      </c>
      <c r="AC100" s="154" t="s">
        <v>149</v>
      </c>
      <c r="AD100" s="154">
        <v>796</v>
      </c>
      <c r="AE100" s="154" t="s">
        <v>579</v>
      </c>
      <c r="AF100" s="160">
        <v>2</v>
      </c>
      <c r="AG100" s="160">
        <v>84000000000</v>
      </c>
      <c r="AH100" s="160" t="s">
        <v>141</v>
      </c>
      <c r="AI100" s="157">
        <f t="shared" si="19"/>
        <v>42817</v>
      </c>
      <c r="AJ100" s="81">
        <f t="shared" si="34"/>
        <v>42817</v>
      </c>
      <c r="AK100" s="157">
        <v>42856</v>
      </c>
      <c r="AL100" s="154">
        <v>2017</v>
      </c>
      <c r="AM100" s="154"/>
      <c r="AN100" s="154">
        <v>2017</v>
      </c>
      <c r="AO100" s="154" t="s">
        <v>642</v>
      </c>
      <c r="AP100" s="154" t="s">
        <v>643</v>
      </c>
      <c r="AQ100" s="154" t="s">
        <v>595</v>
      </c>
      <c r="AR100" s="156" t="s">
        <v>604</v>
      </c>
      <c r="AS100" s="154">
        <v>61462</v>
      </c>
      <c r="AT100" s="154" t="s">
        <v>536</v>
      </c>
      <c r="AU100" s="154" t="s">
        <v>536</v>
      </c>
      <c r="AV100" s="154" t="s">
        <v>315</v>
      </c>
      <c r="AW100" s="154"/>
    </row>
    <row r="101" spans="1:49" s="38" customFormat="1" ht="45.75" customHeight="1">
      <c r="A101" s="32">
        <v>2</v>
      </c>
      <c r="B101" s="32" t="s">
        <v>897</v>
      </c>
      <c r="C101" s="154" t="s">
        <v>477</v>
      </c>
      <c r="D101" s="32" t="s">
        <v>134</v>
      </c>
      <c r="E101" s="156" t="s">
        <v>575</v>
      </c>
      <c r="F101" s="154">
        <v>34</v>
      </c>
      <c r="G101" s="154" t="s">
        <v>586</v>
      </c>
      <c r="H101" s="154" t="s">
        <v>587</v>
      </c>
      <c r="I101" s="154" t="s">
        <v>587</v>
      </c>
      <c r="J101" s="154">
        <v>1</v>
      </c>
      <c r="K101" s="154"/>
      <c r="L101" s="154"/>
      <c r="M101" s="154" t="s">
        <v>126</v>
      </c>
      <c r="N101" s="154" t="s">
        <v>578</v>
      </c>
      <c r="O101" s="153">
        <f t="shared" si="5"/>
        <v>3370.2514285714287</v>
      </c>
      <c r="P101" s="158">
        <v>2359.1759999999999</v>
      </c>
      <c r="Q101" s="158">
        <v>2359.1759999999999</v>
      </c>
      <c r="R101" s="153">
        <f t="shared" si="18"/>
        <v>2783.8276799999999</v>
      </c>
      <c r="S101" s="154" t="s">
        <v>294</v>
      </c>
      <c r="T101" s="154" t="s">
        <v>113</v>
      </c>
      <c r="U101" s="154" t="s">
        <v>439</v>
      </c>
      <c r="V101" s="157">
        <v>42734</v>
      </c>
      <c r="W101" s="157">
        <f t="shared" ref="W101:W106" si="36">V101+60</f>
        <v>42794</v>
      </c>
      <c r="X101" s="154"/>
      <c r="Y101" s="154"/>
      <c r="Z101" s="154"/>
      <c r="AA101" s="154"/>
      <c r="AB101" s="154" t="s">
        <v>586</v>
      </c>
      <c r="AC101" s="154" t="s">
        <v>149</v>
      </c>
      <c r="AD101" s="154">
        <v>112</v>
      </c>
      <c r="AE101" s="154" t="s">
        <v>588</v>
      </c>
      <c r="AF101" s="154">
        <v>65400</v>
      </c>
      <c r="AG101" s="160">
        <v>84000000000</v>
      </c>
      <c r="AH101" s="160" t="s">
        <v>141</v>
      </c>
      <c r="AI101" s="157">
        <f t="shared" si="19"/>
        <v>42822</v>
      </c>
      <c r="AJ101" s="157">
        <f t="shared" ref="AJ101:AJ106" si="37">AI101</f>
        <v>42822</v>
      </c>
      <c r="AK101" s="157">
        <v>43151</v>
      </c>
      <c r="AL101" s="154">
        <v>2017</v>
      </c>
      <c r="AM101" s="154"/>
      <c r="AN101" s="154">
        <v>2017</v>
      </c>
      <c r="AO101" s="154" t="s">
        <v>593</v>
      </c>
      <c r="AP101" s="154" t="s">
        <v>594</v>
      </c>
      <c r="AQ101" s="154" t="s">
        <v>595</v>
      </c>
      <c r="AR101" s="154" t="s">
        <v>596</v>
      </c>
      <c r="AS101" s="154" t="s">
        <v>536</v>
      </c>
      <c r="AT101" s="154">
        <v>1.8360000000000001</v>
      </c>
      <c r="AU101" s="154">
        <v>44</v>
      </c>
      <c r="AV101" s="154" t="s">
        <v>597</v>
      </c>
      <c r="AW101" s="154" t="s">
        <v>1313</v>
      </c>
    </row>
    <row r="102" spans="1:49" s="38" customFormat="1" ht="45.75" customHeight="1">
      <c r="A102" s="32">
        <v>2</v>
      </c>
      <c r="B102" s="32" t="s">
        <v>898</v>
      </c>
      <c r="C102" s="154" t="s">
        <v>477</v>
      </c>
      <c r="D102" s="32" t="s">
        <v>134</v>
      </c>
      <c r="E102" s="156" t="s">
        <v>575</v>
      </c>
      <c r="F102" s="154">
        <v>34</v>
      </c>
      <c r="G102" s="154" t="s">
        <v>586</v>
      </c>
      <c r="H102" s="154" t="s">
        <v>587</v>
      </c>
      <c r="I102" s="154" t="s">
        <v>587</v>
      </c>
      <c r="J102" s="154">
        <v>1</v>
      </c>
      <c r="K102" s="154"/>
      <c r="L102" s="154"/>
      <c r="M102" s="154" t="s">
        <v>126</v>
      </c>
      <c r="N102" s="154" t="s">
        <v>578</v>
      </c>
      <c r="O102" s="153">
        <f t="shared" si="5"/>
        <v>3753.459371428572</v>
      </c>
      <c r="P102" s="158">
        <v>2627.4215600000002</v>
      </c>
      <c r="Q102" s="158">
        <v>2627.4215600000002</v>
      </c>
      <c r="R102" s="153">
        <f t="shared" si="18"/>
        <v>3100.3574407999999</v>
      </c>
      <c r="S102" s="154" t="s">
        <v>294</v>
      </c>
      <c r="T102" s="154" t="s">
        <v>113</v>
      </c>
      <c r="U102" s="154" t="s">
        <v>439</v>
      </c>
      <c r="V102" s="157">
        <v>42734</v>
      </c>
      <c r="W102" s="157">
        <f t="shared" si="36"/>
        <v>42794</v>
      </c>
      <c r="X102" s="154"/>
      <c r="Y102" s="154"/>
      <c r="Z102" s="154"/>
      <c r="AA102" s="154"/>
      <c r="AB102" s="154" t="s">
        <v>586</v>
      </c>
      <c r="AC102" s="154" t="s">
        <v>149</v>
      </c>
      <c r="AD102" s="154">
        <v>112</v>
      </c>
      <c r="AE102" s="154" t="s">
        <v>588</v>
      </c>
      <c r="AF102" s="154">
        <v>73098</v>
      </c>
      <c r="AG102" s="160">
        <v>84000000000</v>
      </c>
      <c r="AH102" s="160" t="s">
        <v>141</v>
      </c>
      <c r="AI102" s="157">
        <f t="shared" si="19"/>
        <v>42822</v>
      </c>
      <c r="AJ102" s="157">
        <f t="shared" si="37"/>
        <v>42822</v>
      </c>
      <c r="AK102" s="157">
        <v>43151</v>
      </c>
      <c r="AL102" s="154">
        <v>2017</v>
      </c>
      <c r="AM102" s="154"/>
      <c r="AN102" s="154">
        <v>2017</v>
      </c>
      <c r="AO102" s="154" t="s">
        <v>593</v>
      </c>
      <c r="AP102" s="154" t="s">
        <v>594</v>
      </c>
      <c r="AQ102" s="154" t="s">
        <v>595</v>
      </c>
      <c r="AR102" s="154" t="s">
        <v>596</v>
      </c>
      <c r="AS102" s="154" t="s">
        <v>536</v>
      </c>
      <c r="AT102" s="154">
        <v>1.8360000000000001</v>
      </c>
      <c r="AU102" s="154">
        <v>44</v>
      </c>
      <c r="AV102" s="154" t="s">
        <v>597</v>
      </c>
      <c r="AW102" s="154" t="s">
        <v>1313</v>
      </c>
    </row>
    <row r="103" spans="1:49" s="38" customFormat="1" ht="45.75" customHeight="1">
      <c r="A103" s="32">
        <v>2</v>
      </c>
      <c r="B103" s="32" t="s">
        <v>899</v>
      </c>
      <c r="C103" s="154" t="s">
        <v>477</v>
      </c>
      <c r="D103" s="32" t="s">
        <v>134</v>
      </c>
      <c r="E103" s="156" t="s">
        <v>575</v>
      </c>
      <c r="F103" s="154">
        <v>109</v>
      </c>
      <c r="G103" s="154" t="s">
        <v>651</v>
      </c>
      <c r="H103" s="156" t="s">
        <v>652</v>
      </c>
      <c r="I103" s="156" t="s">
        <v>653</v>
      </c>
      <c r="J103" s="154">
        <v>1</v>
      </c>
      <c r="K103" s="154"/>
      <c r="L103" s="154"/>
      <c r="M103" s="154" t="s">
        <v>126</v>
      </c>
      <c r="N103" s="154" t="s">
        <v>578</v>
      </c>
      <c r="O103" s="153">
        <f t="shared" si="5"/>
        <v>11407.669047142859</v>
      </c>
      <c r="P103" s="158">
        <v>7985.3683330000003</v>
      </c>
      <c r="Q103" s="158">
        <v>7985.3683330000003</v>
      </c>
      <c r="R103" s="153">
        <f t="shared" si="18"/>
        <v>9422.7346329400007</v>
      </c>
      <c r="S103" s="154" t="s">
        <v>294</v>
      </c>
      <c r="T103" s="154" t="s">
        <v>113</v>
      </c>
      <c r="U103" s="154" t="s">
        <v>439</v>
      </c>
      <c r="V103" s="157">
        <v>42734</v>
      </c>
      <c r="W103" s="157">
        <f t="shared" si="36"/>
        <v>42794</v>
      </c>
      <c r="X103" s="154"/>
      <c r="Y103" s="154"/>
      <c r="Z103" s="154"/>
      <c r="AA103" s="154"/>
      <c r="AB103" s="154" t="s">
        <v>651</v>
      </c>
      <c r="AC103" s="154" t="s">
        <v>149</v>
      </c>
      <c r="AD103" s="154">
        <v>796</v>
      </c>
      <c r="AE103" s="154" t="s">
        <v>579</v>
      </c>
      <c r="AF103" s="160">
        <v>1138</v>
      </c>
      <c r="AG103" s="160">
        <v>84000000000</v>
      </c>
      <c r="AH103" s="160" t="s">
        <v>141</v>
      </c>
      <c r="AI103" s="157">
        <f t="shared" si="19"/>
        <v>42822</v>
      </c>
      <c r="AJ103" s="157">
        <f t="shared" si="37"/>
        <v>42822</v>
      </c>
      <c r="AK103" s="157">
        <v>42825</v>
      </c>
      <c r="AL103" s="154">
        <v>2017</v>
      </c>
      <c r="AM103" s="154"/>
      <c r="AN103" s="154">
        <v>2017</v>
      </c>
      <c r="AO103" s="154" t="s">
        <v>637</v>
      </c>
      <c r="AP103" s="154" t="s">
        <v>638</v>
      </c>
      <c r="AQ103" s="154" t="s">
        <v>595</v>
      </c>
      <c r="AR103" s="156" t="s">
        <v>604</v>
      </c>
      <c r="AS103" s="154">
        <v>182570</v>
      </c>
      <c r="AT103" s="154" t="s">
        <v>536</v>
      </c>
      <c r="AU103" s="154" t="s">
        <v>536</v>
      </c>
      <c r="AV103" s="154" t="s">
        <v>315</v>
      </c>
      <c r="AW103" s="154"/>
    </row>
    <row r="104" spans="1:49" s="38" customFormat="1" ht="45.75" customHeight="1">
      <c r="A104" s="32">
        <v>2</v>
      </c>
      <c r="B104" s="32" t="s">
        <v>900</v>
      </c>
      <c r="C104" s="154" t="s">
        <v>477</v>
      </c>
      <c r="D104" s="32" t="s">
        <v>134</v>
      </c>
      <c r="E104" s="156" t="s">
        <v>575</v>
      </c>
      <c r="F104" s="154">
        <v>205</v>
      </c>
      <c r="G104" s="154" t="s">
        <v>654</v>
      </c>
      <c r="H104" s="156" t="s">
        <v>648</v>
      </c>
      <c r="I104" s="156" t="s">
        <v>649</v>
      </c>
      <c r="J104" s="154">
        <v>1</v>
      </c>
      <c r="K104" s="154"/>
      <c r="L104" s="154"/>
      <c r="M104" s="154" t="s">
        <v>126</v>
      </c>
      <c r="N104" s="154" t="s">
        <v>578</v>
      </c>
      <c r="O104" s="153">
        <f t="shared" si="5"/>
        <v>3604.8853142857142</v>
      </c>
      <c r="P104" s="158">
        <v>2523.4197199999999</v>
      </c>
      <c r="Q104" s="158">
        <v>2523.4197199999999</v>
      </c>
      <c r="R104" s="153">
        <f t="shared" si="18"/>
        <v>2977.6352695999999</v>
      </c>
      <c r="S104" s="154" t="s">
        <v>294</v>
      </c>
      <c r="T104" s="154" t="s">
        <v>113</v>
      </c>
      <c r="U104" s="154" t="s">
        <v>439</v>
      </c>
      <c r="V104" s="157">
        <v>42734</v>
      </c>
      <c r="W104" s="157">
        <f t="shared" si="36"/>
        <v>42794</v>
      </c>
      <c r="X104" s="154"/>
      <c r="Y104" s="154"/>
      <c r="Z104" s="154"/>
      <c r="AA104" s="154"/>
      <c r="AB104" s="154" t="s">
        <v>655</v>
      </c>
      <c r="AC104" s="154" t="s">
        <v>149</v>
      </c>
      <c r="AD104" s="154">
        <v>796</v>
      </c>
      <c r="AE104" s="154" t="s">
        <v>579</v>
      </c>
      <c r="AF104" s="160">
        <v>1</v>
      </c>
      <c r="AG104" s="160">
        <v>84000000000</v>
      </c>
      <c r="AH104" s="160" t="s">
        <v>141</v>
      </c>
      <c r="AI104" s="157">
        <f t="shared" si="19"/>
        <v>42822</v>
      </c>
      <c r="AJ104" s="157">
        <f t="shared" si="37"/>
        <v>42822</v>
      </c>
      <c r="AK104" s="157">
        <v>42856</v>
      </c>
      <c r="AL104" s="154">
        <v>2017</v>
      </c>
      <c r="AM104" s="154"/>
      <c r="AN104" s="154">
        <v>2017</v>
      </c>
      <c r="AO104" s="154" t="s">
        <v>656</v>
      </c>
      <c r="AP104" s="154" t="s">
        <v>595</v>
      </c>
      <c r="AQ104" s="156" t="s">
        <v>604</v>
      </c>
      <c r="AR104" s="154">
        <v>48959</v>
      </c>
      <c r="AS104" s="154" t="s">
        <v>536</v>
      </c>
      <c r="AT104" s="154" t="s">
        <v>536</v>
      </c>
      <c r="AU104" s="154" t="s">
        <v>536</v>
      </c>
      <c r="AV104" s="154" t="s">
        <v>315</v>
      </c>
      <c r="AW104" s="154"/>
    </row>
    <row r="105" spans="1:49" s="38" customFormat="1" ht="52.5" customHeight="1">
      <c r="A105" s="32">
        <v>2</v>
      </c>
      <c r="B105" s="32" t="s">
        <v>901</v>
      </c>
      <c r="C105" s="154" t="s">
        <v>477</v>
      </c>
      <c r="D105" s="32" t="s">
        <v>134</v>
      </c>
      <c r="E105" s="156" t="s">
        <v>575</v>
      </c>
      <c r="F105" s="154">
        <v>152</v>
      </c>
      <c r="G105" s="154" t="s">
        <v>657</v>
      </c>
      <c r="H105" s="156" t="s">
        <v>658</v>
      </c>
      <c r="I105" s="156" t="s">
        <v>658</v>
      </c>
      <c r="J105" s="154">
        <v>1</v>
      </c>
      <c r="K105" s="154"/>
      <c r="L105" s="154"/>
      <c r="M105" s="154" t="s">
        <v>126</v>
      </c>
      <c r="N105" s="154" t="s">
        <v>578</v>
      </c>
      <c r="O105" s="153">
        <f t="shared" si="5"/>
        <v>3345.1792857142859</v>
      </c>
      <c r="P105" s="158">
        <v>2341.6255000000001</v>
      </c>
      <c r="Q105" s="158">
        <v>2341.6255000000001</v>
      </c>
      <c r="R105" s="153">
        <f t="shared" si="18"/>
        <v>2763.1180899999999</v>
      </c>
      <c r="S105" s="154" t="s">
        <v>294</v>
      </c>
      <c r="T105" s="154" t="s">
        <v>113</v>
      </c>
      <c r="U105" s="154" t="s">
        <v>439</v>
      </c>
      <c r="V105" s="157">
        <v>42734</v>
      </c>
      <c r="W105" s="157">
        <f t="shared" si="36"/>
        <v>42794</v>
      </c>
      <c r="X105" s="154"/>
      <c r="Y105" s="154"/>
      <c r="Z105" s="154"/>
      <c r="AA105" s="154"/>
      <c r="AB105" s="154" t="s">
        <v>657</v>
      </c>
      <c r="AC105" s="154" t="s">
        <v>149</v>
      </c>
      <c r="AD105" s="154">
        <v>796</v>
      </c>
      <c r="AE105" s="154" t="s">
        <v>579</v>
      </c>
      <c r="AF105" s="160">
        <v>2</v>
      </c>
      <c r="AG105" s="160">
        <v>84000000000</v>
      </c>
      <c r="AH105" s="160" t="s">
        <v>141</v>
      </c>
      <c r="AI105" s="157">
        <f>W105+28</f>
        <v>42822</v>
      </c>
      <c r="AJ105" s="157">
        <f t="shared" si="37"/>
        <v>42822</v>
      </c>
      <c r="AK105" s="157">
        <v>42856</v>
      </c>
      <c r="AL105" s="154">
        <v>2017</v>
      </c>
      <c r="AM105" s="154"/>
      <c r="AN105" s="154">
        <v>2017</v>
      </c>
      <c r="AO105" s="154" t="s">
        <v>643</v>
      </c>
      <c r="AP105" s="154" t="s">
        <v>595</v>
      </c>
      <c r="AQ105" s="156" t="s">
        <v>604</v>
      </c>
      <c r="AR105" s="154">
        <v>61462</v>
      </c>
      <c r="AS105" s="154" t="s">
        <v>536</v>
      </c>
      <c r="AT105" s="154" t="s">
        <v>536</v>
      </c>
      <c r="AU105" s="154" t="s">
        <v>536</v>
      </c>
      <c r="AV105" s="154" t="s">
        <v>315</v>
      </c>
      <c r="AW105" s="154"/>
    </row>
    <row r="106" spans="1:49" s="38" customFormat="1" ht="54.75" customHeight="1">
      <c r="A106" s="32">
        <v>2</v>
      </c>
      <c r="B106" s="32" t="s">
        <v>902</v>
      </c>
      <c r="C106" s="154" t="s">
        <v>477</v>
      </c>
      <c r="D106" s="32" t="s">
        <v>134</v>
      </c>
      <c r="E106" s="156" t="s">
        <v>575</v>
      </c>
      <c r="F106" s="154">
        <v>131</v>
      </c>
      <c r="G106" s="154" t="s">
        <v>583</v>
      </c>
      <c r="H106" s="156" t="s">
        <v>584</v>
      </c>
      <c r="I106" s="156" t="s">
        <v>584</v>
      </c>
      <c r="J106" s="154">
        <v>2</v>
      </c>
      <c r="K106" s="154"/>
      <c r="L106" s="154"/>
      <c r="M106" s="154" t="s">
        <v>126</v>
      </c>
      <c r="N106" s="154" t="s">
        <v>578</v>
      </c>
      <c r="O106" s="153">
        <f t="shared" si="5"/>
        <v>2157.5199428571432</v>
      </c>
      <c r="P106" s="158">
        <v>1510.26396</v>
      </c>
      <c r="Q106" s="158">
        <v>1510.26396</v>
      </c>
      <c r="R106" s="153">
        <f t="shared" si="18"/>
        <v>1782.1114728</v>
      </c>
      <c r="S106" s="154" t="s">
        <v>294</v>
      </c>
      <c r="T106" s="154" t="s">
        <v>113</v>
      </c>
      <c r="U106" s="154" t="s">
        <v>439</v>
      </c>
      <c r="V106" s="157">
        <v>42734</v>
      </c>
      <c r="W106" s="157">
        <f t="shared" si="36"/>
        <v>42794</v>
      </c>
      <c r="X106" s="154"/>
      <c r="Y106" s="154"/>
      <c r="Z106" s="154"/>
      <c r="AA106" s="154"/>
      <c r="AB106" s="154" t="s">
        <v>583</v>
      </c>
      <c r="AC106" s="154" t="s">
        <v>149</v>
      </c>
      <c r="AD106" s="154">
        <v>796</v>
      </c>
      <c r="AE106" s="154" t="s">
        <v>579</v>
      </c>
      <c r="AF106" s="160">
        <v>12</v>
      </c>
      <c r="AG106" s="160">
        <v>84000000000</v>
      </c>
      <c r="AH106" s="160" t="s">
        <v>141</v>
      </c>
      <c r="AI106" s="157">
        <f t="shared" si="19"/>
        <v>42822</v>
      </c>
      <c r="AJ106" s="157">
        <f t="shared" si="37"/>
        <v>42822</v>
      </c>
      <c r="AK106" s="157">
        <v>42856</v>
      </c>
      <c r="AL106" s="154">
        <v>2017</v>
      </c>
      <c r="AM106" s="154"/>
      <c r="AN106" s="154">
        <v>2017</v>
      </c>
      <c r="AO106" s="154" t="s">
        <v>643</v>
      </c>
      <c r="AP106" s="154" t="s">
        <v>595</v>
      </c>
      <c r="AQ106" s="156" t="s">
        <v>604</v>
      </c>
      <c r="AR106" s="154">
        <v>61462</v>
      </c>
      <c r="AS106" s="154" t="s">
        <v>536</v>
      </c>
      <c r="AT106" s="154" t="s">
        <v>536</v>
      </c>
      <c r="AU106" s="154" t="s">
        <v>536</v>
      </c>
      <c r="AV106" s="154" t="s">
        <v>315</v>
      </c>
      <c r="AW106" s="154"/>
    </row>
    <row r="107" spans="1:49" s="38" customFormat="1" ht="45.75" customHeight="1">
      <c r="A107" s="32">
        <v>2</v>
      </c>
      <c r="B107" s="32" t="s">
        <v>903</v>
      </c>
      <c r="C107" s="154" t="s">
        <v>477</v>
      </c>
      <c r="D107" s="32" t="s">
        <v>134</v>
      </c>
      <c r="E107" s="156" t="s">
        <v>575</v>
      </c>
      <c r="F107" s="154">
        <v>212</v>
      </c>
      <c r="G107" s="154" t="s">
        <v>659</v>
      </c>
      <c r="H107" s="154" t="s">
        <v>660</v>
      </c>
      <c r="I107" s="154" t="s">
        <v>661</v>
      </c>
      <c r="J107" s="154">
        <v>1</v>
      </c>
      <c r="K107" s="154"/>
      <c r="L107" s="154"/>
      <c r="M107" s="154" t="s">
        <v>126</v>
      </c>
      <c r="N107" s="154" t="s">
        <v>578</v>
      </c>
      <c r="O107" s="153">
        <f t="shared" ref="O107" si="38">P107/0.7</f>
        <v>14847.880971428573</v>
      </c>
      <c r="P107" s="158">
        <v>10393.516680000001</v>
      </c>
      <c r="Q107" s="158">
        <v>10393.516680000001</v>
      </c>
      <c r="R107" s="153">
        <f t="shared" si="18"/>
        <v>12264.349682399999</v>
      </c>
      <c r="S107" s="154" t="s">
        <v>293</v>
      </c>
      <c r="T107" s="154" t="s">
        <v>112</v>
      </c>
      <c r="U107" s="154" t="s">
        <v>439</v>
      </c>
      <c r="V107" s="157">
        <v>42734</v>
      </c>
      <c r="W107" s="157">
        <f>V107+75</f>
        <v>42809</v>
      </c>
      <c r="X107" s="154"/>
      <c r="Y107" s="154"/>
      <c r="Z107" s="154"/>
      <c r="AA107" s="154"/>
      <c r="AB107" s="154" t="s">
        <v>659</v>
      </c>
      <c r="AC107" s="154" t="s">
        <v>149</v>
      </c>
      <c r="AD107" s="154">
        <v>796</v>
      </c>
      <c r="AE107" s="154" t="s">
        <v>579</v>
      </c>
      <c r="AF107" s="160">
        <v>1</v>
      </c>
      <c r="AG107" s="160">
        <v>84000000000</v>
      </c>
      <c r="AH107" s="160" t="s">
        <v>141</v>
      </c>
      <c r="AI107" s="157">
        <f t="shared" si="19"/>
        <v>42837</v>
      </c>
      <c r="AJ107" s="157">
        <f t="shared" si="21"/>
        <v>42837</v>
      </c>
      <c r="AK107" s="157">
        <v>42856</v>
      </c>
      <c r="AL107" s="154">
        <v>2017</v>
      </c>
      <c r="AM107" s="154"/>
      <c r="AN107" s="154">
        <v>2017</v>
      </c>
      <c r="AO107" s="154" t="s">
        <v>656</v>
      </c>
      <c r="AP107" s="154" t="s">
        <v>595</v>
      </c>
      <c r="AQ107" s="156" t="s">
        <v>604</v>
      </c>
      <c r="AR107" s="154">
        <v>48959</v>
      </c>
      <c r="AS107" s="154" t="s">
        <v>536</v>
      </c>
      <c r="AT107" s="154" t="s">
        <v>536</v>
      </c>
      <c r="AU107" s="154" t="s">
        <v>536</v>
      </c>
      <c r="AV107" s="154" t="s">
        <v>315</v>
      </c>
      <c r="AW107" s="154"/>
    </row>
    <row r="108" spans="1:49" s="38" customFormat="1" ht="109.5" customHeight="1">
      <c r="A108" s="172" t="s">
        <v>835</v>
      </c>
      <c r="B108" s="173" t="s">
        <v>662</v>
      </c>
      <c r="C108" s="73" t="s">
        <v>477</v>
      </c>
      <c r="D108" s="73" t="s">
        <v>114</v>
      </c>
      <c r="E108" s="73" t="s">
        <v>575</v>
      </c>
      <c r="F108" s="73">
        <v>34</v>
      </c>
      <c r="G108" s="174" t="s">
        <v>586</v>
      </c>
      <c r="H108" s="172" t="s">
        <v>587</v>
      </c>
      <c r="I108" s="172" t="s">
        <v>663</v>
      </c>
      <c r="J108" s="175">
        <v>1</v>
      </c>
      <c r="K108" s="73" t="s">
        <v>666</v>
      </c>
      <c r="L108" s="73"/>
      <c r="M108" s="73" t="s">
        <v>665</v>
      </c>
      <c r="N108" s="73" t="s">
        <v>105</v>
      </c>
      <c r="O108" s="176">
        <f>P108/0.7</f>
        <v>18808.926965999999</v>
      </c>
      <c r="P108" s="176">
        <v>13166.248876199999</v>
      </c>
      <c r="Q108" s="176">
        <v>13166.248876199999</v>
      </c>
      <c r="R108" s="176">
        <v>15536.173673915999</v>
      </c>
      <c r="S108" s="73" t="s">
        <v>293</v>
      </c>
      <c r="T108" s="172" t="s">
        <v>112</v>
      </c>
      <c r="U108" s="73" t="s">
        <v>439</v>
      </c>
      <c r="V108" s="173">
        <v>42734</v>
      </c>
      <c r="W108" s="173">
        <f>V108+75</f>
        <v>42809</v>
      </c>
      <c r="X108" s="73" t="s">
        <v>666</v>
      </c>
      <c r="Y108" s="73"/>
      <c r="Z108" s="73"/>
      <c r="AA108" s="73"/>
      <c r="AB108" s="174" t="s">
        <v>586</v>
      </c>
      <c r="AC108" s="73"/>
      <c r="AD108" s="73">
        <v>112</v>
      </c>
      <c r="AE108" s="73" t="s">
        <v>667</v>
      </c>
      <c r="AF108" s="176">
        <v>340966.5</v>
      </c>
      <c r="AG108" s="72" t="s">
        <v>201</v>
      </c>
      <c r="AH108" s="72" t="s">
        <v>202</v>
      </c>
      <c r="AI108" s="173">
        <f>W108+20</f>
        <v>42829</v>
      </c>
      <c r="AJ108" s="173">
        <f>AI108</f>
        <v>42829</v>
      </c>
      <c r="AK108" s="173">
        <v>42887</v>
      </c>
      <c r="AL108" s="162">
        <v>2017</v>
      </c>
      <c r="AM108" s="162"/>
      <c r="AN108" s="162">
        <v>2017</v>
      </c>
      <c r="AO108" s="162" t="s">
        <v>1453</v>
      </c>
      <c r="AP108" s="162" t="s">
        <v>1452</v>
      </c>
      <c r="AQ108" s="161">
        <v>41922</v>
      </c>
      <c r="AR108" s="162"/>
      <c r="AS108" s="55">
        <v>24705</v>
      </c>
      <c r="AT108" s="162"/>
      <c r="AU108" s="162"/>
      <c r="AV108" s="162" t="s">
        <v>149</v>
      </c>
      <c r="AW108" s="162"/>
    </row>
    <row r="109" spans="1:49" s="38" customFormat="1" ht="30">
      <c r="A109" s="156" t="s">
        <v>835</v>
      </c>
      <c r="B109" s="157" t="s">
        <v>675</v>
      </c>
      <c r="C109" s="154" t="s">
        <v>477</v>
      </c>
      <c r="D109" s="154" t="s">
        <v>114</v>
      </c>
      <c r="E109" s="154" t="s">
        <v>575</v>
      </c>
      <c r="F109" s="154">
        <v>47</v>
      </c>
      <c r="G109" s="154" t="s">
        <v>676</v>
      </c>
      <c r="H109" s="156" t="s">
        <v>611</v>
      </c>
      <c r="I109" s="156" t="s">
        <v>677</v>
      </c>
      <c r="J109" s="160">
        <v>1</v>
      </c>
      <c r="K109" s="154"/>
      <c r="L109" s="154"/>
      <c r="M109" s="154" t="s">
        <v>665</v>
      </c>
      <c r="N109" s="154" t="s">
        <v>105</v>
      </c>
      <c r="O109" s="158">
        <f>P109/0.7</f>
        <v>6584.7314571428569</v>
      </c>
      <c r="P109" s="158">
        <v>4609.3120199999994</v>
      </c>
      <c r="Q109" s="158">
        <v>4609.3120199999994</v>
      </c>
      <c r="R109" s="158">
        <v>5438.9881835999986</v>
      </c>
      <c r="S109" s="154" t="s">
        <v>294</v>
      </c>
      <c r="T109" s="156" t="s">
        <v>114</v>
      </c>
      <c r="U109" s="154" t="s">
        <v>439</v>
      </c>
      <c r="V109" s="81">
        <v>42734</v>
      </c>
      <c r="W109" s="157">
        <f>V109+60</f>
        <v>42794</v>
      </c>
      <c r="X109" s="154"/>
      <c r="Y109" s="154"/>
      <c r="Z109" s="154"/>
      <c r="AA109" s="154"/>
      <c r="AB109" s="154" t="s">
        <v>676</v>
      </c>
      <c r="AC109" s="154"/>
      <c r="AD109" s="154">
        <v>796</v>
      </c>
      <c r="AE109" s="154" t="s">
        <v>678</v>
      </c>
      <c r="AF109" s="160">
        <v>267</v>
      </c>
      <c r="AG109" s="68" t="s">
        <v>201</v>
      </c>
      <c r="AH109" s="68" t="s">
        <v>202</v>
      </c>
      <c r="AI109" s="157">
        <f>W109+28</f>
        <v>42822</v>
      </c>
      <c r="AJ109" s="157">
        <f>AI109</f>
        <v>42822</v>
      </c>
      <c r="AK109" s="157">
        <v>42916</v>
      </c>
      <c r="AL109" s="154">
        <v>2017</v>
      </c>
      <c r="AM109" s="154"/>
      <c r="AN109" s="154">
        <v>2017</v>
      </c>
      <c r="AO109" s="154" t="s">
        <v>671</v>
      </c>
      <c r="AP109" s="154" t="s">
        <v>672</v>
      </c>
      <c r="AQ109" s="154" t="s">
        <v>186</v>
      </c>
      <c r="AR109" s="154"/>
      <c r="AS109" s="55">
        <v>68273</v>
      </c>
      <c r="AT109" s="154"/>
      <c r="AU109" s="154"/>
      <c r="AV109" s="154" t="s">
        <v>149</v>
      </c>
      <c r="AW109" s="154"/>
    </row>
    <row r="110" spans="1:49" s="38" customFormat="1" ht="45.75" customHeight="1">
      <c r="A110" s="156" t="s">
        <v>835</v>
      </c>
      <c r="B110" s="157" t="s">
        <v>679</v>
      </c>
      <c r="C110" s="154" t="s">
        <v>477</v>
      </c>
      <c r="D110" s="154" t="s">
        <v>114</v>
      </c>
      <c r="E110" s="154" t="s">
        <v>575</v>
      </c>
      <c r="F110" s="154">
        <v>54</v>
      </c>
      <c r="G110" s="154" t="s">
        <v>680</v>
      </c>
      <c r="H110" s="156" t="s">
        <v>626</v>
      </c>
      <c r="I110" s="156" t="s">
        <v>681</v>
      </c>
      <c r="J110" s="160">
        <v>2</v>
      </c>
      <c r="K110" s="154"/>
      <c r="L110" s="154"/>
      <c r="M110" s="154" t="s">
        <v>665</v>
      </c>
      <c r="N110" s="154" t="s">
        <v>105</v>
      </c>
      <c r="O110" s="158">
        <f t="shared" ref="O110:O112" si="39">P110/0.7</f>
        <v>3431.924742857143</v>
      </c>
      <c r="P110" s="158">
        <v>2402.3473199999999</v>
      </c>
      <c r="Q110" s="158">
        <v>2402.3473199999999</v>
      </c>
      <c r="R110" s="158">
        <v>2834.7698375999998</v>
      </c>
      <c r="S110" s="154" t="s">
        <v>295</v>
      </c>
      <c r="T110" s="156" t="s">
        <v>114</v>
      </c>
      <c r="U110" s="154" t="s">
        <v>439</v>
      </c>
      <c r="V110" s="81">
        <v>42734</v>
      </c>
      <c r="W110" s="81">
        <f t="shared" ref="W110:W112" si="40">V110+55</f>
        <v>42789</v>
      </c>
      <c r="X110" s="154"/>
      <c r="Y110" s="154"/>
      <c r="Z110" s="154"/>
      <c r="AA110" s="154"/>
      <c r="AB110" s="154" t="s">
        <v>680</v>
      </c>
      <c r="AC110" s="154"/>
      <c r="AD110" s="154">
        <v>796</v>
      </c>
      <c r="AE110" s="154" t="s">
        <v>678</v>
      </c>
      <c r="AF110" s="160">
        <v>52</v>
      </c>
      <c r="AG110" s="68" t="s">
        <v>201</v>
      </c>
      <c r="AH110" s="68" t="s">
        <v>202</v>
      </c>
      <c r="AI110" s="157">
        <f t="shared" ref="AI110:AI112" si="41">W110+28</f>
        <v>42817</v>
      </c>
      <c r="AJ110" s="81">
        <f t="shared" ref="AJ110:AJ111" si="42">AI110</f>
        <v>42817</v>
      </c>
      <c r="AK110" s="157">
        <v>43098</v>
      </c>
      <c r="AL110" s="154">
        <v>2017</v>
      </c>
      <c r="AM110" s="154"/>
      <c r="AN110" s="154">
        <v>2017</v>
      </c>
      <c r="AO110" s="154" t="s">
        <v>673</v>
      </c>
      <c r="AP110" s="154" t="s">
        <v>674</v>
      </c>
      <c r="AQ110" s="157">
        <v>41922</v>
      </c>
      <c r="AR110" s="154"/>
      <c r="AS110" s="55">
        <v>444168</v>
      </c>
      <c r="AT110" s="154"/>
      <c r="AU110" s="154">
        <v>33.5</v>
      </c>
      <c r="AV110" s="154" t="s">
        <v>149</v>
      </c>
      <c r="AW110" s="154"/>
    </row>
    <row r="111" spans="1:49" s="38" customFormat="1" ht="45.75" customHeight="1">
      <c r="A111" s="156" t="s">
        <v>835</v>
      </c>
      <c r="B111" s="157" t="s">
        <v>682</v>
      </c>
      <c r="C111" s="154" t="s">
        <v>477</v>
      </c>
      <c r="D111" s="154" t="s">
        <v>114</v>
      </c>
      <c r="E111" s="154" t="s">
        <v>575</v>
      </c>
      <c r="F111" s="154">
        <v>67</v>
      </c>
      <c r="G111" s="154" t="s">
        <v>683</v>
      </c>
      <c r="H111" s="156" t="s">
        <v>619</v>
      </c>
      <c r="I111" s="156" t="s">
        <v>684</v>
      </c>
      <c r="J111" s="160">
        <v>1</v>
      </c>
      <c r="K111" s="154"/>
      <c r="L111" s="154"/>
      <c r="M111" s="154" t="s">
        <v>665</v>
      </c>
      <c r="N111" s="154" t="s">
        <v>105</v>
      </c>
      <c r="O111" s="158">
        <f t="shared" si="39"/>
        <v>2526.5450999999998</v>
      </c>
      <c r="P111" s="158">
        <v>1768.5815699999998</v>
      </c>
      <c r="Q111" s="158">
        <v>1768.5815699999998</v>
      </c>
      <c r="R111" s="158">
        <v>2086.9262525999998</v>
      </c>
      <c r="S111" s="154" t="s">
        <v>295</v>
      </c>
      <c r="T111" s="156" t="s">
        <v>114</v>
      </c>
      <c r="U111" s="154" t="s">
        <v>439</v>
      </c>
      <c r="V111" s="81">
        <v>42734</v>
      </c>
      <c r="W111" s="81">
        <f t="shared" si="40"/>
        <v>42789</v>
      </c>
      <c r="X111" s="154"/>
      <c r="Y111" s="154"/>
      <c r="Z111" s="154"/>
      <c r="AA111" s="154"/>
      <c r="AB111" s="154" t="s">
        <v>683</v>
      </c>
      <c r="AC111" s="154"/>
      <c r="AD111" s="156" t="s">
        <v>685</v>
      </c>
      <c r="AE111" s="154" t="s">
        <v>664</v>
      </c>
      <c r="AF111" s="160">
        <v>10387</v>
      </c>
      <c r="AG111" s="68" t="s">
        <v>201</v>
      </c>
      <c r="AH111" s="68" t="s">
        <v>202</v>
      </c>
      <c r="AI111" s="157">
        <f t="shared" si="41"/>
        <v>42817</v>
      </c>
      <c r="AJ111" s="81">
        <f t="shared" si="42"/>
        <v>42817</v>
      </c>
      <c r="AK111" s="157">
        <v>42916</v>
      </c>
      <c r="AL111" s="154">
        <v>2017</v>
      </c>
      <c r="AM111" s="154"/>
      <c r="AN111" s="154">
        <v>2017</v>
      </c>
      <c r="AO111" s="154" t="s">
        <v>671</v>
      </c>
      <c r="AP111" s="154" t="s">
        <v>672</v>
      </c>
      <c r="AQ111" s="154" t="s">
        <v>186</v>
      </c>
      <c r="AR111" s="154"/>
      <c r="AS111" s="55">
        <v>68273</v>
      </c>
      <c r="AT111" s="154"/>
      <c r="AU111" s="154"/>
      <c r="AV111" s="154" t="s">
        <v>149</v>
      </c>
      <c r="AW111" s="154"/>
    </row>
    <row r="112" spans="1:49" s="38" customFormat="1" ht="45.75" customHeight="1">
      <c r="A112" s="156" t="s">
        <v>835</v>
      </c>
      <c r="B112" s="157" t="s">
        <v>686</v>
      </c>
      <c r="C112" s="154" t="s">
        <v>477</v>
      </c>
      <c r="D112" s="154" t="s">
        <v>114</v>
      </c>
      <c r="E112" s="154" t="s">
        <v>575</v>
      </c>
      <c r="F112" s="154">
        <v>84</v>
      </c>
      <c r="G112" s="155" t="s">
        <v>618</v>
      </c>
      <c r="H112" s="156" t="s">
        <v>1033</v>
      </c>
      <c r="I112" s="156" t="s">
        <v>687</v>
      </c>
      <c r="J112" s="160">
        <v>2</v>
      </c>
      <c r="K112" s="154"/>
      <c r="L112" s="154"/>
      <c r="M112" s="154" t="s">
        <v>665</v>
      </c>
      <c r="N112" s="154" t="s">
        <v>105</v>
      </c>
      <c r="O112" s="158">
        <f t="shared" si="39"/>
        <v>816.27532857142864</v>
      </c>
      <c r="P112" s="158">
        <v>571.39273000000003</v>
      </c>
      <c r="Q112" s="158">
        <v>571.39273000000003</v>
      </c>
      <c r="R112" s="158">
        <v>674.24342139999999</v>
      </c>
      <c r="S112" s="154" t="s">
        <v>295</v>
      </c>
      <c r="T112" s="156" t="s">
        <v>114</v>
      </c>
      <c r="U112" s="154" t="s">
        <v>439</v>
      </c>
      <c r="V112" s="81">
        <v>42734</v>
      </c>
      <c r="W112" s="81">
        <f t="shared" si="40"/>
        <v>42789</v>
      </c>
      <c r="X112" s="154"/>
      <c r="Y112" s="154"/>
      <c r="Z112" s="154"/>
      <c r="AA112" s="154"/>
      <c r="AB112" s="155" t="s">
        <v>618</v>
      </c>
      <c r="AC112" s="154"/>
      <c r="AD112" s="154">
        <v>796</v>
      </c>
      <c r="AE112" s="154" t="s">
        <v>678</v>
      </c>
      <c r="AF112" s="160">
        <v>2689</v>
      </c>
      <c r="AG112" s="68" t="s">
        <v>201</v>
      </c>
      <c r="AH112" s="68" t="s">
        <v>202</v>
      </c>
      <c r="AI112" s="157">
        <f t="shared" si="41"/>
        <v>42817</v>
      </c>
      <c r="AJ112" s="157">
        <f>AI112</f>
        <v>42817</v>
      </c>
      <c r="AK112" s="157">
        <v>42804</v>
      </c>
      <c r="AL112" s="154">
        <v>2017</v>
      </c>
      <c r="AM112" s="154"/>
      <c r="AN112" s="154">
        <v>2017</v>
      </c>
      <c r="AO112" s="154" t="s">
        <v>673</v>
      </c>
      <c r="AP112" s="154" t="s">
        <v>674</v>
      </c>
      <c r="AQ112" s="157">
        <v>41922</v>
      </c>
      <c r="AR112" s="154"/>
      <c r="AS112" s="55">
        <v>444168</v>
      </c>
      <c r="AT112" s="154"/>
      <c r="AU112" s="154">
        <v>33.5</v>
      </c>
      <c r="AV112" s="154" t="s">
        <v>149</v>
      </c>
      <c r="AW112" s="154"/>
    </row>
    <row r="113" spans="1:49" s="38" customFormat="1" ht="137.25" customHeight="1">
      <c r="A113" s="172" t="s">
        <v>835</v>
      </c>
      <c r="B113" s="173" t="s">
        <v>688</v>
      </c>
      <c r="C113" s="73" t="s">
        <v>477</v>
      </c>
      <c r="D113" s="73" t="s">
        <v>114</v>
      </c>
      <c r="E113" s="73" t="s">
        <v>575</v>
      </c>
      <c r="F113" s="73">
        <v>85</v>
      </c>
      <c r="G113" s="174" t="s">
        <v>628</v>
      </c>
      <c r="H113" s="172" t="s">
        <v>689</v>
      </c>
      <c r="I113" s="172" t="s">
        <v>690</v>
      </c>
      <c r="J113" s="175">
        <v>1</v>
      </c>
      <c r="K113" s="73"/>
      <c r="L113" s="73"/>
      <c r="M113" s="73" t="s">
        <v>665</v>
      </c>
      <c r="N113" s="73" t="s">
        <v>105</v>
      </c>
      <c r="O113" s="176">
        <f>P113/0.7</f>
        <v>2729.0225543428573</v>
      </c>
      <c r="P113" s="176">
        <v>1910.3157880399999</v>
      </c>
      <c r="Q113" s="176">
        <v>1910.3157880399999</v>
      </c>
      <c r="R113" s="176">
        <v>2254.1726298871999</v>
      </c>
      <c r="S113" s="73" t="s">
        <v>295</v>
      </c>
      <c r="T113" s="172" t="s">
        <v>114</v>
      </c>
      <c r="U113" s="73" t="s">
        <v>439</v>
      </c>
      <c r="V113" s="173">
        <v>42734</v>
      </c>
      <c r="W113" s="173">
        <f>V113+55</f>
        <v>42789</v>
      </c>
      <c r="X113" s="73"/>
      <c r="Y113" s="73"/>
      <c r="Z113" s="73"/>
      <c r="AA113" s="73"/>
      <c r="AB113" s="174" t="s">
        <v>628</v>
      </c>
      <c r="AC113" s="73"/>
      <c r="AD113" s="73">
        <v>876</v>
      </c>
      <c r="AE113" s="73" t="s">
        <v>691</v>
      </c>
      <c r="AF113" s="176">
        <v>40876.773999999998</v>
      </c>
      <c r="AG113" s="72" t="s">
        <v>201</v>
      </c>
      <c r="AH113" s="72" t="s">
        <v>202</v>
      </c>
      <c r="AI113" s="173">
        <f>W113+28</f>
        <v>42817</v>
      </c>
      <c r="AJ113" s="173">
        <f>AI113</f>
        <v>42817</v>
      </c>
      <c r="AK113" s="173">
        <v>42916</v>
      </c>
      <c r="AL113" s="73">
        <v>2017</v>
      </c>
      <c r="AM113" s="162"/>
      <c r="AN113" s="162">
        <v>2017</v>
      </c>
      <c r="AO113" s="162" t="s">
        <v>1455</v>
      </c>
      <c r="AP113" s="162" t="s">
        <v>1454</v>
      </c>
      <c r="AQ113" s="161">
        <v>41922</v>
      </c>
      <c r="AR113" s="162"/>
      <c r="AS113" s="55">
        <v>444168</v>
      </c>
      <c r="AT113" s="162"/>
      <c r="AU113" s="162">
        <v>33.5</v>
      </c>
      <c r="AV113" s="162" t="s">
        <v>149</v>
      </c>
      <c r="AW113" s="162"/>
    </row>
    <row r="114" spans="1:49" s="38" customFormat="1" ht="160.5" customHeight="1">
      <c r="A114" s="156" t="s">
        <v>835</v>
      </c>
      <c r="B114" s="157" t="s">
        <v>692</v>
      </c>
      <c r="C114" s="154" t="s">
        <v>477</v>
      </c>
      <c r="D114" s="154" t="s">
        <v>114</v>
      </c>
      <c r="E114" s="154" t="s">
        <v>575</v>
      </c>
      <c r="F114" s="154">
        <v>86</v>
      </c>
      <c r="G114" s="154" t="s">
        <v>693</v>
      </c>
      <c r="H114" s="156" t="s">
        <v>606</v>
      </c>
      <c r="I114" s="156" t="s">
        <v>694</v>
      </c>
      <c r="J114" s="160">
        <v>1</v>
      </c>
      <c r="K114" s="154"/>
      <c r="L114" s="154"/>
      <c r="M114" s="154" t="s">
        <v>665</v>
      </c>
      <c r="N114" s="154" t="s">
        <v>105</v>
      </c>
      <c r="O114" s="158">
        <f>P114/0.7</f>
        <v>1511.0519446000003</v>
      </c>
      <c r="P114" s="158">
        <v>1057.7363612200002</v>
      </c>
      <c r="Q114" s="158">
        <v>1057.7363612200002</v>
      </c>
      <c r="R114" s="158">
        <v>1248.1289062396002</v>
      </c>
      <c r="S114" s="154" t="s">
        <v>295</v>
      </c>
      <c r="T114" s="156" t="s">
        <v>114</v>
      </c>
      <c r="U114" s="154" t="s">
        <v>439</v>
      </c>
      <c r="V114" s="81">
        <v>42734</v>
      </c>
      <c r="W114" s="81">
        <f t="shared" ref="W114:W115" si="43">V114+55</f>
        <v>42789</v>
      </c>
      <c r="X114" s="154"/>
      <c r="Y114" s="154"/>
      <c r="Z114" s="154"/>
      <c r="AA114" s="154"/>
      <c r="AB114" s="154" t="s">
        <v>693</v>
      </c>
      <c r="AC114" s="154"/>
      <c r="AD114" s="156" t="s">
        <v>685</v>
      </c>
      <c r="AE114" s="154" t="s">
        <v>695</v>
      </c>
      <c r="AF114" s="160">
        <v>6029.3729999999996</v>
      </c>
      <c r="AG114" s="68" t="s">
        <v>201</v>
      </c>
      <c r="AH114" s="68" t="s">
        <v>202</v>
      </c>
      <c r="AI114" s="157">
        <f>W114+28</f>
        <v>42817</v>
      </c>
      <c r="AJ114" s="81">
        <f>AI114</f>
        <v>42817</v>
      </c>
      <c r="AK114" s="157">
        <v>42832</v>
      </c>
      <c r="AL114" s="154">
        <v>2017</v>
      </c>
      <c r="AM114" s="154"/>
      <c r="AN114" s="154">
        <v>2017</v>
      </c>
      <c r="AO114" s="154" t="s">
        <v>1305</v>
      </c>
      <c r="AP114" s="154" t="s">
        <v>1306</v>
      </c>
      <c r="AQ114" s="154" t="s">
        <v>186</v>
      </c>
      <c r="AR114" s="156"/>
      <c r="AS114" s="154" t="s">
        <v>1307</v>
      </c>
      <c r="AT114" s="154" t="s">
        <v>1308</v>
      </c>
      <c r="AU114" s="154" t="s">
        <v>1309</v>
      </c>
      <c r="AV114" s="154" t="s">
        <v>1179</v>
      </c>
      <c r="AW114" s="154" t="s">
        <v>1312</v>
      </c>
    </row>
    <row r="115" spans="1:49" s="48" customFormat="1" ht="45">
      <c r="A115" s="156" t="s">
        <v>835</v>
      </c>
      <c r="B115" s="157" t="s">
        <v>696</v>
      </c>
      <c r="C115" s="154" t="s">
        <v>477</v>
      </c>
      <c r="D115" s="154" t="s">
        <v>114</v>
      </c>
      <c r="E115" s="154" t="s">
        <v>575</v>
      </c>
      <c r="F115" s="154">
        <v>99</v>
      </c>
      <c r="G115" s="154" t="s">
        <v>697</v>
      </c>
      <c r="H115" s="156" t="s">
        <v>698</v>
      </c>
      <c r="I115" s="156" t="s">
        <v>699</v>
      </c>
      <c r="J115" s="160">
        <v>1</v>
      </c>
      <c r="K115" s="154"/>
      <c r="L115" s="154"/>
      <c r="M115" s="154" t="s">
        <v>665</v>
      </c>
      <c r="N115" s="154" t="s">
        <v>105</v>
      </c>
      <c r="O115" s="158">
        <f t="shared" ref="O115:O116" si="44">P115/0.7</f>
        <v>14777.804614285717</v>
      </c>
      <c r="P115" s="158">
        <v>10344.463230000001</v>
      </c>
      <c r="Q115" s="158">
        <v>10344.463230000001</v>
      </c>
      <c r="R115" s="158">
        <v>12206.466611400001</v>
      </c>
      <c r="S115" s="80" t="s">
        <v>106</v>
      </c>
      <c r="T115" s="154" t="s">
        <v>112</v>
      </c>
      <c r="U115" s="154" t="s">
        <v>592</v>
      </c>
      <c r="V115" s="81">
        <v>42734</v>
      </c>
      <c r="W115" s="81">
        <f t="shared" si="43"/>
        <v>42789</v>
      </c>
      <c r="X115" s="154"/>
      <c r="Y115" s="154"/>
      <c r="Z115" s="154"/>
      <c r="AA115" s="154"/>
      <c r="AB115" s="154" t="s">
        <v>697</v>
      </c>
      <c r="AC115" s="154"/>
      <c r="AD115" s="154">
        <v>796</v>
      </c>
      <c r="AE115" s="154" t="s">
        <v>678</v>
      </c>
      <c r="AF115" s="160">
        <v>997</v>
      </c>
      <c r="AG115" s="68" t="s">
        <v>201</v>
      </c>
      <c r="AH115" s="68" t="s">
        <v>202</v>
      </c>
      <c r="AI115" s="157">
        <f t="shared" ref="AI115:AI116" si="45">W115+28</f>
        <v>42817</v>
      </c>
      <c r="AJ115" s="81">
        <f t="shared" ref="AJ115" si="46">AI115</f>
        <v>42817</v>
      </c>
      <c r="AK115" s="157">
        <v>42803</v>
      </c>
      <c r="AL115" s="154">
        <v>2017</v>
      </c>
      <c r="AM115" s="154"/>
      <c r="AN115" s="154">
        <v>2017</v>
      </c>
      <c r="AO115" s="154" t="s">
        <v>1310</v>
      </c>
      <c r="AP115" s="154" t="s">
        <v>594</v>
      </c>
      <c r="AQ115" s="154"/>
      <c r="AR115" s="154"/>
      <c r="AS115" s="55">
        <v>748922</v>
      </c>
      <c r="AT115" s="154">
        <v>3</v>
      </c>
      <c r="AU115" s="154">
        <v>88.5</v>
      </c>
      <c r="AV115" s="154" t="s">
        <v>1179</v>
      </c>
      <c r="AW115" s="154" t="s">
        <v>1311</v>
      </c>
    </row>
    <row r="116" spans="1:49" s="48" customFormat="1" ht="77.25" customHeight="1">
      <c r="A116" s="156" t="s">
        <v>835</v>
      </c>
      <c r="B116" s="157" t="s">
        <v>700</v>
      </c>
      <c r="C116" s="154" t="s">
        <v>477</v>
      </c>
      <c r="D116" s="154" t="s">
        <v>114</v>
      </c>
      <c r="E116" s="154" t="s">
        <v>575</v>
      </c>
      <c r="F116" s="154">
        <v>100</v>
      </c>
      <c r="G116" s="155" t="s">
        <v>701</v>
      </c>
      <c r="H116" s="156" t="s">
        <v>702</v>
      </c>
      <c r="I116" s="156" t="s">
        <v>703</v>
      </c>
      <c r="J116" s="160">
        <v>1</v>
      </c>
      <c r="K116" s="154"/>
      <c r="L116" s="154"/>
      <c r="M116" s="154" t="s">
        <v>665</v>
      </c>
      <c r="N116" s="154" t="s">
        <v>105</v>
      </c>
      <c r="O116" s="158">
        <f t="shared" si="44"/>
        <v>37142.12728571429</v>
      </c>
      <c r="P116" s="158">
        <v>25999.489100000003</v>
      </c>
      <c r="Q116" s="158">
        <v>25999.489100000003</v>
      </c>
      <c r="R116" s="158">
        <v>30679.397138</v>
      </c>
      <c r="S116" s="154" t="s">
        <v>293</v>
      </c>
      <c r="T116" s="154" t="s">
        <v>112</v>
      </c>
      <c r="U116" s="154" t="s">
        <v>439</v>
      </c>
      <c r="V116" s="81">
        <v>42734</v>
      </c>
      <c r="W116" s="157">
        <f>V116+75</f>
        <v>42809</v>
      </c>
      <c r="X116" s="154"/>
      <c r="Y116" s="154"/>
      <c r="Z116" s="154"/>
      <c r="AA116" s="154"/>
      <c r="AB116" s="155" t="s">
        <v>701</v>
      </c>
      <c r="AC116" s="154"/>
      <c r="AD116" s="154">
        <v>876</v>
      </c>
      <c r="AE116" s="154" t="s">
        <v>691</v>
      </c>
      <c r="AF116" s="158">
        <v>51</v>
      </c>
      <c r="AG116" s="68" t="s">
        <v>201</v>
      </c>
      <c r="AH116" s="68" t="s">
        <v>202</v>
      </c>
      <c r="AI116" s="157">
        <f t="shared" si="45"/>
        <v>42837</v>
      </c>
      <c r="AJ116" s="157">
        <f>AI116</f>
        <v>42837</v>
      </c>
      <c r="AK116" s="157">
        <v>42803</v>
      </c>
      <c r="AL116" s="154">
        <v>2017</v>
      </c>
      <c r="AM116" s="154"/>
      <c r="AN116" s="154">
        <v>2017</v>
      </c>
      <c r="AO116" s="154" t="s">
        <v>673</v>
      </c>
      <c r="AP116" s="154" t="s">
        <v>674</v>
      </c>
      <c r="AQ116" s="157">
        <v>41922</v>
      </c>
      <c r="AR116" s="154"/>
      <c r="AS116" s="55">
        <v>444168</v>
      </c>
      <c r="AT116" s="154"/>
      <c r="AU116" s="154">
        <v>33.5</v>
      </c>
      <c r="AV116" s="154" t="s">
        <v>149</v>
      </c>
      <c r="AW116" s="154"/>
    </row>
    <row r="117" spans="1:49" s="48" customFormat="1" ht="71.25" customHeight="1">
      <c r="A117" s="172" t="s">
        <v>835</v>
      </c>
      <c r="B117" s="173" t="s">
        <v>704</v>
      </c>
      <c r="C117" s="73" t="s">
        <v>477</v>
      </c>
      <c r="D117" s="73" t="s">
        <v>114</v>
      </c>
      <c r="E117" s="73" t="s">
        <v>575</v>
      </c>
      <c r="F117" s="73">
        <v>117</v>
      </c>
      <c r="G117" s="73" t="s">
        <v>623</v>
      </c>
      <c r="H117" s="172" t="s">
        <v>619</v>
      </c>
      <c r="I117" s="172" t="s">
        <v>705</v>
      </c>
      <c r="J117" s="175">
        <v>1</v>
      </c>
      <c r="K117" s="73"/>
      <c r="L117" s="73"/>
      <c r="M117" s="73" t="s">
        <v>665</v>
      </c>
      <c r="N117" s="73" t="s">
        <v>105</v>
      </c>
      <c r="O117" s="176">
        <f>P117/0.7</f>
        <v>5532.8827142857153</v>
      </c>
      <c r="P117" s="176">
        <v>3873.0179000000003</v>
      </c>
      <c r="Q117" s="176">
        <v>3873.0179000000003</v>
      </c>
      <c r="R117" s="176">
        <v>4570.1611220000004</v>
      </c>
      <c r="S117" s="73" t="s">
        <v>106</v>
      </c>
      <c r="T117" s="172" t="s">
        <v>114</v>
      </c>
      <c r="U117" s="73" t="s">
        <v>592</v>
      </c>
      <c r="V117" s="173">
        <v>42734</v>
      </c>
      <c r="W117" s="173">
        <f>V117+55</f>
        <v>42789</v>
      </c>
      <c r="X117" s="177"/>
      <c r="Y117" s="178"/>
      <c r="Z117" s="178"/>
      <c r="AA117" s="179"/>
      <c r="AB117" s="73" t="s">
        <v>623</v>
      </c>
      <c r="AC117" s="73"/>
      <c r="AD117" s="172" t="s">
        <v>685</v>
      </c>
      <c r="AE117" s="73" t="s">
        <v>664</v>
      </c>
      <c r="AF117" s="175">
        <v>44325</v>
      </c>
      <c r="AG117" s="72" t="s">
        <v>201</v>
      </c>
      <c r="AH117" s="72" t="s">
        <v>202</v>
      </c>
      <c r="AI117" s="173">
        <f>W117+20</f>
        <v>42809</v>
      </c>
      <c r="AJ117" s="173">
        <f>AI117</f>
        <v>42809</v>
      </c>
      <c r="AK117" s="173">
        <v>42832</v>
      </c>
      <c r="AL117" s="73">
        <v>2017</v>
      </c>
      <c r="AM117" s="162"/>
      <c r="AN117" s="162">
        <v>2017</v>
      </c>
      <c r="AO117" s="162" t="s">
        <v>1457</v>
      </c>
      <c r="AP117" s="162" t="s">
        <v>1456</v>
      </c>
      <c r="AQ117" s="161">
        <v>41922</v>
      </c>
      <c r="AR117" s="162"/>
      <c r="AS117" s="55">
        <v>24705</v>
      </c>
      <c r="AT117" s="162"/>
      <c r="AU117" s="162"/>
      <c r="AV117" s="162" t="s">
        <v>149</v>
      </c>
      <c r="AW117" s="162"/>
    </row>
    <row r="118" spans="1:49" s="48" customFormat="1" ht="45">
      <c r="A118" s="156" t="s">
        <v>835</v>
      </c>
      <c r="B118" s="157" t="s">
        <v>707</v>
      </c>
      <c r="C118" s="154" t="s">
        <v>477</v>
      </c>
      <c r="D118" s="154" t="s">
        <v>114</v>
      </c>
      <c r="E118" s="154" t="s">
        <v>575</v>
      </c>
      <c r="F118" s="154">
        <v>166</v>
      </c>
      <c r="G118" s="154" t="s">
        <v>708</v>
      </c>
      <c r="H118" s="156" t="s">
        <v>709</v>
      </c>
      <c r="I118" s="156" t="s">
        <v>710</v>
      </c>
      <c r="J118" s="160">
        <v>1</v>
      </c>
      <c r="K118" s="154"/>
      <c r="L118" s="154"/>
      <c r="M118" s="154" t="s">
        <v>665</v>
      </c>
      <c r="N118" s="154" t="s">
        <v>105</v>
      </c>
      <c r="O118" s="158">
        <f>P118/0.7</f>
        <v>1459.0847571428574</v>
      </c>
      <c r="P118" s="158">
        <v>1021.3593300000001</v>
      </c>
      <c r="Q118" s="158">
        <v>1021.3593300000001</v>
      </c>
      <c r="R118" s="158">
        <v>1205.2040094000001</v>
      </c>
      <c r="S118" s="154" t="s">
        <v>295</v>
      </c>
      <c r="T118" s="156" t="s">
        <v>114</v>
      </c>
      <c r="U118" s="154" t="s">
        <v>439</v>
      </c>
      <c r="V118" s="157">
        <v>42755</v>
      </c>
      <c r="W118" s="81">
        <f t="shared" ref="W118:W128" si="47">V118+55</f>
        <v>42810</v>
      </c>
      <c r="X118" s="154"/>
      <c r="Y118" s="154"/>
      <c r="Z118" s="154"/>
      <c r="AA118" s="154"/>
      <c r="AB118" s="154" t="s">
        <v>708</v>
      </c>
      <c r="AC118" s="154"/>
      <c r="AD118" s="154">
        <v>796</v>
      </c>
      <c r="AE118" s="154" t="s">
        <v>678</v>
      </c>
      <c r="AF118" s="160">
        <v>15</v>
      </c>
      <c r="AG118" s="68" t="s">
        <v>201</v>
      </c>
      <c r="AH118" s="68" t="s">
        <v>202</v>
      </c>
      <c r="AI118" s="157">
        <f>W118+28</f>
        <v>42838</v>
      </c>
      <c r="AJ118" s="81">
        <f t="shared" ref="AJ118:AJ123" si="48">AI118</f>
        <v>42838</v>
      </c>
      <c r="AK118" s="157">
        <v>42916</v>
      </c>
      <c r="AL118" s="154">
        <v>2017</v>
      </c>
      <c r="AM118" s="154"/>
      <c r="AN118" s="154">
        <v>2017</v>
      </c>
      <c r="AO118" s="154" t="s">
        <v>671</v>
      </c>
      <c r="AP118" s="154" t="s">
        <v>672</v>
      </c>
      <c r="AQ118" s="154" t="s">
        <v>186</v>
      </c>
      <c r="AR118" s="154"/>
      <c r="AS118" s="55">
        <v>68273</v>
      </c>
      <c r="AT118" s="155" t="s">
        <v>536</v>
      </c>
      <c r="AU118" s="155" t="s">
        <v>536</v>
      </c>
      <c r="AV118" s="154" t="s">
        <v>149</v>
      </c>
      <c r="AW118" s="154"/>
    </row>
    <row r="119" spans="1:49" s="48" customFormat="1" ht="60">
      <c r="A119" s="156" t="s">
        <v>835</v>
      </c>
      <c r="B119" s="157" t="s">
        <v>711</v>
      </c>
      <c r="C119" s="154" t="s">
        <v>477</v>
      </c>
      <c r="D119" s="154" t="s">
        <v>114</v>
      </c>
      <c r="E119" s="154" t="s">
        <v>575</v>
      </c>
      <c r="F119" s="154">
        <v>196</v>
      </c>
      <c r="G119" s="154" t="s">
        <v>712</v>
      </c>
      <c r="H119" s="156" t="s">
        <v>713</v>
      </c>
      <c r="I119" s="156" t="s">
        <v>714</v>
      </c>
      <c r="J119" s="160">
        <v>1</v>
      </c>
      <c r="K119" s="154"/>
      <c r="L119" s="154"/>
      <c r="M119" s="154" t="s">
        <v>665</v>
      </c>
      <c r="N119" s="154" t="s">
        <v>105</v>
      </c>
      <c r="O119" s="158">
        <f t="shared" ref="O119:O128" si="49">P119/0.7</f>
        <v>1334.2493714285713</v>
      </c>
      <c r="P119" s="158">
        <v>933.97455999999988</v>
      </c>
      <c r="Q119" s="158">
        <v>933.97455999999988</v>
      </c>
      <c r="R119" s="158">
        <v>1102.0899807999997</v>
      </c>
      <c r="S119" s="154" t="s">
        <v>295</v>
      </c>
      <c r="T119" s="156" t="s">
        <v>114</v>
      </c>
      <c r="U119" s="154" t="s">
        <v>439</v>
      </c>
      <c r="V119" s="81">
        <v>42734</v>
      </c>
      <c r="W119" s="81">
        <f t="shared" si="47"/>
        <v>42789</v>
      </c>
      <c r="X119" s="154"/>
      <c r="Y119" s="154"/>
      <c r="Z119" s="154"/>
      <c r="AA119" s="154"/>
      <c r="AB119" s="154" t="s">
        <v>712</v>
      </c>
      <c r="AC119" s="154"/>
      <c r="AD119" s="154">
        <v>796</v>
      </c>
      <c r="AE119" s="154" t="s">
        <v>678</v>
      </c>
      <c r="AF119" s="160">
        <v>124</v>
      </c>
      <c r="AG119" s="68" t="s">
        <v>201</v>
      </c>
      <c r="AH119" s="68" t="s">
        <v>202</v>
      </c>
      <c r="AI119" s="157">
        <f t="shared" ref="AI119:AI128" si="50">W119+28</f>
        <v>42817</v>
      </c>
      <c r="AJ119" s="157">
        <f t="shared" si="48"/>
        <v>42817</v>
      </c>
      <c r="AK119" s="157">
        <v>42460</v>
      </c>
      <c r="AL119" s="154">
        <v>2017</v>
      </c>
      <c r="AM119" s="154"/>
      <c r="AN119" s="154">
        <v>2017</v>
      </c>
      <c r="AO119" s="154" t="s">
        <v>668</v>
      </c>
      <c r="AP119" s="154" t="s">
        <v>669</v>
      </c>
      <c r="AQ119" s="157">
        <v>41922</v>
      </c>
      <c r="AR119" s="154"/>
      <c r="AS119" s="55">
        <v>24705</v>
      </c>
      <c r="AT119" s="155" t="s">
        <v>536</v>
      </c>
      <c r="AU119" s="155" t="s">
        <v>536</v>
      </c>
      <c r="AV119" s="154" t="s">
        <v>149</v>
      </c>
      <c r="AW119" s="154"/>
    </row>
    <row r="120" spans="1:49" s="49" customFormat="1" ht="51.75" customHeight="1">
      <c r="A120" s="156" t="s">
        <v>835</v>
      </c>
      <c r="B120" s="157" t="s">
        <v>715</v>
      </c>
      <c r="C120" s="154" t="s">
        <v>477</v>
      </c>
      <c r="D120" s="154" t="s">
        <v>114</v>
      </c>
      <c r="E120" s="154" t="s">
        <v>575</v>
      </c>
      <c r="F120" s="154"/>
      <c r="G120" s="154" t="s">
        <v>716</v>
      </c>
      <c r="H120" s="56" t="s">
        <v>648</v>
      </c>
      <c r="I120" s="56" t="s">
        <v>717</v>
      </c>
      <c r="J120" s="160">
        <v>1</v>
      </c>
      <c r="K120" s="155"/>
      <c r="L120" s="155"/>
      <c r="M120" s="154" t="s">
        <v>665</v>
      </c>
      <c r="N120" s="154" t="s">
        <v>105</v>
      </c>
      <c r="O120" s="158">
        <f t="shared" si="49"/>
        <v>3093.3085714285712</v>
      </c>
      <c r="P120" s="158">
        <v>2165.3159999999998</v>
      </c>
      <c r="Q120" s="158">
        <v>2165.3159999999998</v>
      </c>
      <c r="R120" s="158">
        <v>2555.0728799999997</v>
      </c>
      <c r="S120" s="154" t="s">
        <v>295</v>
      </c>
      <c r="T120" s="156" t="s">
        <v>114</v>
      </c>
      <c r="U120" s="154" t="s">
        <v>439</v>
      </c>
      <c r="V120" s="57">
        <v>42845</v>
      </c>
      <c r="W120" s="81">
        <f t="shared" si="47"/>
        <v>42900</v>
      </c>
      <c r="X120" s="155"/>
      <c r="Y120" s="155"/>
      <c r="Z120" s="155"/>
      <c r="AA120" s="155"/>
      <c r="AB120" s="154" t="s">
        <v>716</v>
      </c>
      <c r="AC120" s="155"/>
      <c r="AD120" s="154">
        <v>796</v>
      </c>
      <c r="AE120" s="154" t="s">
        <v>678</v>
      </c>
      <c r="AF120" s="160">
        <v>2</v>
      </c>
      <c r="AG120" s="68" t="s">
        <v>201</v>
      </c>
      <c r="AH120" s="68" t="s">
        <v>202</v>
      </c>
      <c r="AI120" s="157">
        <f t="shared" si="50"/>
        <v>42928</v>
      </c>
      <c r="AJ120" s="157">
        <f t="shared" si="48"/>
        <v>42928</v>
      </c>
      <c r="AK120" s="157">
        <v>42946</v>
      </c>
      <c r="AL120" s="154">
        <v>2017</v>
      </c>
      <c r="AM120" s="155"/>
      <c r="AN120" s="155">
        <v>2017</v>
      </c>
      <c r="AO120" s="155" t="s">
        <v>718</v>
      </c>
      <c r="AP120" s="155" t="s">
        <v>719</v>
      </c>
      <c r="AQ120" s="154" t="s">
        <v>670</v>
      </c>
      <c r="AR120" s="155"/>
      <c r="AS120" s="155"/>
      <c r="AT120" s="155"/>
      <c r="AU120" s="155"/>
      <c r="AV120" s="154" t="s">
        <v>149</v>
      </c>
      <c r="AW120" s="155"/>
    </row>
    <row r="121" spans="1:49" s="49" customFormat="1" ht="86.25" customHeight="1">
      <c r="A121" s="156" t="s">
        <v>835</v>
      </c>
      <c r="B121" s="157" t="s">
        <v>720</v>
      </c>
      <c r="C121" s="154" t="s">
        <v>477</v>
      </c>
      <c r="D121" s="154" t="s">
        <v>114</v>
      </c>
      <c r="E121" s="154" t="s">
        <v>575</v>
      </c>
      <c r="F121" s="154"/>
      <c r="G121" s="154" t="s">
        <v>721</v>
      </c>
      <c r="H121" s="56" t="s">
        <v>722</v>
      </c>
      <c r="I121" s="56" t="s">
        <v>723</v>
      </c>
      <c r="J121" s="160">
        <v>1</v>
      </c>
      <c r="K121" s="155"/>
      <c r="L121" s="155"/>
      <c r="M121" s="154" t="s">
        <v>665</v>
      </c>
      <c r="N121" s="154" t="s">
        <v>105</v>
      </c>
      <c r="O121" s="158">
        <f t="shared" si="49"/>
        <v>2474.6468285714286</v>
      </c>
      <c r="P121" s="158">
        <v>1732.25278</v>
      </c>
      <c r="Q121" s="158">
        <v>1732.25278</v>
      </c>
      <c r="R121" s="158">
        <v>2044.0582803999998</v>
      </c>
      <c r="S121" s="154" t="s">
        <v>295</v>
      </c>
      <c r="T121" s="156" t="s">
        <v>114</v>
      </c>
      <c r="U121" s="154" t="s">
        <v>439</v>
      </c>
      <c r="V121" s="57">
        <v>42845</v>
      </c>
      <c r="W121" s="81">
        <f t="shared" si="47"/>
        <v>42900</v>
      </c>
      <c r="X121" s="155"/>
      <c r="Y121" s="155"/>
      <c r="Z121" s="155"/>
      <c r="AA121" s="155"/>
      <c r="AB121" s="154" t="s">
        <v>721</v>
      </c>
      <c r="AC121" s="155"/>
      <c r="AD121" s="155">
        <v>839</v>
      </c>
      <c r="AE121" s="154" t="s">
        <v>724</v>
      </c>
      <c r="AF121" s="154">
        <v>1</v>
      </c>
      <c r="AG121" s="68" t="s">
        <v>201</v>
      </c>
      <c r="AH121" s="68" t="s">
        <v>202</v>
      </c>
      <c r="AI121" s="157">
        <f t="shared" si="50"/>
        <v>42928</v>
      </c>
      <c r="AJ121" s="157">
        <f t="shared" si="48"/>
        <v>42928</v>
      </c>
      <c r="AK121" s="157">
        <v>43007</v>
      </c>
      <c r="AL121" s="154">
        <v>2017</v>
      </c>
      <c r="AM121" s="155"/>
      <c r="AN121" s="155">
        <v>2017</v>
      </c>
      <c r="AO121" s="155" t="s">
        <v>725</v>
      </c>
      <c r="AP121" s="155" t="s">
        <v>726</v>
      </c>
      <c r="AQ121" s="154" t="s">
        <v>670</v>
      </c>
      <c r="AR121" s="155"/>
      <c r="AS121" s="155"/>
      <c r="AT121" s="155"/>
      <c r="AU121" s="155"/>
      <c r="AV121" s="154" t="s">
        <v>149</v>
      </c>
      <c r="AW121" s="155"/>
    </row>
    <row r="122" spans="1:49" s="49" customFormat="1" ht="105" customHeight="1">
      <c r="A122" s="156" t="s">
        <v>835</v>
      </c>
      <c r="B122" s="157" t="s">
        <v>727</v>
      </c>
      <c r="C122" s="154" t="s">
        <v>477</v>
      </c>
      <c r="D122" s="154" t="s">
        <v>114</v>
      </c>
      <c r="E122" s="154" t="s">
        <v>575</v>
      </c>
      <c r="F122" s="154"/>
      <c r="G122" s="154" t="s">
        <v>728</v>
      </c>
      <c r="H122" s="56" t="s">
        <v>722</v>
      </c>
      <c r="I122" s="56" t="s">
        <v>723</v>
      </c>
      <c r="J122" s="160">
        <v>1</v>
      </c>
      <c r="K122" s="155"/>
      <c r="L122" s="155"/>
      <c r="M122" s="154" t="s">
        <v>665</v>
      </c>
      <c r="N122" s="154" t="s">
        <v>105</v>
      </c>
      <c r="O122" s="158">
        <f t="shared" si="49"/>
        <v>757.86058571428589</v>
      </c>
      <c r="P122" s="158">
        <v>530.50241000000005</v>
      </c>
      <c r="Q122" s="158">
        <v>530.50241000000005</v>
      </c>
      <c r="R122" s="158">
        <v>625.99284380000006</v>
      </c>
      <c r="S122" s="154" t="s">
        <v>295</v>
      </c>
      <c r="T122" s="156" t="s">
        <v>114</v>
      </c>
      <c r="U122" s="154" t="s">
        <v>439</v>
      </c>
      <c r="V122" s="57">
        <v>42845</v>
      </c>
      <c r="W122" s="81">
        <f t="shared" si="47"/>
        <v>42900</v>
      </c>
      <c r="X122" s="155"/>
      <c r="Y122" s="155"/>
      <c r="Z122" s="155"/>
      <c r="AA122" s="155"/>
      <c r="AB122" s="154" t="s">
        <v>728</v>
      </c>
      <c r="AC122" s="155"/>
      <c r="AD122" s="155">
        <v>839</v>
      </c>
      <c r="AE122" s="154" t="s">
        <v>724</v>
      </c>
      <c r="AF122" s="154">
        <v>1</v>
      </c>
      <c r="AG122" s="68" t="s">
        <v>201</v>
      </c>
      <c r="AH122" s="68" t="s">
        <v>202</v>
      </c>
      <c r="AI122" s="157">
        <f t="shared" si="50"/>
        <v>42928</v>
      </c>
      <c r="AJ122" s="157">
        <f t="shared" si="48"/>
        <v>42928</v>
      </c>
      <c r="AK122" s="157">
        <v>43007</v>
      </c>
      <c r="AL122" s="154">
        <v>2017</v>
      </c>
      <c r="AM122" s="155"/>
      <c r="AN122" s="155">
        <v>2017</v>
      </c>
      <c r="AO122" s="155" t="s">
        <v>725</v>
      </c>
      <c r="AP122" s="155" t="s">
        <v>726</v>
      </c>
      <c r="AQ122" s="154" t="s">
        <v>670</v>
      </c>
      <c r="AR122" s="155"/>
      <c r="AS122" s="155"/>
      <c r="AT122" s="155"/>
      <c r="AU122" s="155"/>
      <c r="AV122" s="154" t="s">
        <v>149</v>
      </c>
      <c r="AW122" s="155"/>
    </row>
    <row r="123" spans="1:49" s="49" customFormat="1" ht="60" customHeight="1">
      <c r="A123" s="156" t="s">
        <v>835</v>
      </c>
      <c r="B123" s="157" t="s">
        <v>729</v>
      </c>
      <c r="C123" s="154" t="s">
        <v>477</v>
      </c>
      <c r="D123" s="154" t="s">
        <v>114</v>
      </c>
      <c r="E123" s="154" t="s">
        <v>575</v>
      </c>
      <c r="F123" s="154"/>
      <c r="G123" s="154" t="s">
        <v>730</v>
      </c>
      <c r="H123" s="56" t="s">
        <v>722</v>
      </c>
      <c r="I123" s="56" t="s">
        <v>723</v>
      </c>
      <c r="J123" s="160">
        <v>1</v>
      </c>
      <c r="K123" s="155"/>
      <c r="L123" s="155"/>
      <c r="M123" s="154" t="s">
        <v>665</v>
      </c>
      <c r="N123" s="154" t="s">
        <v>105</v>
      </c>
      <c r="O123" s="158">
        <f t="shared" si="49"/>
        <v>804.56952857142858</v>
      </c>
      <c r="P123" s="158">
        <v>563.19866999999999</v>
      </c>
      <c r="Q123" s="158">
        <v>563.19866999999999</v>
      </c>
      <c r="R123" s="158">
        <v>664.57443059999991</v>
      </c>
      <c r="S123" s="154" t="s">
        <v>295</v>
      </c>
      <c r="T123" s="156" t="s">
        <v>114</v>
      </c>
      <c r="U123" s="154" t="s">
        <v>439</v>
      </c>
      <c r="V123" s="57">
        <v>42936</v>
      </c>
      <c r="W123" s="81">
        <f t="shared" si="47"/>
        <v>42991</v>
      </c>
      <c r="X123" s="155"/>
      <c r="Y123" s="155"/>
      <c r="Z123" s="155"/>
      <c r="AA123" s="155"/>
      <c r="AB123" s="154" t="s">
        <v>730</v>
      </c>
      <c r="AC123" s="155"/>
      <c r="AD123" s="154">
        <v>796</v>
      </c>
      <c r="AE123" s="154" t="s">
        <v>678</v>
      </c>
      <c r="AF123" s="160">
        <v>3</v>
      </c>
      <c r="AG123" s="68" t="s">
        <v>201</v>
      </c>
      <c r="AH123" s="68" t="s">
        <v>202</v>
      </c>
      <c r="AI123" s="157">
        <f t="shared" si="50"/>
        <v>43019</v>
      </c>
      <c r="AJ123" s="157">
        <f t="shared" si="48"/>
        <v>43019</v>
      </c>
      <c r="AK123" s="157">
        <v>43100</v>
      </c>
      <c r="AL123" s="154">
        <v>2017</v>
      </c>
      <c r="AM123" s="155"/>
      <c r="AN123" s="155">
        <v>2017</v>
      </c>
      <c r="AO123" s="155" t="s">
        <v>725</v>
      </c>
      <c r="AP123" s="155" t="s">
        <v>726</v>
      </c>
      <c r="AQ123" s="154" t="s">
        <v>670</v>
      </c>
      <c r="AR123" s="155"/>
      <c r="AS123" s="155"/>
      <c r="AT123" s="155"/>
      <c r="AU123" s="155"/>
      <c r="AV123" s="154" t="s">
        <v>149</v>
      </c>
      <c r="AW123" s="155"/>
    </row>
    <row r="124" spans="1:49" s="49" customFormat="1" ht="61.5" customHeight="1">
      <c r="A124" s="156" t="s">
        <v>835</v>
      </c>
      <c r="B124" s="157" t="s">
        <v>731</v>
      </c>
      <c r="C124" s="154" t="s">
        <v>477</v>
      </c>
      <c r="D124" s="154" t="s">
        <v>114</v>
      </c>
      <c r="E124" s="154" t="s">
        <v>575</v>
      </c>
      <c r="F124" s="154"/>
      <c r="G124" s="154" t="s">
        <v>732</v>
      </c>
      <c r="H124" s="56" t="s">
        <v>722</v>
      </c>
      <c r="I124" s="56" t="s">
        <v>723</v>
      </c>
      <c r="J124" s="160">
        <v>1</v>
      </c>
      <c r="K124" s="155"/>
      <c r="L124" s="155"/>
      <c r="M124" s="154" t="s">
        <v>665</v>
      </c>
      <c r="N124" s="154" t="s">
        <v>105</v>
      </c>
      <c r="O124" s="158">
        <f t="shared" si="49"/>
        <v>615.37568571428574</v>
      </c>
      <c r="P124" s="158">
        <v>430.76297999999997</v>
      </c>
      <c r="Q124" s="158">
        <v>430.76297999999997</v>
      </c>
      <c r="R124" s="158">
        <v>508.30031639999993</v>
      </c>
      <c r="S124" s="154" t="s">
        <v>295</v>
      </c>
      <c r="T124" s="156" t="s">
        <v>114</v>
      </c>
      <c r="U124" s="154" t="s">
        <v>439</v>
      </c>
      <c r="V124" s="57">
        <v>42936</v>
      </c>
      <c r="W124" s="81">
        <f t="shared" si="47"/>
        <v>42991</v>
      </c>
      <c r="X124" s="155"/>
      <c r="Y124" s="155"/>
      <c r="Z124" s="155"/>
      <c r="AA124" s="155"/>
      <c r="AB124" s="154" t="s">
        <v>732</v>
      </c>
      <c r="AC124" s="155"/>
      <c r="AD124" s="154">
        <v>796</v>
      </c>
      <c r="AE124" s="154" t="s">
        <v>678</v>
      </c>
      <c r="AF124" s="160">
        <v>2</v>
      </c>
      <c r="AG124" s="68" t="s">
        <v>201</v>
      </c>
      <c r="AH124" s="68" t="s">
        <v>202</v>
      </c>
      <c r="AI124" s="157">
        <f t="shared" si="50"/>
        <v>43019</v>
      </c>
      <c r="AJ124" s="157">
        <f t="shared" ref="AJ124:AJ126" si="51">AI124</f>
        <v>43019</v>
      </c>
      <c r="AK124" s="157">
        <v>43100</v>
      </c>
      <c r="AL124" s="154">
        <v>2017</v>
      </c>
      <c r="AM124" s="155"/>
      <c r="AN124" s="155">
        <v>2017</v>
      </c>
      <c r="AO124" s="155" t="s">
        <v>725</v>
      </c>
      <c r="AP124" s="155" t="s">
        <v>726</v>
      </c>
      <c r="AQ124" s="154" t="s">
        <v>670</v>
      </c>
      <c r="AR124" s="155"/>
      <c r="AS124" s="155"/>
      <c r="AT124" s="155"/>
      <c r="AU124" s="155"/>
      <c r="AV124" s="154" t="s">
        <v>149</v>
      </c>
      <c r="AW124" s="155"/>
    </row>
    <row r="125" spans="1:49" s="49" customFormat="1" ht="102" customHeight="1">
      <c r="A125" s="156" t="s">
        <v>835</v>
      </c>
      <c r="B125" s="157" t="s">
        <v>733</v>
      </c>
      <c r="C125" s="154" t="s">
        <v>477</v>
      </c>
      <c r="D125" s="154" t="s">
        <v>114</v>
      </c>
      <c r="E125" s="154" t="s">
        <v>575</v>
      </c>
      <c r="F125" s="154"/>
      <c r="G125" s="154" t="s">
        <v>734</v>
      </c>
      <c r="H125" s="56" t="s">
        <v>735</v>
      </c>
      <c r="I125" s="56" t="s">
        <v>736</v>
      </c>
      <c r="J125" s="160">
        <v>1</v>
      </c>
      <c r="K125" s="155"/>
      <c r="L125" s="155"/>
      <c r="M125" s="154" t="s">
        <v>665</v>
      </c>
      <c r="N125" s="154" t="s">
        <v>105</v>
      </c>
      <c r="O125" s="158">
        <f t="shared" si="49"/>
        <v>700.63440000000003</v>
      </c>
      <c r="P125" s="158">
        <v>490.44407999999999</v>
      </c>
      <c r="Q125" s="158">
        <v>490.44407999999999</v>
      </c>
      <c r="R125" s="158">
        <v>578.72401439999999</v>
      </c>
      <c r="S125" s="154" t="s">
        <v>295</v>
      </c>
      <c r="T125" s="156" t="s">
        <v>114</v>
      </c>
      <c r="U125" s="154" t="s">
        <v>439</v>
      </c>
      <c r="V125" s="57">
        <v>42845</v>
      </c>
      <c r="W125" s="81">
        <f t="shared" si="47"/>
        <v>42900</v>
      </c>
      <c r="X125" s="155"/>
      <c r="Y125" s="155"/>
      <c r="Z125" s="155"/>
      <c r="AA125" s="155"/>
      <c r="AB125" s="154" t="s">
        <v>734</v>
      </c>
      <c r="AC125" s="155"/>
      <c r="AD125" s="154">
        <v>796</v>
      </c>
      <c r="AE125" s="154" t="s">
        <v>678</v>
      </c>
      <c r="AF125" s="160">
        <v>3</v>
      </c>
      <c r="AG125" s="68" t="s">
        <v>201</v>
      </c>
      <c r="AH125" s="68" t="s">
        <v>202</v>
      </c>
      <c r="AI125" s="157">
        <f t="shared" si="50"/>
        <v>42928</v>
      </c>
      <c r="AJ125" s="157">
        <f t="shared" si="51"/>
        <v>42928</v>
      </c>
      <c r="AK125" s="157">
        <v>42992</v>
      </c>
      <c r="AL125" s="154">
        <v>2017</v>
      </c>
      <c r="AM125" s="155"/>
      <c r="AN125" s="155">
        <v>2017</v>
      </c>
      <c r="AO125" s="155" t="s">
        <v>718</v>
      </c>
      <c r="AP125" s="155" t="s">
        <v>719</v>
      </c>
      <c r="AQ125" s="154" t="s">
        <v>670</v>
      </c>
      <c r="AR125" s="155"/>
      <c r="AS125" s="155"/>
      <c r="AT125" s="155"/>
      <c r="AU125" s="155"/>
      <c r="AV125" s="154" t="s">
        <v>149</v>
      </c>
      <c r="AW125" s="155"/>
    </row>
    <row r="126" spans="1:49" s="49" customFormat="1" ht="95.25" customHeight="1">
      <c r="A126" s="156" t="s">
        <v>835</v>
      </c>
      <c r="B126" s="157" t="s">
        <v>737</v>
      </c>
      <c r="C126" s="154" t="s">
        <v>477</v>
      </c>
      <c r="D126" s="154" t="s">
        <v>114</v>
      </c>
      <c r="E126" s="154" t="s">
        <v>575</v>
      </c>
      <c r="F126" s="154"/>
      <c r="G126" s="154" t="s">
        <v>738</v>
      </c>
      <c r="H126" s="56" t="s">
        <v>722</v>
      </c>
      <c r="I126" s="56" t="s">
        <v>723</v>
      </c>
      <c r="J126" s="160">
        <v>1</v>
      </c>
      <c r="K126" s="155"/>
      <c r="L126" s="155"/>
      <c r="M126" s="154" t="s">
        <v>665</v>
      </c>
      <c r="N126" s="154" t="s">
        <v>105</v>
      </c>
      <c r="O126" s="158">
        <f t="shared" si="49"/>
        <v>980.80514285714287</v>
      </c>
      <c r="P126" s="158">
        <v>686.56359999999995</v>
      </c>
      <c r="Q126" s="158">
        <v>686.56359999999995</v>
      </c>
      <c r="R126" s="158">
        <v>810.14504799999986</v>
      </c>
      <c r="S126" s="154" t="s">
        <v>295</v>
      </c>
      <c r="T126" s="156" t="s">
        <v>114</v>
      </c>
      <c r="U126" s="154" t="s">
        <v>439</v>
      </c>
      <c r="V126" s="57">
        <v>42845</v>
      </c>
      <c r="W126" s="81">
        <f t="shared" si="47"/>
        <v>42900</v>
      </c>
      <c r="X126" s="155"/>
      <c r="Y126" s="155"/>
      <c r="Z126" s="155"/>
      <c r="AA126" s="155"/>
      <c r="AB126" s="154" t="s">
        <v>738</v>
      </c>
      <c r="AC126" s="155"/>
      <c r="AD126" s="154">
        <v>796</v>
      </c>
      <c r="AE126" s="154" t="s">
        <v>678</v>
      </c>
      <c r="AF126" s="160">
        <v>5</v>
      </c>
      <c r="AG126" s="68" t="s">
        <v>201</v>
      </c>
      <c r="AH126" s="68" t="s">
        <v>202</v>
      </c>
      <c r="AI126" s="157">
        <f t="shared" si="50"/>
        <v>42928</v>
      </c>
      <c r="AJ126" s="157">
        <f t="shared" si="51"/>
        <v>42928</v>
      </c>
      <c r="AK126" s="157">
        <v>43007</v>
      </c>
      <c r="AL126" s="154">
        <v>2017</v>
      </c>
      <c r="AM126" s="155"/>
      <c r="AN126" s="155">
        <v>2017</v>
      </c>
      <c r="AO126" s="155" t="s">
        <v>725</v>
      </c>
      <c r="AP126" s="155" t="s">
        <v>726</v>
      </c>
      <c r="AQ126" s="154" t="s">
        <v>670</v>
      </c>
      <c r="AR126" s="155"/>
      <c r="AS126" s="155"/>
      <c r="AT126" s="155"/>
      <c r="AU126" s="155"/>
      <c r="AV126" s="154" t="s">
        <v>149</v>
      </c>
      <c r="AW126" s="155"/>
    </row>
    <row r="127" spans="1:49" s="49" customFormat="1" ht="83.25" customHeight="1">
      <c r="A127" s="156" t="s">
        <v>835</v>
      </c>
      <c r="B127" s="157" t="s">
        <v>739</v>
      </c>
      <c r="C127" s="154" t="s">
        <v>477</v>
      </c>
      <c r="D127" s="154" t="s">
        <v>114</v>
      </c>
      <c r="E127" s="154" t="s">
        <v>575</v>
      </c>
      <c r="F127" s="154"/>
      <c r="G127" s="154" t="s">
        <v>740</v>
      </c>
      <c r="H127" s="56" t="s">
        <v>741</v>
      </c>
      <c r="I127" s="56" t="s">
        <v>742</v>
      </c>
      <c r="J127" s="160">
        <v>1</v>
      </c>
      <c r="K127" s="155"/>
      <c r="L127" s="155"/>
      <c r="M127" s="154" t="s">
        <v>665</v>
      </c>
      <c r="N127" s="154" t="s">
        <v>105</v>
      </c>
      <c r="O127" s="158">
        <f t="shared" si="49"/>
        <v>15422.78365714286</v>
      </c>
      <c r="P127" s="158">
        <v>10795.948560000001</v>
      </c>
      <c r="Q127" s="158">
        <v>10795.948560000001</v>
      </c>
      <c r="R127" s="158">
        <v>12739.219300799999</v>
      </c>
      <c r="S127" s="155" t="s">
        <v>293</v>
      </c>
      <c r="T127" s="154" t="s">
        <v>112</v>
      </c>
      <c r="U127" s="154" t="s">
        <v>439</v>
      </c>
      <c r="V127" s="57">
        <v>42808</v>
      </c>
      <c r="W127" s="157">
        <f>V127+75</f>
        <v>42883</v>
      </c>
      <c r="X127" s="155"/>
      <c r="Y127" s="155"/>
      <c r="Z127" s="155"/>
      <c r="AA127" s="155"/>
      <c r="AB127" s="154" t="s">
        <v>740</v>
      </c>
      <c r="AC127" s="155"/>
      <c r="AD127" s="154">
        <v>796</v>
      </c>
      <c r="AE127" s="154" t="s">
        <v>678</v>
      </c>
      <c r="AF127" s="160">
        <v>3</v>
      </c>
      <c r="AG127" s="68" t="s">
        <v>201</v>
      </c>
      <c r="AH127" s="68" t="s">
        <v>202</v>
      </c>
      <c r="AI127" s="157">
        <f t="shared" si="50"/>
        <v>42911</v>
      </c>
      <c r="AJ127" s="157">
        <f t="shared" ref="AJ127:AJ132" si="52">AI127</f>
        <v>42911</v>
      </c>
      <c r="AK127" s="157">
        <v>42962</v>
      </c>
      <c r="AL127" s="154">
        <v>2017</v>
      </c>
      <c r="AM127" s="155"/>
      <c r="AN127" s="155">
        <v>2017</v>
      </c>
      <c r="AO127" s="155" t="s">
        <v>743</v>
      </c>
      <c r="AP127" s="155" t="s">
        <v>744</v>
      </c>
      <c r="AQ127" s="154" t="s">
        <v>670</v>
      </c>
      <c r="AR127" s="155"/>
      <c r="AS127" s="155"/>
      <c r="AT127" s="155"/>
      <c r="AU127" s="155"/>
      <c r="AV127" s="154" t="s">
        <v>149</v>
      </c>
      <c r="AW127" s="155"/>
    </row>
    <row r="128" spans="1:49" s="49" customFormat="1" ht="96" customHeight="1">
      <c r="A128" s="156" t="s">
        <v>835</v>
      </c>
      <c r="B128" s="157" t="s">
        <v>745</v>
      </c>
      <c r="C128" s="154" t="s">
        <v>477</v>
      </c>
      <c r="D128" s="154" t="s">
        <v>114</v>
      </c>
      <c r="E128" s="154" t="s">
        <v>575</v>
      </c>
      <c r="F128" s="154"/>
      <c r="G128" s="154" t="s">
        <v>746</v>
      </c>
      <c r="H128" s="56" t="s">
        <v>747</v>
      </c>
      <c r="I128" s="56" t="s">
        <v>748</v>
      </c>
      <c r="J128" s="160">
        <v>1</v>
      </c>
      <c r="K128" s="155"/>
      <c r="L128" s="155"/>
      <c r="M128" s="154" t="s">
        <v>665</v>
      </c>
      <c r="N128" s="154" t="s">
        <v>105</v>
      </c>
      <c r="O128" s="158">
        <f t="shared" si="49"/>
        <v>4314.6876571428575</v>
      </c>
      <c r="P128" s="158">
        <v>3020.2813599999999</v>
      </c>
      <c r="Q128" s="158">
        <v>3020.2813599999999</v>
      </c>
      <c r="R128" s="158">
        <v>3563.9320048</v>
      </c>
      <c r="S128" s="155" t="s">
        <v>295</v>
      </c>
      <c r="T128" s="156" t="s">
        <v>114</v>
      </c>
      <c r="U128" s="154" t="s">
        <v>439</v>
      </c>
      <c r="V128" s="57">
        <v>42811</v>
      </c>
      <c r="W128" s="81">
        <f t="shared" si="47"/>
        <v>42866</v>
      </c>
      <c r="X128" s="155"/>
      <c r="Y128" s="155"/>
      <c r="Z128" s="155"/>
      <c r="AA128" s="155"/>
      <c r="AB128" s="154" t="s">
        <v>746</v>
      </c>
      <c r="AC128" s="155"/>
      <c r="AD128" s="154">
        <v>796</v>
      </c>
      <c r="AE128" s="154" t="s">
        <v>678</v>
      </c>
      <c r="AF128" s="160">
        <v>4</v>
      </c>
      <c r="AG128" s="68" t="s">
        <v>201</v>
      </c>
      <c r="AH128" s="68" t="s">
        <v>202</v>
      </c>
      <c r="AI128" s="157">
        <f t="shared" si="50"/>
        <v>42894</v>
      </c>
      <c r="AJ128" s="157">
        <f t="shared" si="52"/>
        <v>42894</v>
      </c>
      <c r="AK128" s="157">
        <v>42962</v>
      </c>
      <c r="AL128" s="154">
        <v>2017</v>
      </c>
      <c r="AM128" s="155"/>
      <c r="AN128" s="155">
        <v>2017</v>
      </c>
      <c r="AO128" s="155" t="s">
        <v>743</v>
      </c>
      <c r="AP128" s="155" t="s">
        <v>744</v>
      </c>
      <c r="AQ128" s="154" t="s">
        <v>670</v>
      </c>
      <c r="AR128" s="155"/>
      <c r="AS128" s="155"/>
      <c r="AT128" s="155"/>
      <c r="AU128" s="155"/>
      <c r="AV128" s="154" t="s">
        <v>149</v>
      </c>
      <c r="AW128" s="155"/>
    </row>
    <row r="129" spans="1:49" s="49" customFormat="1" ht="78" customHeight="1">
      <c r="A129" s="156" t="s">
        <v>835</v>
      </c>
      <c r="B129" s="157" t="s">
        <v>1171</v>
      </c>
      <c r="C129" s="154" t="s">
        <v>477</v>
      </c>
      <c r="D129" s="154" t="s">
        <v>114</v>
      </c>
      <c r="E129" s="154" t="s">
        <v>575</v>
      </c>
      <c r="F129" s="154"/>
      <c r="G129" s="154" t="s">
        <v>768</v>
      </c>
      <c r="H129" s="56" t="s">
        <v>713</v>
      </c>
      <c r="I129" s="56" t="s">
        <v>769</v>
      </c>
      <c r="J129" s="160">
        <v>1</v>
      </c>
      <c r="K129" s="155"/>
      <c r="L129" s="155"/>
      <c r="M129" s="154" t="s">
        <v>665</v>
      </c>
      <c r="N129" s="154" t="s">
        <v>105</v>
      </c>
      <c r="O129" s="158">
        <v>2007.5572857142861</v>
      </c>
      <c r="P129" s="155">
        <v>1405.2901000000002</v>
      </c>
      <c r="Q129" s="158">
        <v>1405.2901000000002</v>
      </c>
      <c r="R129" s="158">
        <v>1658.2423180000001</v>
      </c>
      <c r="S129" s="155" t="s">
        <v>295</v>
      </c>
      <c r="T129" s="154" t="s">
        <v>114</v>
      </c>
      <c r="U129" s="154" t="s">
        <v>439</v>
      </c>
      <c r="V129" s="57">
        <v>42734</v>
      </c>
      <c r="W129" s="81">
        <f>V129+55</f>
        <v>42789</v>
      </c>
      <c r="X129" s="155"/>
      <c r="Y129" s="155"/>
      <c r="Z129" s="155"/>
      <c r="AA129" s="155"/>
      <c r="AB129" s="154" t="s">
        <v>768</v>
      </c>
      <c r="AC129" s="155"/>
      <c r="AD129" s="154">
        <v>796</v>
      </c>
      <c r="AE129" s="154" t="s">
        <v>678</v>
      </c>
      <c r="AF129" s="160">
        <v>10</v>
      </c>
      <c r="AG129" s="68" t="s">
        <v>201</v>
      </c>
      <c r="AH129" s="68" t="s">
        <v>202</v>
      </c>
      <c r="AI129" s="157">
        <v>42782</v>
      </c>
      <c r="AJ129" s="157">
        <f t="shared" si="52"/>
        <v>42782</v>
      </c>
      <c r="AK129" s="157">
        <v>42840</v>
      </c>
      <c r="AL129" s="154">
        <v>2017</v>
      </c>
      <c r="AM129" s="155"/>
      <c r="AN129" s="155">
        <v>2017</v>
      </c>
      <c r="AO129" s="155" t="s">
        <v>770</v>
      </c>
      <c r="AP129" s="155" t="s">
        <v>771</v>
      </c>
      <c r="AQ129" s="154" t="s">
        <v>670</v>
      </c>
      <c r="AR129" s="155"/>
      <c r="AS129" s="155"/>
      <c r="AT129" s="155"/>
      <c r="AU129" s="155"/>
      <c r="AV129" s="154" t="s">
        <v>149</v>
      </c>
      <c r="AW129" s="154" t="s">
        <v>1042</v>
      </c>
    </row>
    <row r="130" spans="1:49" s="49" customFormat="1" ht="78" customHeight="1">
      <c r="A130" s="156" t="s">
        <v>835</v>
      </c>
      <c r="B130" s="157" t="s">
        <v>1172</v>
      </c>
      <c r="C130" s="154" t="s">
        <v>477</v>
      </c>
      <c r="D130" s="154" t="s">
        <v>114</v>
      </c>
      <c r="E130" s="154" t="s">
        <v>575</v>
      </c>
      <c r="F130" s="154"/>
      <c r="G130" s="154" t="s">
        <v>772</v>
      </c>
      <c r="H130" s="56" t="s">
        <v>773</v>
      </c>
      <c r="I130" s="56" t="s">
        <v>774</v>
      </c>
      <c r="J130" s="160">
        <v>1</v>
      </c>
      <c r="K130" s="155"/>
      <c r="L130" s="155"/>
      <c r="M130" s="154" t="s">
        <v>665</v>
      </c>
      <c r="N130" s="154" t="s">
        <v>105</v>
      </c>
      <c r="O130" s="158">
        <v>2590.3500428571433</v>
      </c>
      <c r="P130" s="60">
        <v>1813.24503</v>
      </c>
      <c r="Q130" s="158">
        <v>1813.24503</v>
      </c>
      <c r="R130" s="158">
        <v>2139.6291354</v>
      </c>
      <c r="S130" s="155" t="s">
        <v>295</v>
      </c>
      <c r="T130" s="154" t="s">
        <v>114</v>
      </c>
      <c r="U130" s="154" t="s">
        <v>439</v>
      </c>
      <c r="V130" s="57">
        <v>42734</v>
      </c>
      <c r="W130" s="81">
        <f>V130+55</f>
        <v>42789</v>
      </c>
      <c r="X130" s="155"/>
      <c r="Y130" s="155"/>
      <c r="Z130" s="155"/>
      <c r="AA130" s="155"/>
      <c r="AB130" s="154" t="s">
        <v>772</v>
      </c>
      <c r="AC130" s="155"/>
      <c r="AD130" s="154">
        <v>796</v>
      </c>
      <c r="AE130" s="154" t="s">
        <v>678</v>
      </c>
      <c r="AF130" s="160">
        <v>1</v>
      </c>
      <c r="AG130" s="68" t="s">
        <v>201</v>
      </c>
      <c r="AH130" s="68" t="s">
        <v>202</v>
      </c>
      <c r="AI130" s="157">
        <v>42782</v>
      </c>
      <c r="AJ130" s="157">
        <f t="shared" si="52"/>
        <v>42782</v>
      </c>
      <c r="AK130" s="157">
        <v>42840</v>
      </c>
      <c r="AL130" s="154">
        <v>2017</v>
      </c>
      <c r="AM130" s="155"/>
      <c r="AN130" s="155">
        <v>2017</v>
      </c>
      <c r="AO130" s="155" t="s">
        <v>770</v>
      </c>
      <c r="AP130" s="155" t="s">
        <v>771</v>
      </c>
      <c r="AQ130" s="154" t="s">
        <v>670</v>
      </c>
      <c r="AR130" s="155"/>
      <c r="AS130" s="155"/>
      <c r="AT130" s="155"/>
      <c r="AU130" s="155"/>
      <c r="AV130" s="154" t="s">
        <v>149</v>
      </c>
      <c r="AW130" s="154" t="s">
        <v>1042</v>
      </c>
    </row>
    <row r="131" spans="1:49" s="49" customFormat="1" ht="80.25" customHeight="1">
      <c r="A131" s="156" t="s">
        <v>835</v>
      </c>
      <c r="B131" s="157" t="s">
        <v>1173</v>
      </c>
      <c r="C131" s="154" t="s">
        <v>477</v>
      </c>
      <c r="D131" s="154" t="s">
        <v>114</v>
      </c>
      <c r="E131" s="154" t="s">
        <v>575</v>
      </c>
      <c r="F131" s="154"/>
      <c r="G131" s="154" t="s">
        <v>775</v>
      </c>
      <c r="H131" s="56" t="s">
        <v>713</v>
      </c>
      <c r="I131" s="56" t="s">
        <v>1100</v>
      </c>
      <c r="J131" s="160">
        <v>1</v>
      </c>
      <c r="K131" s="155"/>
      <c r="L131" s="155"/>
      <c r="M131" s="154" t="s">
        <v>665</v>
      </c>
      <c r="N131" s="154" t="s">
        <v>105</v>
      </c>
      <c r="O131" s="158">
        <v>1237.3234000000002</v>
      </c>
      <c r="P131" s="60">
        <v>866.12638000000004</v>
      </c>
      <c r="Q131" s="158">
        <v>866.12638000000004</v>
      </c>
      <c r="R131" s="158">
        <v>1022.0291284</v>
      </c>
      <c r="S131" s="155" t="s">
        <v>295</v>
      </c>
      <c r="T131" s="154" t="s">
        <v>114</v>
      </c>
      <c r="U131" s="154" t="s">
        <v>439</v>
      </c>
      <c r="V131" s="57">
        <v>42734</v>
      </c>
      <c r="W131" s="81">
        <f>V131+55</f>
        <v>42789</v>
      </c>
      <c r="X131" s="155"/>
      <c r="Y131" s="155"/>
      <c r="Z131" s="155"/>
      <c r="AA131" s="155"/>
      <c r="AB131" s="154" t="s">
        <v>775</v>
      </c>
      <c r="AC131" s="155"/>
      <c r="AD131" s="154">
        <v>796</v>
      </c>
      <c r="AE131" s="154" t="s">
        <v>678</v>
      </c>
      <c r="AF131" s="160">
        <v>2</v>
      </c>
      <c r="AG131" s="68" t="s">
        <v>201</v>
      </c>
      <c r="AH131" s="68" t="s">
        <v>202</v>
      </c>
      <c r="AI131" s="157">
        <v>42782</v>
      </c>
      <c r="AJ131" s="157">
        <f t="shared" si="52"/>
        <v>42782</v>
      </c>
      <c r="AK131" s="157">
        <v>42840</v>
      </c>
      <c r="AL131" s="154">
        <v>2017</v>
      </c>
      <c r="AM131" s="155"/>
      <c r="AN131" s="155">
        <v>2017</v>
      </c>
      <c r="AO131" s="155" t="s">
        <v>770</v>
      </c>
      <c r="AP131" s="155" t="s">
        <v>771</v>
      </c>
      <c r="AQ131" s="154" t="s">
        <v>670</v>
      </c>
      <c r="AR131" s="155"/>
      <c r="AS131" s="155"/>
      <c r="AT131" s="155"/>
      <c r="AU131" s="155"/>
      <c r="AV131" s="154" t="s">
        <v>149</v>
      </c>
      <c r="AW131" s="154" t="s">
        <v>1042</v>
      </c>
    </row>
    <row r="132" spans="1:49" s="49" customFormat="1" ht="75.75" customHeight="1">
      <c r="A132" s="156" t="s">
        <v>835</v>
      </c>
      <c r="B132" s="157" t="s">
        <v>1174</v>
      </c>
      <c r="C132" s="154" t="s">
        <v>477</v>
      </c>
      <c r="D132" s="154" t="s">
        <v>114</v>
      </c>
      <c r="E132" s="154" t="s">
        <v>575</v>
      </c>
      <c r="F132" s="154"/>
      <c r="G132" s="154" t="s">
        <v>777</v>
      </c>
      <c r="H132" s="56" t="s">
        <v>778</v>
      </c>
      <c r="I132" s="56" t="s">
        <v>776</v>
      </c>
      <c r="J132" s="160">
        <v>1</v>
      </c>
      <c r="K132" s="155"/>
      <c r="L132" s="155"/>
      <c r="M132" s="154" t="s">
        <v>665</v>
      </c>
      <c r="N132" s="154" t="s">
        <v>105</v>
      </c>
      <c r="O132" s="158">
        <v>1153.4378571428572</v>
      </c>
      <c r="P132" s="60">
        <v>807.40650000000005</v>
      </c>
      <c r="Q132" s="158">
        <v>807.40650000000005</v>
      </c>
      <c r="R132" s="158">
        <v>952.73967000000005</v>
      </c>
      <c r="S132" s="155" t="s">
        <v>295</v>
      </c>
      <c r="T132" s="154" t="s">
        <v>114</v>
      </c>
      <c r="U132" s="154" t="s">
        <v>439</v>
      </c>
      <c r="V132" s="57">
        <v>42734</v>
      </c>
      <c r="W132" s="81">
        <f>V132+55</f>
        <v>42789</v>
      </c>
      <c r="X132" s="155"/>
      <c r="Y132" s="155"/>
      <c r="Z132" s="155"/>
      <c r="AA132" s="155"/>
      <c r="AB132" s="154" t="s">
        <v>777</v>
      </c>
      <c r="AC132" s="155"/>
      <c r="AD132" s="154">
        <v>796</v>
      </c>
      <c r="AE132" s="154" t="s">
        <v>678</v>
      </c>
      <c r="AF132" s="160">
        <v>3</v>
      </c>
      <c r="AG132" s="68" t="s">
        <v>201</v>
      </c>
      <c r="AH132" s="68" t="s">
        <v>202</v>
      </c>
      <c r="AI132" s="157">
        <v>42782</v>
      </c>
      <c r="AJ132" s="157">
        <f t="shared" si="52"/>
        <v>42782</v>
      </c>
      <c r="AK132" s="157">
        <v>42840</v>
      </c>
      <c r="AL132" s="154">
        <v>2017</v>
      </c>
      <c r="AM132" s="155"/>
      <c r="AN132" s="155">
        <v>2017</v>
      </c>
      <c r="AO132" s="155" t="s">
        <v>770</v>
      </c>
      <c r="AP132" s="155" t="s">
        <v>771</v>
      </c>
      <c r="AQ132" s="154" t="s">
        <v>670</v>
      </c>
      <c r="AR132" s="155"/>
      <c r="AS132" s="155"/>
      <c r="AT132" s="155"/>
      <c r="AU132" s="155"/>
      <c r="AV132" s="154" t="s">
        <v>149</v>
      </c>
      <c r="AW132" s="154" t="s">
        <v>1042</v>
      </c>
    </row>
    <row r="133" spans="1:49" s="92" customFormat="1" ht="57">
      <c r="A133" s="105">
        <v>2</v>
      </c>
      <c r="B133" s="105" t="s">
        <v>1150</v>
      </c>
      <c r="C133" s="80" t="s">
        <v>477</v>
      </c>
      <c r="D133" s="80" t="s">
        <v>115</v>
      </c>
      <c r="E133" s="77" t="s">
        <v>89</v>
      </c>
      <c r="F133" s="106"/>
      <c r="G133" s="105" t="s">
        <v>1139</v>
      </c>
      <c r="H133" s="82" t="s">
        <v>581</v>
      </c>
      <c r="I133" s="82" t="s">
        <v>581</v>
      </c>
      <c r="J133" s="77">
        <v>2</v>
      </c>
      <c r="K133" s="77"/>
      <c r="L133" s="77"/>
      <c r="M133" s="77" t="s">
        <v>1140</v>
      </c>
      <c r="N133" s="77" t="s">
        <v>105</v>
      </c>
      <c r="O133" s="112">
        <v>700.77364285714282</v>
      </c>
      <c r="P133" s="79">
        <v>490.54154999999997</v>
      </c>
      <c r="Q133" s="109">
        <v>490.54154999999997</v>
      </c>
      <c r="R133" s="79">
        <v>578.83902899999998</v>
      </c>
      <c r="S133" s="80" t="s">
        <v>295</v>
      </c>
      <c r="T133" s="80" t="s">
        <v>115</v>
      </c>
      <c r="U133" s="154" t="s">
        <v>439</v>
      </c>
      <c r="V133" s="157">
        <v>42706</v>
      </c>
      <c r="W133" s="81">
        <v>42766</v>
      </c>
      <c r="X133" s="80"/>
      <c r="Y133" s="80"/>
      <c r="Z133" s="80"/>
      <c r="AA133" s="80"/>
      <c r="AB133" s="80" t="str">
        <f>G133</f>
        <v>Поставка бензомоторов</v>
      </c>
      <c r="AC133" s="80" t="s">
        <v>1141</v>
      </c>
      <c r="AD133" s="80">
        <v>796</v>
      </c>
      <c r="AE133" s="80" t="s">
        <v>308</v>
      </c>
      <c r="AF133" s="80">
        <v>5</v>
      </c>
      <c r="AG133" s="162">
        <v>52000000000</v>
      </c>
      <c r="AH133" s="162" t="s">
        <v>183</v>
      </c>
      <c r="AI133" s="81">
        <v>42794</v>
      </c>
      <c r="AJ133" s="81">
        <v>42825</v>
      </c>
      <c r="AK133" s="81">
        <v>43100</v>
      </c>
      <c r="AL133" s="80">
        <v>2017</v>
      </c>
      <c r="AM133" s="80"/>
      <c r="AN133" s="80">
        <v>2017</v>
      </c>
      <c r="AO133" s="80" t="s">
        <v>1317</v>
      </c>
      <c r="AP133" s="80" t="s">
        <v>1318</v>
      </c>
      <c r="AQ133" s="80" t="s">
        <v>536</v>
      </c>
      <c r="AR133" s="126" t="s">
        <v>1319</v>
      </c>
      <c r="AS133" s="91">
        <v>18411.606823400001</v>
      </c>
      <c r="AT133" s="80"/>
      <c r="AU133" s="80"/>
      <c r="AV133" s="80" t="s">
        <v>149</v>
      </c>
      <c r="AW133" s="80" t="s">
        <v>1142</v>
      </c>
    </row>
    <row r="134" spans="1:49" s="92" customFormat="1" ht="42.75">
      <c r="A134" s="105">
        <v>2</v>
      </c>
      <c r="B134" s="105" t="s">
        <v>1151</v>
      </c>
      <c r="C134" s="80" t="s">
        <v>477</v>
      </c>
      <c r="D134" s="80" t="s">
        <v>115</v>
      </c>
      <c r="E134" s="77" t="s">
        <v>89</v>
      </c>
      <c r="F134" s="106" t="s">
        <v>1143</v>
      </c>
      <c r="G134" s="105" t="s">
        <v>1144</v>
      </c>
      <c r="H134" s="110" t="s">
        <v>713</v>
      </c>
      <c r="I134" s="111" t="s">
        <v>713</v>
      </c>
      <c r="J134" s="77">
        <v>1</v>
      </c>
      <c r="K134" s="77"/>
      <c r="L134" s="77"/>
      <c r="M134" s="77" t="s">
        <v>1140</v>
      </c>
      <c r="N134" s="77" t="s">
        <v>105</v>
      </c>
      <c r="O134" s="112">
        <v>1917.3303428571428</v>
      </c>
      <c r="P134" s="79">
        <v>1342.1312399999999</v>
      </c>
      <c r="Q134" s="109">
        <v>1342.1312399999999</v>
      </c>
      <c r="R134" s="79">
        <v>1583.7148631999999</v>
      </c>
      <c r="S134" s="80" t="s">
        <v>295</v>
      </c>
      <c r="T134" s="80" t="s">
        <v>115</v>
      </c>
      <c r="U134" s="154" t="s">
        <v>439</v>
      </c>
      <c r="V134" s="157">
        <v>42706</v>
      </c>
      <c r="W134" s="81">
        <v>42766</v>
      </c>
      <c r="X134" s="80"/>
      <c r="Y134" s="80"/>
      <c r="Z134" s="80"/>
      <c r="AA134" s="80"/>
      <c r="AB134" s="80" t="str">
        <f>G134</f>
        <v xml:space="preserve">Поставка комплектующих и запасных частей для средств связи </v>
      </c>
      <c r="AC134" s="80" t="s">
        <v>1141</v>
      </c>
      <c r="AD134" s="80">
        <v>796</v>
      </c>
      <c r="AE134" s="80" t="s">
        <v>308</v>
      </c>
      <c r="AF134" s="80">
        <v>159</v>
      </c>
      <c r="AG134" s="162">
        <v>52000000000</v>
      </c>
      <c r="AH134" s="162" t="s">
        <v>183</v>
      </c>
      <c r="AI134" s="81">
        <v>42794</v>
      </c>
      <c r="AJ134" s="81">
        <v>42825</v>
      </c>
      <c r="AK134" s="81">
        <v>43100</v>
      </c>
      <c r="AL134" s="80">
        <v>2017</v>
      </c>
      <c r="AM134" s="80"/>
      <c r="AN134" s="80">
        <v>2017</v>
      </c>
      <c r="AO134" s="80" t="s">
        <v>1320</v>
      </c>
      <c r="AP134" s="80" t="s">
        <v>1321</v>
      </c>
      <c r="AQ134" s="80" t="s">
        <v>536</v>
      </c>
      <c r="AR134" s="126" t="s">
        <v>1319</v>
      </c>
      <c r="AS134" s="91">
        <v>15709.34</v>
      </c>
      <c r="AT134" s="80"/>
      <c r="AU134" s="80"/>
      <c r="AV134" s="80" t="s">
        <v>149</v>
      </c>
      <c r="AW134" s="80" t="s">
        <v>1145</v>
      </c>
    </row>
    <row r="135" spans="1:49" s="92" customFormat="1" ht="57">
      <c r="A135" s="105">
        <v>2</v>
      </c>
      <c r="B135" s="105" t="s">
        <v>1152</v>
      </c>
      <c r="C135" s="80" t="s">
        <v>477</v>
      </c>
      <c r="D135" s="80" t="s">
        <v>115</v>
      </c>
      <c r="E135" s="77" t="s">
        <v>89</v>
      </c>
      <c r="F135" s="106" t="s">
        <v>1146</v>
      </c>
      <c r="G135" s="105" t="s">
        <v>1147</v>
      </c>
      <c r="H135" s="113" t="s">
        <v>641</v>
      </c>
      <c r="I135" s="82" t="s">
        <v>1148</v>
      </c>
      <c r="J135" s="77">
        <v>2</v>
      </c>
      <c r="K135" s="77"/>
      <c r="L135" s="77"/>
      <c r="M135" s="77" t="s">
        <v>1140</v>
      </c>
      <c r="N135" s="77" t="s">
        <v>105</v>
      </c>
      <c r="O135" s="112">
        <v>5972.5956571428578</v>
      </c>
      <c r="P135" s="79">
        <v>4180.8169600000001</v>
      </c>
      <c r="Q135" s="109">
        <v>4180.8169600000001</v>
      </c>
      <c r="R135" s="79">
        <v>4933.3640127999997</v>
      </c>
      <c r="S135" s="80" t="s">
        <v>295</v>
      </c>
      <c r="T135" s="80" t="s">
        <v>115</v>
      </c>
      <c r="U135" s="154" t="s">
        <v>439</v>
      </c>
      <c r="V135" s="157">
        <v>42706</v>
      </c>
      <c r="W135" s="81">
        <v>42766</v>
      </c>
      <c r="X135" s="80"/>
      <c r="Y135" s="80"/>
      <c r="Z135" s="80"/>
      <c r="AA135" s="80"/>
      <c r="AB135" s="80" t="str">
        <f>G135</f>
        <v xml:space="preserve">Поставка бензиновых, дизельных генераторов </v>
      </c>
      <c r="AC135" s="80" t="s">
        <v>1141</v>
      </c>
      <c r="AD135" s="80">
        <v>796</v>
      </c>
      <c r="AE135" s="80" t="s">
        <v>308</v>
      </c>
      <c r="AF135" s="80">
        <v>5</v>
      </c>
      <c r="AG135" s="162">
        <v>52000000000</v>
      </c>
      <c r="AH135" s="162" t="s">
        <v>183</v>
      </c>
      <c r="AI135" s="81">
        <v>42794</v>
      </c>
      <c r="AJ135" s="81">
        <v>42825</v>
      </c>
      <c r="AK135" s="81">
        <v>43100</v>
      </c>
      <c r="AL135" s="80">
        <v>2017</v>
      </c>
      <c r="AM135" s="80"/>
      <c r="AN135" s="80">
        <v>2017</v>
      </c>
      <c r="AO135" s="80" t="s">
        <v>1317</v>
      </c>
      <c r="AP135" s="80" t="s">
        <v>1318</v>
      </c>
      <c r="AQ135" s="80" t="s">
        <v>536</v>
      </c>
      <c r="AR135" s="126" t="s">
        <v>1319</v>
      </c>
      <c r="AS135" s="91">
        <v>18411.606823400001</v>
      </c>
      <c r="AT135" s="80"/>
      <c r="AU135" s="80"/>
      <c r="AV135" s="80" t="s">
        <v>149</v>
      </c>
      <c r="AW135" s="80" t="s">
        <v>1149</v>
      </c>
    </row>
    <row r="136" spans="1:49" s="92" customFormat="1" ht="42.75">
      <c r="A136" s="105">
        <v>2</v>
      </c>
      <c r="B136" s="105" t="s">
        <v>1156</v>
      </c>
      <c r="C136" s="80" t="s">
        <v>477</v>
      </c>
      <c r="D136" s="80" t="s">
        <v>115</v>
      </c>
      <c r="E136" s="77" t="s">
        <v>89</v>
      </c>
      <c r="F136" s="106" t="s">
        <v>1153</v>
      </c>
      <c r="G136" s="107" t="s">
        <v>1154</v>
      </c>
      <c r="H136" s="82" t="s">
        <v>713</v>
      </c>
      <c r="I136" s="82" t="s">
        <v>1155</v>
      </c>
      <c r="J136" s="77">
        <v>1</v>
      </c>
      <c r="K136" s="77"/>
      <c r="L136" s="77"/>
      <c r="M136" s="77" t="s">
        <v>1140</v>
      </c>
      <c r="N136" s="77" t="s">
        <v>105</v>
      </c>
      <c r="O136" s="112">
        <v>2400.6437000000001</v>
      </c>
      <c r="P136" s="79">
        <v>1680.4505899999999</v>
      </c>
      <c r="Q136" s="109">
        <v>1680.4505899999999</v>
      </c>
      <c r="R136" s="79">
        <v>1982.9316961999998</v>
      </c>
      <c r="S136" s="80" t="s">
        <v>295</v>
      </c>
      <c r="T136" s="80" t="s">
        <v>115</v>
      </c>
      <c r="U136" s="154" t="s">
        <v>439</v>
      </c>
      <c r="V136" s="157">
        <v>42706</v>
      </c>
      <c r="W136" s="81">
        <v>42766</v>
      </c>
      <c r="X136" s="80"/>
      <c r="Y136" s="80"/>
      <c r="Z136" s="80"/>
      <c r="AA136" s="80"/>
      <c r="AB136" s="80" t="str">
        <f>G136</f>
        <v xml:space="preserve">Поставка оборудования связи </v>
      </c>
      <c r="AC136" s="80" t="s">
        <v>1141</v>
      </c>
      <c r="AD136" s="80">
        <v>796</v>
      </c>
      <c r="AE136" s="80" t="s">
        <v>308</v>
      </c>
      <c r="AF136" s="80">
        <v>125</v>
      </c>
      <c r="AG136" s="162">
        <v>52000000000</v>
      </c>
      <c r="AH136" s="162" t="s">
        <v>183</v>
      </c>
      <c r="AI136" s="81">
        <v>42786</v>
      </c>
      <c r="AJ136" s="81">
        <v>42794</v>
      </c>
      <c r="AK136" s="81">
        <v>43100</v>
      </c>
      <c r="AL136" s="80">
        <v>2017</v>
      </c>
      <c r="AM136" s="80"/>
      <c r="AN136" s="80">
        <v>2017</v>
      </c>
      <c r="AO136" s="80" t="s">
        <v>1320</v>
      </c>
      <c r="AP136" s="80" t="s">
        <v>1321</v>
      </c>
      <c r="AQ136" s="80" t="s">
        <v>536</v>
      </c>
      <c r="AR136" s="126" t="s">
        <v>1319</v>
      </c>
      <c r="AS136" s="91">
        <v>15709.34</v>
      </c>
      <c r="AT136" s="80"/>
      <c r="AU136" s="80"/>
      <c r="AV136" s="80" t="s">
        <v>149</v>
      </c>
      <c r="AW136" s="154" t="s">
        <v>1042</v>
      </c>
    </row>
    <row r="137" spans="1:49" s="92" customFormat="1" ht="46.5" customHeight="1">
      <c r="A137" s="105">
        <v>2</v>
      </c>
      <c r="B137" s="68" t="s">
        <v>1345</v>
      </c>
      <c r="C137" s="154" t="s">
        <v>477</v>
      </c>
      <c r="D137" s="32" t="s">
        <v>117</v>
      </c>
      <c r="E137" s="77" t="s">
        <v>89</v>
      </c>
      <c r="F137" s="106"/>
      <c r="G137" s="137" t="s">
        <v>1344</v>
      </c>
      <c r="H137" s="156" t="s">
        <v>1346</v>
      </c>
      <c r="I137" s="156" t="s">
        <v>1346</v>
      </c>
      <c r="J137" s="77">
        <v>1</v>
      </c>
      <c r="K137" s="77"/>
      <c r="L137" s="77"/>
      <c r="M137" s="77" t="s">
        <v>1140</v>
      </c>
      <c r="N137" s="77" t="s">
        <v>105</v>
      </c>
      <c r="O137" s="108">
        <v>24823.571428571431</v>
      </c>
      <c r="P137" s="79">
        <v>17376.5</v>
      </c>
      <c r="Q137" s="109">
        <v>17376.5</v>
      </c>
      <c r="R137" s="79">
        <v>20504.27</v>
      </c>
      <c r="S137" s="80" t="s">
        <v>293</v>
      </c>
      <c r="T137" s="32" t="s">
        <v>117</v>
      </c>
      <c r="U137" s="154" t="s">
        <v>439</v>
      </c>
      <c r="V137" s="157">
        <v>42734</v>
      </c>
      <c r="W137" s="81">
        <f>V137+75</f>
        <v>42809</v>
      </c>
      <c r="X137" s="80"/>
      <c r="Y137" s="80"/>
      <c r="Z137" s="80"/>
      <c r="AA137" s="80"/>
      <c r="AB137" s="80"/>
      <c r="AC137" s="80" t="s">
        <v>1141</v>
      </c>
      <c r="AD137" s="154" t="s">
        <v>1347</v>
      </c>
      <c r="AE137" s="154" t="s">
        <v>1348</v>
      </c>
      <c r="AF137" s="154" t="s">
        <v>1349</v>
      </c>
      <c r="AG137" s="122" t="s">
        <v>279</v>
      </c>
      <c r="AH137" s="122" t="s">
        <v>155</v>
      </c>
      <c r="AI137" s="81">
        <f>W137+28</f>
        <v>42837</v>
      </c>
      <c r="AJ137" s="81">
        <f>AI137</f>
        <v>42837</v>
      </c>
      <c r="AK137" s="157">
        <v>43100</v>
      </c>
      <c r="AL137" s="80">
        <v>2017</v>
      </c>
      <c r="AM137" s="80"/>
      <c r="AN137" s="80"/>
      <c r="AO137" s="154" t="s">
        <v>1350</v>
      </c>
      <c r="AP137" s="154" t="s">
        <v>1351</v>
      </c>
      <c r="AQ137" s="80"/>
      <c r="AR137" s="126"/>
      <c r="AS137" s="91"/>
      <c r="AT137" s="80"/>
      <c r="AU137" s="80"/>
      <c r="AV137" s="80" t="s">
        <v>149</v>
      </c>
      <c r="AW137" s="154"/>
    </row>
    <row r="138" spans="1:49" s="38" customFormat="1" ht="45.75" customHeight="1">
      <c r="A138" s="32">
        <v>3</v>
      </c>
      <c r="B138" s="32" t="s">
        <v>904</v>
      </c>
      <c r="C138" s="154" t="s">
        <v>477</v>
      </c>
      <c r="D138" s="154" t="s">
        <v>477</v>
      </c>
      <c r="E138" s="32"/>
      <c r="F138" s="32">
        <v>1</v>
      </c>
      <c r="G138" s="32" t="s">
        <v>1293</v>
      </c>
      <c r="H138" s="32"/>
      <c r="I138" s="32"/>
      <c r="J138" s="32">
        <v>1</v>
      </c>
      <c r="K138" s="32"/>
      <c r="L138" s="32"/>
      <c r="M138" s="32"/>
      <c r="N138" s="32"/>
      <c r="O138" s="153">
        <v>2736964.35892</v>
      </c>
      <c r="P138" s="158"/>
      <c r="Q138" s="158">
        <v>2736964.35892</v>
      </c>
      <c r="R138" s="158">
        <f>Q138*1.18</f>
        <v>3229617.9435255998</v>
      </c>
      <c r="S138" s="154"/>
      <c r="T138" s="154"/>
      <c r="U138" s="121" t="s">
        <v>1185</v>
      </c>
      <c r="V138" s="157"/>
      <c r="W138" s="157"/>
      <c r="X138" s="154"/>
      <c r="Y138" s="154"/>
      <c r="Z138" s="154"/>
      <c r="AA138" s="154"/>
      <c r="AB138" s="154" t="s">
        <v>291</v>
      </c>
      <c r="AC138" s="154"/>
      <c r="AD138" s="154"/>
      <c r="AE138" s="154"/>
      <c r="AF138" s="154"/>
      <c r="AG138" s="154"/>
      <c r="AH138" s="154"/>
      <c r="AI138" s="157">
        <v>43084</v>
      </c>
      <c r="AJ138" s="157"/>
      <c r="AK138" s="157"/>
      <c r="AL138" s="154">
        <v>2018</v>
      </c>
      <c r="AM138" s="154"/>
      <c r="AN138" s="154"/>
      <c r="AO138" s="154"/>
      <c r="AP138" s="154"/>
      <c r="AQ138" s="154"/>
      <c r="AR138" s="61"/>
      <c r="AS138" s="158"/>
      <c r="AT138" s="154"/>
      <c r="AU138" s="154"/>
      <c r="AV138" s="154"/>
      <c r="AW138" s="154"/>
    </row>
    <row r="139" spans="1:49" s="38" customFormat="1" ht="62.25" customHeight="1">
      <c r="A139" s="68" t="s">
        <v>836</v>
      </c>
      <c r="B139" s="68" t="s">
        <v>418</v>
      </c>
      <c r="C139" s="68" t="s">
        <v>1176</v>
      </c>
      <c r="D139" s="32" t="s">
        <v>79</v>
      </c>
      <c r="E139" s="68" t="s">
        <v>95</v>
      </c>
      <c r="F139" s="68" t="s">
        <v>419</v>
      </c>
      <c r="G139" s="68" t="s">
        <v>1178</v>
      </c>
      <c r="H139" s="68" t="s">
        <v>421</v>
      </c>
      <c r="I139" s="154" t="s">
        <v>422</v>
      </c>
      <c r="J139" s="154">
        <v>1</v>
      </c>
      <c r="K139" s="154"/>
      <c r="L139" s="154"/>
      <c r="M139" s="154" t="s">
        <v>423</v>
      </c>
      <c r="N139" s="68" t="s">
        <v>104</v>
      </c>
      <c r="O139" s="58">
        <v>26165.25</v>
      </c>
      <c r="P139" s="154"/>
      <c r="Q139" s="58">
        <v>26165.25</v>
      </c>
      <c r="R139" s="58">
        <v>30875</v>
      </c>
      <c r="S139" s="68" t="s">
        <v>107</v>
      </c>
      <c r="T139" s="154" t="s">
        <v>112</v>
      </c>
      <c r="U139" s="68" t="s">
        <v>424</v>
      </c>
      <c r="V139" s="67">
        <v>42736</v>
      </c>
      <c r="W139" s="67">
        <v>42736</v>
      </c>
      <c r="X139" s="68" t="s">
        <v>1093</v>
      </c>
      <c r="Y139" s="68" t="s">
        <v>425</v>
      </c>
      <c r="Z139" s="68" t="s">
        <v>426</v>
      </c>
      <c r="AA139" s="154">
        <v>222543001</v>
      </c>
      <c r="AB139" s="68" t="s">
        <v>420</v>
      </c>
      <c r="AC139" s="68" t="s">
        <v>427</v>
      </c>
      <c r="AD139" s="154">
        <v>876</v>
      </c>
      <c r="AE139" s="154" t="s">
        <v>124</v>
      </c>
      <c r="AF139" s="154">
        <v>1</v>
      </c>
      <c r="AG139" s="68" t="s">
        <v>133</v>
      </c>
      <c r="AH139" s="154" t="s">
        <v>125</v>
      </c>
      <c r="AI139" s="67">
        <v>42736</v>
      </c>
      <c r="AJ139" s="67">
        <v>42736</v>
      </c>
      <c r="AK139" s="67">
        <v>44561</v>
      </c>
      <c r="AL139" s="68" t="s">
        <v>282</v>
      </c>
      <c r="AM139" s="154"/>
      <c r="AN139" s="154"/>
      <c r="AO139" s="154"/>
      <c r="AP139" s="154"/>
      <c r="AQ139" s="154"/>
      <c r="AR139" s="154"/>
      <c r="AS139" s="154"/>
      <c r="AT139" s="154"/>
      <c r="AU139" s="154"/>
      <c r="AV139" s="154"/>
      <c r="AW139" s="154" t="s">
        <v>1042</v>
      </c>
    </row>
    <row r="140" spans="1:49" s="38" customFormat="1" ht="45.75" customHeight="1">
      <c r="A140" s="68" t="s">
        <v>836</v>
      </c>
      <c r="B140" s="68" t="s">
        <v>429</v>
      </c>
      <c r="C140" s="68" t="s">
        <v>1176</v>
      </c>
      <c r="D140" s="32" t="s">
        <v>79</v>
      </c>
      <c r="E140" s="68" t="s">
        <v>95</v>
      </c>
      <c r="F140" s="68" t="s">
        <v>430</v>
      </c>
      <c r="G140" s="52" t="s">
        <v>431</v>
      </c>
      <c r="H140" s="68" t="s">
        <v>421</v>
      </c>
      <c r="I140" s="154" t="s">
        <v>422</v>
      </c>
      <c r="J140" s="154">
        <v>1</v>
      </c>
      <c r="K140" s="154"/>
      <c r="L140" s="154"/>
      <c r="M140" s="154" t="s">
        <v>423</v>
      </c>
      <c r="N140" s="68" t="s">
        <v>104</v>
      </c>
      <c r="O140" s="58">
        <v>944.61</v>
      </c>
      <c r="P140" s="154"/>
      <c r="Q140" s="58">
        <v>944.61</v>
      </c>
      <c r="R140" s="58">
        <v>1114.6398000000002</v>
      </c>
      <c r="S140" s="68" t="s">
        <v>107</v>
      </c>
      <c r="T140" s="154" t="s">
        <v>112</v>
      </c>
      <c r="U140" s="68" t="s">
        <v>424</v>
      </c>
      <c r="V140" s="116">
        <v>42723</v>
      </c>
      <c r="W140" s="116">
        <v>42732</v>
      </c>
      <c r="X140" s="68" t="s">
        <v>1094</v>
      </c>
      <c r="Y140" s="68" t="s">
        <v>425</v>
      </c>
      <c r="Z140" s="68" t="s">
        <v>426</v>
      </c>
      <c r="AA140" s="154">
        <v>540743001</v>
      </c>
      <c r="AB140" s="52" t="s">
        <v>431</v>
      </c>
      <c r="AC140" s="68" t="s">
        <v>427</v>
      </c>
      <c r="AD140" s="154">
        <v>876</v>
      </c>
      <c r="AE140" s="154" t="s">
        <v>124</v>
      </c>
      <c r="AF140" s="154">
        <v>1</v>
      </c>
      <c r="AG140" s="68" t="s">
        <v>133</v>
      </c>
      <c r="AH140" s="154" t="s">
        <v>125</v>
      </c>
      <c r="AI140" s="67">
        <v>42736</v>
      </c>
      <c r="AJ140" s="67">
        <v>42736</v>
      </c>
      <c r="AK140" s="67">
        <v>43100</v>
      </c>
      <c r="AL140" s="68" t="s">
        <v>282</v>
      </c>
      <c r="AM140" s="154"/>
      <c r="AN140" s="154"/>
      <c r="AO140" s="154"/>
      <c r="AP140" s="154"/>
      <c r="AQ140" s="154"/>
      <c r="AR140" s="154"/>
      <c r="AS140" s="154"/>
      <c r="AT140" s="154"/>
      <c r="AU140" s="154"/>
      <c r="AV140" s="154"/>
      <c r="AW140" s="154" t="s">
        <v>1042</v>
      </c>
    </row>
    <row r="141" spans="1:49" s="38" customFormat="1" ht="45.75" customHeight="1">
      <c r="A141" s="68" t="s">
        <v>836</v>
      </c>
      <c r="B141" s="68" t="s">
        <v>432</v>
      </c>
      <c r="C141" s="68" t="s">
        <v>1176</v>
      </c>
      <c r="D141" s="32" t="s">
        <v>79</v>
      </c>
      <c r="E141" s="68" t="s">
        <v>95</v>
      </c>
      <c r="F141" s="68" t="s">
        <v>433</v>
      </c>
      <c r="G141" s="68" t="s">
        <v>434</v>
      </c>
      <c r="H141" s="68" t="s">
        <v>421</v>
      </c>
      <c r="I141" s="154" t="s">
        <v>422</v>
      </c>
      <c r="J141" s="154">
        <v>1</v>
      </c>
      <c r="K141" s="154"/>
      <c r="L141" s="154"/>
      <c r="M141" s="154" t="s">
        <v>423</v>
      </c>
      <c r="N141" s="68" t="s">
        <v>104</v>
      </c>
      <c r="O141" s="58">
        <v>450</v>
      </c>
      <c r="P141" s="154"/>
      <c r="Q141" s="58">
        <v>450</v>
      </c>
      <c r="R141" s="58">
        <v>531</v>
      </c>
      <c r="S141" s="68" t="s">
        <v>107</v>
      </c>
      <c r="T141" s="154" t="s">
        <v>112</v>
      </c>
      <c r="U141" s="68" t="s">
        <v>424</v>
      </c>
      <c r="V141" s="116">
        <v>42723</v>
      </c>
      <c r="W141" s="116">
        <v>42732</v>
      </c>
      <c r="X141" s="68" t="s">
        <v>1094</v>
      </c>
      <c r="Y141" s="68" t="s">
        <v>425</v>
      </c>
      <c r="Z141" s="68" t="s">
        <v>426</v>
      </c>
      <c r="AA141" s="154">
        <v>540743001</v>
      </c>
      <c r="AB141" s="68" t="s">
        <v>434</v>
      </c>
      <c r="AC141" s="68" t="s">
        <v>427</v>
      </c>
      <c r="AD141" s="154">
        <v>876</v>
      </c>
      <c r="AE141" s="154" t="s">
        <v>124</v>
      </c>
      <c r="AF141" s="154">
        <v>1</v>
      </c>
      <c r="AG141" s="68" t="s">
        <v>133</v>
      </c>
      <c r="AH141" s="154" t="s">
        <v>125</v>
      </c>
      <c r="AI141" s="67">
        <v>42736</v>
      </c>
      <c r="AJ141" s="67">
        <v>42736</v>
      </c>
      <c r="AK141" s="67">
        <v>43100</v>
      </c>
      <c r="AL141" s="68" t="s">
        <v>282</v>
      </c>
      <c r="AM141" s="154"/>
      <c r="AN141" s="154"/>
      <c r="AO141" s="154"/>
      <c r="AP141" s="154"/>
      <c r="AQ141" s="154"/>
      <c r="AR141" s="154"/>
      <c r="AS141" s="154"/>
      <c r="AT141" s="154"/>
      <c r="AU141" s="154"/>
      <c r="AV141" s="154"/>
      <c r="AW141" s="154" t="s">
        <v>1042</v>
      </c>
    </row>
    <row r="142" spans="1:49" s="38" customFormat="1" ht="45.75" customHeight="1">
      <c r="A142" s="68" t="s">
        <v>836</v>
      </c>
      <c r="B142" s="68" t="s">
        <v>435</v>
      </c>
      <c r="C142" s="154" t="s">
        <v>477</v>
      </c>
      <c r="D142" s="32" t="s">
        <v>79</v>
      </c>
      <c r="E142" s="68" t="s">
        <v>95</v>
      </c>
      <c r="F142" s="68" t="s">
        <v>436</v>
      </c>
      <c r="G142" s="52" t="s">
        <v>437</v>
      </c>
      <c r="H142" s="68" t="s">
        <v>1037</v>
      </c>
      <c r="I142" s="154" t="s">
        <v>438</v>
      </c>
      <c r="J142" s="154">
        <v>2</v>
      </c>
      <c r="K142" s="154"/>
      <c r="L142" s="154"/>
      <c r="M142" s="154" t="s">
        <v>423</v>
      </c>
      <c r="N142" s="68" t="s">
        <v>104</v>
      </c>
      <c r="O142" s="58">
        <v>1200</v>
      </c>
      <c r="P142" s="154"/>
      <c r="Q142" s="58">
        <v>1200</v>
      </c>
      <c r="R142" s="58">
        <v>1416</v>
      </c>
      <c r="S142" s="68" t="s">
        <v>294</v>
      </c>
      <c r="T142" s="154" t="s">
        <v>112</v>
      </c>
      <c r="U142" s="68" t="s">
        <v>439</v>
      </c>
      <c r="V142" s="67">
        <v>42676</v>
      </c>
      <c r="W142" s="157">
        <f t="shared" ref="W142:W143" si="53">V142+60</f>
        <v>42736</v>
      </c>
      <c r="X142" s="53"/>
      <c r="Y142" s="53"/>
      <c r="Z142" s="68"/>
      <c r="AA142" s="154"/>
      <c r="AB142" s="52" t="s">
        <v>437</v>
      </c>
      <c r="AC142" s="68" t="s">
        <v>427</v>
      </c>
      <c r="AD142" s="154">
        <v>876</v>
      </c>
      <c r="AE142" s="154" t="s">
        <v>124</v>
      </c>
      <c r="AF142" s="154">
        <v>1</v>
      </c>
      <c r="AG142" s="68" t="s">
        <v>133</v>
      </c>
      <c r="AH142" s="154" t="s">
        <v>125</v>
      </c>
      <c r="AI142" s="157">
        <v>42736</v>
      </c>
      <c r="AJ142" s="157">
        <f t="shared" ref="AJ142:AJ143" si="54">AI142</f>
        <v>42736</v>
      </c>
      <c r="AK142" s="67">
        <v>43100</v>
      </c>
      <c r="AL142" s="68" t="s">
        <v>282</v>
      </c>
      <c r="AM142" s="154"/>
      <c r="AN142" s="154"/>
      <c r="AO142" s="154"/>
      <c r="AP142" s="154"/>
      <c r="AQ142" s="154"/>
      <c r="AR142" s="154"/>
      <c r="AS142" s="154"/>
      <c r="AT142" s="154"/>
      <c r="AU142" s="154"/>
      <c r="AV142" s="154"/>
      <c r="AW142" s="154" t="s">
        <v>1042</v>
      </c>
    </row>
    <row r="143" spans="1:49" s="38" customFormat="1" ht="45">
      <c r="A143" s="68" t="s">
        <v>836</v>
      </c>
      <c r="B143" s="68" t="s">
        <v>440</v>
      </c>
      <c r="C143" s="68" t="s">
        <v>1176</v>
      </c>
      <c r="D143" s="32" t="s">
        <v>79</v>
      </c>
      <c r="E143" s="68" t="s">
        <v>95</v>
      </c>
      <c r="F143" s="68" t="s">
        <v>436</v>
      </c>
      <c r="G143" s="52" t="s">
        <v>441</v>
      </c>
      <c r="H143" s="68" t="s">
        <v>1037</v>
      </c>
      <c r="I143" s="154" t="s">
        <v>438</v>
      </c>
      <c r="J143" s="154">
        <v>2</v>
      </c>
      <c r="K143" s="154"/>
      <c r="L143" s="154"/>
      <c r="M143" s="154" t="s">
        <v>423</v>
      </c>
      <c r="N143" s="68" t="s">
        <v>104</v>
      </c>
      <c r="O143" s="58">
        <v>750</v>
      </c>
      <c r="P143" s="154"/>
      <c r="Q143" s="58">
        <v>750</v>
      </c>
      <c r="R143" s="58">
        <v>885</v>
      </c>
      <c r="S143" s="68" t="s">
        <v>294</v>
      </c>
      <c r="T143" s="32" t="s">
        <v>79</v>
      </c>
      <c r="U143" s="68" t="s">
        <v>439</v>
      </c>
      <c r="V143" s="157">
        <v>42734</v>
      </c>
      <c r="W143" s="157">
        <f t="shared" si="53"/>
        <v>42794</v>
      </c>
      <c r="X143" s="53"/>
      <c r="Y143" s="53"/>
      <c r="Z143" s="68"/>
      <c r="AA143" s="154"/>
      <c r="AB143" s="52" t="s">
        <v>441</v>
      </c>
      <c r="AC143" s="68" t="s">
        <v>427</v>
      </c>
      <c r="AD143" s="154">
        <v>876</v>
      </c>
      <c r="AE143" s="154" t="s">
        <v>124</v>
      </c>
      <c r="AF143" s="154">
        <v>1</v>
      </c>
      <c r="AG143" s="68" t="s">
        <v>133</v>
      </c>
      <c r="AH143" s="154" t="s">
        <v>125</v>
      </c>
      <c r="AI143" s="157">
        <v>42736</v>
      </c>
      <c r="AJ143" s="157">
        <f t="shared" si="54"/>
        <v>42736</v>
      </c>
      <c r="AK143" s="67">
        <v>43100</v>
      </c>
      <c r="AL143" s="68" t="s">
        <v>282</v>
      </c>
      <c r="AM143" s="154"/>
      <c r="AN143" s="154"/>
      <c r="AO143" s="154"/>
      <c r="AP143" s="154"/>
      <c r="AQ143" s="154"/>
      <c r="AR143" s="154"/>
      <c r="AS143" s="154"/>
      <c r="AT143" s="154"/>
      <c r="AU143" s="154"/>
      <c r="AV143" s="154"/>
      <c r="AW143" s="154" t="s">
        <v>1042</v>
      </c>
    </row>
    <row r="144" spans="1:49" s="38" customFormat="1" ht="60">
      <c r="A144" s="68" t="s">
        <v>836</v>
      </c>
      <c r="B144" s="68" t="s">
        <v>442</v>
      </c>
      <c r="C144" s="68" t="s">
        <v>1176</v>
      </c>
      <c r="D144" s="32" t="s">
        <v>79</v>
      </c>
      <c r="E144" s="68" t="s">
        <v>95</v>
      </c>
      <c r="F144" s="68" t="s">
        <v>430</v>
      </c>
      <c r="G144" s="68" t="s">
        <v>443</v>
      </c>
      <c r="H144" s="68" t="s">
        <v>421</v>
      </c>
      <c r="I144" s="154" t="s">
        <v>422</v>
      </c>
      <c r="J144" s="154">
        <v>1</v>
      </c>
      <c r="K144" s="154"/>
      <c r="L144" s="154"/>
      <c r="M144" s="154" t="s">
        <v>423</v>
      </c>
      <c r="N144" s="68" t="s">
        <v>104</v>
      </c>
      <c r="O144" s="58">
        <v>24805.625039999999</v>
      </c>
      <c r="P144" s="154"/>
      <c r="Q144" s="58">
        <v>24805.625039999999</v>
      </c>
      <c r="R144" s="58">
        <v>29270.637589999998</v>
      </c>
      <c r="S144" s="68" t="s">
        <v>293</v>
      </c>
      <c r="T144" s="154" t="s">
        <v>112</v>
      </c>
      <c r="U144" s="68" t="s">
        <v>439</v>
      </c>
      <c r="V144" s="67">
        <v>42725</v>
      </c>
      <c r="W144" s="157">
        <v>42781</v>
      </c>
      <c r="X144" s="53"/>
      <c r="Y144" s="53"/>
      <c r="Z144" s="68"/>
      <c r="AA144" s="154"/>
      <c r="AB144" s="68" t="s">
        <v>443</v>
      </c>
      <c r="AC144" s="68" t="s">
        <v>427</v>
      </c>
      <c r="AD144" s="154">
        <v>876</v>
      </c>
      <c r="AE144" s="154" t="s">
        <v>124</v>
      </c>
      <c r="AF144" s="154">
        <v>1</v>
      </c>
      <c r="AG144" s="68" t="s">
        <v>133</v>
      </c>
      <c r="AH144" s="154" t="s">
        <v>125</v>
      </c>
      <c r="AI144" s="157">
        <v>42795</v>
      </c>
      <c r="AJ144" s="157">
        <f>AI144</f>
        <v>42795</v>
      </c>
      <c r="AK144" s="67">
        <v>43159</v>
      </c>
      <c r="AL144" s="68" t="s">
        <v>282</v>
      </c>
      <c r="AM144" s="154"/>
      <c r="AN144" s="154"/>
      <c r="AO144" s="154"/>
      <c r="AP144" s="154"/>
      <c r="AQ144" s="154"/>
      <c r="AR144" s="154"/>
      <c r="AS144" s="154"/>
      <c r="AT144" s="154"/>
      <c r="AU144" s="154"/>
      <c r="AV144" s="154"/>
      <c r="AW144" s="154" t="s">
        <v>1042</v>
      </c>
    </row>
    <row r="145" spans="1:49" s="38" customFormat="1" ht="45.75" customHeight="1">
      <c r="A145" s="68" t="s">
        <v>836</v>
      </c>
      <c r="B145" s="68" t="s">
        <v>444</v>
      </c>
      <c r="C145" s="154" t="s">
        <v>477</v>
      </c>
      <c r="D145" s="154" t="s">
        <v>114</v>
      </c>
      <c r="E145" s="68" t="s">
        <v>95</v>
      </c>
      <c r="F145" s="68" t="s">
        <v>445</v>
      </c>
      <c r="G145" s="68" t="s">
        <v>446</v>
      </c>
      <c r="H145" s="68" t="s">
        <v>421</v>
      </c>
      <c r="I145" s="154" t="s">
        <v>422</v>
      </c>
      <c r="J145" s="154">
        <v>1</v>
      </c>
      <c r="K145" s="154"/>
      <c r="L145" s="154"/>
      <c r="M145" s="154" t="s">
        <v>423</v>
      </c>
      <c r="N145" s="68" t="s">
        <v>104</v>
      </c>
      <c r="O145" s="58">
        <v>1169.49</v>
      </c>
      <c r="P145" s="58"/>
      <c r="Q145" s="58">
        <v>1169.49</v>
      </c>
      <c r="R145" s="58">
        <v>1379.9982000000002</v>
      </c>
      <c r="S145" s="68" t="s">
        <v>294</v>
      </c>
      <c r="T145" s="154" t="s">
        <v>114</v>
      </c>
      <c r="U145" s="68" t="s">
        <v>439</v>
      </c>
      <c r="V145" s="67">
        <v>42755</v>
      </c>
      <c r="W145" s="157">
        <f t="shared" ref="W145:W148" si="55">V145+60</f>
        <v>42815</v>
      </c>
      <c r="X145" s="154"/>
      <c r="Y145" s="154"/>
      <c r="Z145" s="154"/>
      <c r="AA145" s="154"/>
      <c r="AB145" s="68" t="s">
        <v>446</v>
      </c>
      <c r="AC145" s="68" t="s">
        <v>427</v>
      </c>
      <c r="AD145" s="154">
        <v>876</v>
      </c>
      <c r="AE145" s="154" t="s">
        <v>124</v>
      </c>
      <c r="AF145" s="154">
        <v>1</v>
      </c>
      <c r="AG145" s="68" t="s">
        <v>201</v>
      </c>
      <c r="AH145" s="68" t="s">
        <v>202</v>
      </c>
      <c r="AI145" s="157">
        <v>42826</v>
      </c>
      <c r="AJ145" s="157">
        <f t="shared" ref="AJ145:AJ146" si="56">AI145</f>
        <v>42826</v>
      </c>
      <c r="AK145" s="67">
        <v>43190</v>
      </c>
      <c r="AL145" s="68" t="s">
        <v>282</v>
      </c>
      <c r="AM145" s="154"/>
      <c r="AN145" s="154"/>
      <c r="AO145" s="154"/>
      <c r="AP145" s="154"/>
      <c r="AQ145" s="154"/>
      <c r="AR145" s="154"/>
      <c r="AS145" s="154"/>
      <c r="AT145" s="154"/>
      <c r="AU145" s="154"/>
      <c r="AV145" s="154"/>
      <c r="AW145" s="154" t="s">
        <v>1042</v>
      </c>
    </row>
    <row r="146" spans="1:49" s="38" customFormat="1" ht="45">
      <c r="A146" s="68" t="s">
        <v>836</v>
      </c>
      <c r="B146" s="68" t="s">
        <v>447</v>
      </c>
      <c r="C146" s="154" t="s">
        <v>477</v>
      </c>
      <c r="D146" s="154" t="s">
        <v>114</v>
      </c>
      <c r="E146" s="32" t="s">
        <v>95</v>
      </c>
      <c r="F146" s="68" t="s">
        <v>430</v>
      </c>
      <c r="G146" s="52" t="s">
        <v>448</v>
      </c>
      <c r="H146" s="68" t="s">
        <v>421</v>
      </c>
      <c r="I146" s="154" t="s">
        <v>422</v>
      </c>
      <c r="J146" s="154">
        <v>1</v>
      </c>
      <c r="K146" s="154"/>
      <c r="L146" s="154"/>
      <c r="M146" s="154" t="s">
        <v>423</v>
      </c>
      <c r="N146" s="68" t="s">
        <v>104</v>
      </c>
      <c r="O146" s="58">
        <v>1057.644</v>
      </c>
      <c r="P146" s="58"/>
      <c r="Q146" s="58">
        <v>1057.644</v>
      </c>
      <c r="R146" s="58">
        <v>1248.01992</v>
      </c>
      <c r="S146" s="68" t="s">
        <v>294</v>
      </c>
      <c r="T146" s="154" t="s">
        <v>114</v>
      </c>
      <c r="U146" s="68" t="s">
        <v>439</v>
      </c>
      <c r="V146" s="67">
        <v>42888</v>
      </c>
      <c r="W146" s="157">
        <f t="shared" si="55"/>
        <v>42948</v>
      </c>
      <c r="X146" s="154"/>
      <c r="Y146" s="154"/>
      <c r="Z146" s="154"/>
      <c r="AA146" s="154"/>
      <c r="AB146" s="52" t="s">
        <v>448</v>
      </c>
      <c r="AC146" s="68" t="s">
        <v>427</v>
      </c>
      <c r="AD146" s="154">
        <v>876</v>
      </c>
      <c r="AE146" s="154" t="s">
        <v>124</v>
      </c>
      <c r="AF146" s="154">
        <v>1</v>
      </c>
      <c r="AG146" s="68" t="s">
        <v>201</v>
      </c>
      <c r="AH146" s="68" t="s">
        <v>202</v>
      </c>
      <c r="AI146" s="157">
        <v>42948</v>
      </c>
      <c r="AJ146" s="157">
        <f t="shared" si="56"/>
        <v>42948</v>
      </c>
      <c r="AK146" s="67">
        <v>43312</v>
      </c>
      <c r="AL146" s="68" t="s">
        <v>282</v>
      </c>
      <c r="AM146" s="154"/>
      <c r="AN146" s="154"/>
      <c r="AO146" s="154"/>
      <c r="AP146" s="154"/>
      <c r="AQ146" s="154"/>
      <c r="AR146" s="154"/>
      <c r="AS146" s="154"/>
      <c r="AT146" s="154"/>
      <c r="AU146" s="154"/>
      <c r="AV146" s="154"/>
      <c r="AW146" s="154" t="s">
        <v>1042</v>
      </c>
    </row>
    <row r="147" spans="1:49" s="38" customFormat="1" ht="30">
      <c r="A147" s="68" t="s">
        <v>836</v>
      </c>
      <c r="B147" s="68" t="s">
        <v>449</v>
      </c>
      <c r="C147" s="68" t="s">
        <v>1176</v>
      </c>
      <c r="D147" s="154" t="s">
        <v>114</v>
      </c>
      <c r="E147" s="32" t="s">
        <v>95</v>
      </c>
      <c r="F147" s="68" t="s">
        <v>450</v>
      </c>
      <c r="G147" s="68" t="s">
        <v>437</v>
      </c>
      <c r="H147" s="68" t="s">
        <v>1037</v>
      </c>
      <c r="I147" s="154" t="s">
        <v>438</v>
      </c>
      <c r="J147" s="154">
        <v>2</v>
      </c>
      <c r="K147" s="154"/>
      <c r="L147" s="154"/>
      <c r="M147" s="154" t="s">
        <v>423</v>
      </c>
      <c r="N147" s="68" t="s">
        <v>104</v>
      </c>
      <c r="O147" s="58">
        <v>1982.55996</v>
      </c>
      <c r="P147" s="58"/>
      <c r="Q147" s="58">
        <v>1982.55996</v>
      </c>
      <c r="R147" s="58">
        <v>2339.4207500000002</v>
      </c>
      <c r="S147" s="68" t="s">
        <v>294</v>
      </c>
      <c r="T147" s="154" t="s">
        <v>114</v>
      </c>
      <c r="U147" s="68" t="s">
        <v>439</v>
      </c>
      <c r="V147" s="67">
        <v>43018</v>
      </c>
      <c r="W147" s="157">
        <f t="shared" si="55"/>
        <v>43078</v>
      </c>
      <c r="X147" s="154"/>
      <c r="Y147" s="154"/>
      <c r="Z147" s="154"/>
      <c r="AA147" s="154"/>
      <c r="AB147" s="68" t="s">
        <v>437</v>
      </c>
      <c r="AC147" s="68" t="s">
        <v>427</v>
      </c>
      <c r="AD147" s="154">
        <v>876</v>
      </c>
      <c r="AE147" s="154" t="s">
        <v>124</v>
      </c>
      <c r="AF147" s="154">
        <v>1</v>
      </c>
      <c r="AG147" s="68" t="s">
        <v>201</v>
      </c>
      <c r="AH147" s="68" t="s">
        <v>202</v>
      </c>
      <c r="AI147" s="157">
        <v>43098</v>
      </c>
      <c r="AJ147" s="157">
        <f>AI147+3</f>
        <v>43101</v>
      </c>
      <c r="AK147" s="67">
        <v>43465</v>
      </c>
      <c r="AL147" s="68" t="s">
        <v>428</v>
      </c>
      <c r="AM147" s="154"/>
      <c r="AN147" s="154"/>
      <c r="AO147" s="154"/>
      <c r="AP147" s="154"/>
      <c r="AQ147" s="154"/>
      <c r="AR147" s="154"/>
      <c r="AS147" s="154"/>
      <c r="AT147" s="154"/>
      <c r="AU147" s="154"/>
      <c r="AV147" s="154"/>
      <c r="AW147" s="154" t="s">
        <v>1042</v>
      </c>
    </row>
    <row r="148" spans="1:49" s="38" customFormat="1" ht="45">
      <c r="A148" s="68" t="s">
        <v>836</v>
      </c>
      <c r="B148" s="68" t="s">
        <v>451</v>
      </c>
      <c r="C148" s="68" t="s">
        <v>1176</v>
      </c>
      <c r="D148" s="154" t="s">
        <v>114</v>
      </c>
      <c r="E148" s="32" t="s">
        <v>95</v>
      </c>
      <c r="F148" s="68" t="s">
        <v>436</v>
      </c>
      <c r="G148" s="68" t="s">
        <v>452</v>
      </c>
      <c r="H148" s="68" t="s">
        <v>1037</v>
      </c>
      <c r="I148" s="154" t="s">
        <v>438</v>
      </c>
      <c r="J148" s="154">
        <v>2</v>
      </c>
      <c r="K148" s="154"/>
      <c r="L148" s="154"/>
      <c r="M148" s="154" t="s">
        <v>423</v>
      </c>
      <c r="N148" s="68" t="s">
        <v>104</v>
      </c>
      <c r="O148" s="58">
        <v>500.00400000000002</v>
      </c>
      <c r="P148" s="58"/>
      <c r="Q148" s="58">
        <v>500.00400000000002</v>
      </c>
      <c r="R148" s="58">
        <v>590.00472000000002</v>
      </c>
      <c r="S148" s="68" t="s">
        <v>294</v>
      </c>
      <c r="T148" s="154" t="s">
        <v>114</v>
      </c>
      <c r="U148" s="68" t="s">
        <v>439</v>
      </c>
      <c r="V148" s="67">
        <v>43018</v>
      </c>
      <c r="W148" s="157">
        <f t="shared" si="55"/>
        <v>43078</v>
      </c>
      <c r="X148" s="154"/>
      <c r="Y148" s="154"/>
      <c r="Z148" s="154"/>
      <c r="AA148" s="154"/>
      <c r="AB148" s="68" t="s">
        <v>452</v>
      </c>
      <c r="AC148" s="68" t="s">
        <v>427</v>
      </c>
      <c r="AD148" s="154">
        <v>876</v>
      </c>
      <c r="AE148" s="154" t="s">
        <v>124</v>
      </c>
      <c r="AF148" s="154">
        <v>1</v>
      </c>
      <c r="AG148" s="68" t="s">
        <v>201</v>
      </c>
      <c r="AH148" s="68" t="s">
        <v>202</v>
      </c>
      <c r="AI148" s="157">
        <v>43098</v>
      </c>
      <c r="AJ148" s="157">
        <f>AI148+3</f>
        <v>43101</v>
      </c>
      <c r="AK148" s="67">
        <v>43465</v>
      </c>
      <c r="AL148" s="68" t="s">
        <v>428</v>
      </c>
      <c r="AM148" s="154"/>
      <c r="AN148" s="154"/>
      <c r="AO148" s="154"/>
      <c r="AP148" s="154"/>
      <c r="AQ148" s="154"/>
      <c r="AR148" s="154"/>
      <c r="AS148" s="154"/>
      <c r="AT148" s="154"/>
      <c r="AU148" s="154"/>
      <c r="AV148" s="154"/>
      <c r="AW148" s="154" t="s">
        <v>1042</v>
      </c>
    </row>
    <row r="149" spans="1:49" s="38" customFormat="1" ht="45.75" customHeight="1">
      <c r="A149" s="68" t="s">
        <v>836</v>
      </c>
      <c r="B149" s="68" t="s">
        <v>453</v>
      </c>
      <c r="C149" s="68" t="s">
        <v>1176</v>
      </c>
      <c r="D149" s="32" t="s">
        <v>117</v>
      </c>
      <c r="E149" s="32" t="s">
        <v>95</v>
      </c>
      <c r="F149" s="68" t="s">
        <v>419</v>
      </c>
      <c r="G149" s="68" t="s">
        <v>454</v>
      </c>
      <c r="H149" s="68" t="s">
        <v>421</v>
      </c>
      <c r="I149" s="154" t="s">
        <v>422</v>
      </c>
      <c r="J149" s="154">
        <v>1</v>
      </c>
      <c r="K149" s="154"/>
      <c r="L149" s="154"/>
      <c r="M149" s="154" t="s">
        <v>423</v>
      </c>
      <c r="N149" s="68" t="s">
        <v>104</v>
      </c>
      <c r="O149" s="58">
        <v>935.72116000000005</v>
      </c>
      <c r="P149" s="58"/>
      <c r="Q149" s="58">
        <v>935.72116000000005</v>
      </c>
      <c r="R149" s="58">
        <v>1104.1509900000001</v>
      </c>
      <c r="S149" s="68" t="s">
        <v>107</v>
      </c>
      <c r="T149" s="154" t="s">
        <v>112</v>
      </c>
      <c r="U149" s="68" t="s">
        <v>424</v>
      </c>
      <c r="V149" s="67"/>
      <c r="W149" s="67"/>
      <c r="X149" s="68" t="s">
        <v>1093</v>
      </c>
      <c r="Y149" s="68" t="s">
        <v>455</v>
      </c>
      <c r="Z149" s="154">
        <v>7707049388</v>
      </c>
      <c r="AA149" s="154">
        <v>420543001</v>
      </c>
      <c r="AB149" s="68" t="s">
        <v>454</v>
      </c>
      <c r="AC149" s="68" t="s">
        <v>427</v>
      </c>
      <c r="AD149" s="154">
        <v>876</v>
      </c>
      <c r="AE149" s="154" t="s">
        <v>124</v>
      </c>
      <c r="AF149" s="154">
        <v>1</v>
      </c>
      <c r="AG149" s="68" t="s">
        <v>279</v>
      </c>
      <c r="AH149" s="68" t="s">
        <v>155</v>
      </c>
      <c r="AI149" s="157">
        <v>42795</v>
      </c>
      <c r="AJ149" s="67">
        <v>42795</v>
      </c>
      <c r="AK149" s="67">
        <v>43159</v>
      </c>
      <c r="AL149" s="68" t="s">
        <v>368</v>
      </c>
      <c r="AM149" s="154"/>
      <c r="AN149" s="154"/>
      <c r="AO149" s="154"/>
      <c r="AP149" s="154"/>
      <c r="AQ149" s="154"/>
      <c r="AR149" s="154"/>
      <c r="AS149" s="154"/>
      <c r="AT149" s="154"/>
      <c r="AU149" s="154"/>
      <c r="AV149" s="154"/>
      <c r="AW149" s="154" t="s">
        <v>1042</v>
      </c>
    </row>
    <row r="150" spans="1:49" s="38" customFormat="1" ht="45.75" customHeight="1">
      <c r="A150" s="68" t="s">
        <v>836</v>
      </c>
      <c r="B150" s="68" t="s">
        <v>456</v>
      </c>
      <c r="C150" s="68" t="s">
        <v>1176</v>
      </c>
      <c r="D150" s="32" t="s">
        <v>117</v>
      </c>
      <c r="E150" s="32" t="s">
        <v>95</v>
      </c>
      <c r="F150" s="68" t="s">
        <v>419</v>
      </c>
      <c r="G150" s="68" t="s">
        <v>457</v>
      </c>
      <c r="H150" s="68" t="s">
        <v>421</v>
      </c>
      <c r="I150" s="154" t="s">
        <v>422</v>
      </c>
      <c r="J150" s="154">
        <v>1</v>
      </c>
      <c r="K150" s="154"/>
      <c r="L150" s="154"/>
      <c r="M150" s="154" t="s">
        <v>423</v>
      </c>
      <c r="N150" s="68" t="s">
        <v>104</v>
      </c>
      <c r="O150" s="58">
        <v>842.47631999999999</v>
      </c>
      <c r="P150" s="58"/>
      <c r="Q150" s="58">
        <v>842.47631999999999</v>
      </c>
      <c r="R150" s="58">
        <v>994.12201000000005</v>
      </c>
      <c r="S150" s="68" t="s">
        <v>107</v>
      </c>
      <c r="T150" s="154" t="s">
        <v>112</v>
      </c>
      <c r="U150" s="68" t="s">
        <v>424</v>
      </c>
      <c r="V150" s="67"/>
      <c r="W150" s="67"/>
      <c r="X150" s="68" t="s">
        <v>1093</v>
      </c>
      <c r="Y150" s="68" t="s">
        <v>458</v>
      </c>
      <c r="Z150" s="154">
        <v>4205036414</v>
      </c>
      <c r="AA150" s="154">
        <v>450201001</v>
      </c>
      <c r="AB150" s="68" t="s">
        <v>457</v>
      </c>
      <c r="AC150" s="68" t="s">
        <v>427</v>
      </c>
      <c r="AD150" s="154">
        <v>876</v>
      </c>
      <c r="AE150" s="154" t="s">
        <v>124</v>
      </c>
      <c r="AF150" s="154">
        <v>1</v>
      </c>
      <c r="AG150" s="68" t="s">
        <v>279</v>
      </c>
      <c r="AH150" s="68" t="s">
        <v>155</v>
      </c>
      <c r="AI150" s="157">
        <v>42795</v>
      </c>
      <c r="AJ150" s="67">
        <v>42795</v>
      </c>
      <c r="AK150" s="67">
        <v>43159</v>
      </c>
      <c r="AL150" s="68" t="s">
        <v>368</v>
      </c>
      <c r="AM150" s="154"/>
      <c r="AN150" s="154"/>
      <c r="AO150" s="154"/>
      <c r="AP150" s="154"/>
      <c r="AQ150" s="154"/>
      <c r="AR150" s="154"/>
      <c r="AS150" s="154"/>
      <c r="AT150" s="154"/>
      <c r="AU150" s="154"/>
      <c r="AV150" s="154"/>
      <c r="AW150" s="154" t="s">
        <v>1042</v>
      </c>
    </row>
    <row r="151" spans="1:49" s="38" customFormat="1" ht="63.75" customHeight="1">
      <c r="A151" s="68" t="s">
        <v>836</v>
      </c>
      <c r="B151" s="68" t="s">
        <v>459</v>
      </c>
      <c r="C151" s="68" t="s">
        <v>1176</v>
      </c>
      <c r="D151" s="32" t="s">
        <v>117</v>
      </c>
      <c r="E151" s="32" t="s">
        <v>95</v>
      </c>
      <c r="F151" s="68" t="s">
        <v>460</v>
      </c>
      <c r="G151" s="68" t="s">
        <v>461</v>
      </c>
      <c r="H151" s="68" t="s">
        <v>421</v>
      </c>
      <c r="I151" s="154" t="s">
        <v>422</v>
      </c>
      <c r="J151" s="154">
        <v>1</v>
      </c>
      <c r="K151" s="154"/>
      <c r="L151" s="154"/>
      <c r="M151" s="154" t="s">
        <v>423</v>
      </c>
      <c r="N151" s="68" t="s">
        <v>104</v>
      </c>
      <c r="O151" s="58">
        <v>1154.2090000000001</v>
      </c>
      <c r="P151" s="58"/>
      <c r="Q151" s="58">
        <v>1154.2090000000001</v>
      </c>
      <c r="R151" s="58">
        <v>1361.9665199999999</v>
      </c>
      <c r="S151" s="68" t="s">
        <v>107</v>
      </c>
      <c r="T151" s="154" t="s">
        <v>112</v>
      </c>
      <c r="U151" s="68" t="s">
        <v>424</v>
      </c>
      <c r="V151" s="67"/>
      <c r="W151" s="67"/>
      <c r="X151" s="68" t="s">
        <v>1094</v>
      </c>
      <c r="Y151" s="68" t="s">
        <v>458</v>
      </c>
      <c r="Z151" s="154">
        <v>4205036414</v>
      </c>
      <c r="AA151" s="154">
        <v>450201001</v>
      </c>
      <c r="AB151" s="68" t="s">
        <v>461</v>
      </c>
      <c r="AC151" s="68" t="s">
        <v>427</v>
      </c>
      <c r="AD151" s="154">
        <v>876</v>
      </c>
      <c r="AE151" s="154" t="s">
        <v>124</v>
      </c>
      <c r="AF151" s="154">
        <v>1</v>
      </c>
      <c r="AG151" s="68" t="s">
        <v>279</v>
      </c>
      <c r="AH151" s="68" t="s">
        <v>155</v>
      </c>
      <c r="AI151" s="157">
        <v>42767</v>
      </c>
      <c r="AJ151" s="67">
        <v>42767</v>
      </c>
      <c r="AK151" s="67">
        <v>43131</v>
      </c>
      <c r="AL151" s="68" t="s">
        <v>368</v>
      </c>
      <c r="AM151" s="154"/>
      <c r="AN151" s="154"/>
      <c r="AO151" s="154"/>
      <c r="AP151" s="154"/>
      <c r="AQ151" s="154"/>
      <c r="AR151" s="154"/>
      <c r="AS151" s="154"/>
      <c r="AT151" s="154"/>
      <c r="AU151" s="154"/>
      <c r="AV151" s="154"/>
      <c r="AW151" s="154" t="s">
        <v>1042</v>
      </c>
    </row>
    <row r="152" spans="1:49" s="38" customFormat="1" ht="46.5" customHeight="1">
      <c r="A152" s="68" t="s">
        <v>836</v>
      </c>
      <c r="B152" s="68" t="s">
        <v>462</v>
      </c>
      <c r="C152" s="154" t="s">
        <v>477</v>
      </c>
      <c r="D152" s="32" t="s">
        <v>117</v>
      </c>
      <c r="E152" s="32" t="s">
        <v>95</v>
      </c>
      <c r="F152" s="68" t="s">
        <v>445</v>
      </c>
      <c r="G152" s="68" t="s">
        <v>463</v>
      </c>
      <c r="H152" s="68" t="s">
        <v>421</v>
      </c>
      <c r="I152" s="154" t="s">
        <v>422</v>
      </c>
      <c r="J152" s="154">
        <v>1</v>
      </c>
      <c r="K152" s="154"/>
      <c r="L152" s="154"/>
      <c r="M152" s="154" t="s">
        <v>423</v>
      </c>
      <c r="N152" s="68" t="s">
        <v>104</v>
      </c>
      <c r="O152" s="58">
        <v>704.00016000000005</v>
      </c>
      <c r="P152" s="58"/>
      <c r="Q152" s="58">
        <v>704.00016000000005</v>
      </c>
      <c r="R152" s="58">
        <v>830.72019999999998</v>
      </c>
      <c r="S152" s="68" t="s">
        <v>294</v>
      </c>
      <c r="T152" s="32" t="s">
        <v>117</v>
      </c>
      <c r="U152" s="68" t="s">
        <v>439</v>
      </c>
      <c r="V152" s="67">
        <v>42730</v>
      </c>
      <c r="W152" s="157">
        <f t="shared" ref="W152:W161" si="57">V152+60</f>
        <v>42790</v>
      </c>
      <c r="X152" s="53"/>
      <c r="Y152" s="53"/>
      <c r="Z152" s="154"/>
      <c r="AA152" s="154"/>
      <c r="AB152" s="68" t="s">
        <v>463</v>
      </c>
      <c r="AC152" s="68" t="s">
        <v>427</v>
      </c>
      <c r="AD152" s="154">
        <v>876</v>
      </c>
      <c r="AE152" s="154" t="s">
        <v>124</v>
      </c>
      <c r="AF152" s="154">
        <v>1</v>
      </c>
      <c r="AG152" s="68" t="s">
        <v>279</v>
      </c>
      <c r="AH152" s="68" t="s">
        <v>155</v>
      </c>
      <c r="AI152" s="157">
        <v>42795</v>
      </c>
      <c r="AJ152" s="157">
        <f t="shared" ref="AJ152:AJ161" si="58">AI152</f>
        <v>42795</v>
      </c>
      <c r="AK152" s="67">
        <v>43159</v>
      </c>
      <c r="AL152" s="68" t="s">
        <v>282</v>
      </c>
      <c r="AM152" s="154"/>
      <c r="AN152" s="154"/>
      <c r="AO152" s="154"/>
      <c r="AP152" s="154"/>
      <c r="AQ152" s="154"/>
      <c r="AR152" s="154"/>
      <c r="AS152" s="154"/>
      <c r="AT152" s="154"/>
      <c r="AU152" s="154"/>
      <c r="AV152" s="154"/>
      <c r="AW152" s="154" t="s">
        <v>1042</v>
      </c>
    </row>
    <row r="153" spans="1:49" s="38" customFormat="1" ht="45.75" customHeight="1">
      <c r="A153" s="68" t="s">
        <v>836</v>
      </c>
      <c r="B153" s="68" t="s">
        <v>464</v>
      </c>
      <c r="C153" s="68" t="s">
        <v>1176</v>
      </c>
      <c r="D153" s="32" t="s">
        <v>117</v>
      </c>
      <c r="E153" s="32" t="s">
        <v>95</v>
      </c>
      <c r="F153" s="68" t="s">
        <v>430</v>
      </c>
      <c r="G153" s="68" t="s">
        <v>465</v>
      </c>
      <c r="H153" s="68" t="s">
        <v>421</v>
      </c>
      <c r="I153" s="154" t="s">
        <v>422</v>
      </c>
      <c r="J153" s="154">
        <v>1</v>
      </c>
      <c r="K153" s="154"/>
      <c r="L153" s="154"/>
      <c r="M153" s="154" t="s">
        <v>423</v>
      </c>
      <c r="N153" s="68" t="s">
        <v>104</v>
      </c>
      <c r="O153" s="58">
        <v>5941.4919600000003</v>
      </c>
      <c r="P153" s="58"/>
      <c r="Q153" s="58">
        <v>5941.4919600000003</v>
      </c>
      <c r="R153" s="58">
        <v>7010.9605199999996</v>
      </c>
      <c r="S153" s="68" t="s">
        <v>294</v>
      </c>
      <c r="T153" s="32" t="s">
        <v>117</v>
      </c>
      <c r="U153" s="68" t="s">
        <v>439</v>
      </c>
      <c r="V153" s="67">
        <v>42822</v>
      </c>
      <c r="W153" s="157">
        <f t="shared" si="57"/>
        <v>42882</v>
      </c>
      <c r="X153" s="53"/>
      <c r="Y153" s="53"/>
      <c r="Z153" s="154"/>
      <c r="AA153" s="154"/>
      <c r="AB153" s="68" t="s">
        <v>465</v>
      </c>
      <c r="AC153" s="68" t="s">
        <v>427</v>
      </c>
      <c r="AD153" s="154">
        <v>876</v>
      </c>
      <c r="AE153" s="154" t="s">
        <v>124</v>
      </c>
      <c r="AF153" s="154">
        <v>1</v>
      </c>
      <c r="AG153" s="68" t="s">
        <v>279</v>
      </c>
      <c r="AH153" s="68" t="s">
        <v>155</v>
      </c>
      <c r="AI153" s="157">
        <v>42887</v>
      </c>
      <c r="AJ153" s="157">
        <f t="shared" si="58"/>
        <v>42887</v>
      </c>
      <c r="AK153" s="67">
        <v>43251</v>
      </c>
      <c r="AL153" s="68" t="s">
        <v>368</v>
      </c>
      <c r="AM153" s="154"/>
      <c r="AN153" s="154"/>
      <c r="AO153" s="154"/>
      <c r="AP153" s="154"/>
      <c r="AQ153" s="154"/>
      <c r="AR153" s="154"/>
      <c r="AS153" s="154"/>
      <c r="AT153" s="154"/>
      <c r="AU153" s="154"/>
      <c r="AV153" s="154"/>
      <c r="AW153" s="154" t="s">
        <v>1042</v>
      </c>
    </row>
    <row r="154" spans="1:49" s="38" customFormat="1" ht="59.25" customHeight="1">
      <c r="A154" s="68" t="s">
        <v>836</v>
      </c>
      <c r="B154" s="68" t="s">
        <v>466</v>
      </c>
      <c r="C154" s="68" t="s">
        <v>1176</v>
      </c>
      <c r="D154" s="32" t="s">
        <v>117</v>
      </c>
      <c r="E154" s="32" t="s">
        <v>95</v>
      </c>
      <c r="F154" s="68" t="s">
        <v>430</v>
      </c>
      <c r="G154" s="68" t="s">
        <v>465</v>
      </c>
      <c r="H154" s="68" t="s">
        <v>421</v>
      </c>
      <c r="I154" s="154" t="s">
        <v>422</v>
      </c>
      <c r="J154" s="154">
        <v>1</v>
      </c>
      <c r="K154" s="154"/>
      <c r="L154" s="154"/>
      <c r="M154" s="154" t="s">
        <v>423</v>
      </c>
      <c r="N154" s="68" t="s">
        <v>104</v>
      </c>
      <c r="O154" s="58">
        <v>2807.1394799999998</v>
      </c>
      <c r="P154" s="58"/>
      <c r="Q154" s="58">
        <v>2807.1394799999998</v>
      </c>
      <c r="R154" s="58">
        <v>3312.4245699999997</v>
      </c>
      <c r="S154" s="68" t="s">
        <v>294</v>
      </c>
      <c r="T154" s="32" t="s">
        <v>117</v>
      </c>
      <c r="U154" s="68" t="s">
        <v>439</v>
      </c>
      <c r="V154" s="67">
        <v>42822</v>
      </c>
      <c r="W154" s="157">
        <f t="shared" si="57"/>
        <v>42882</v>
      </c>
      <c r="X154" s="53"/>
      <c r="Y154" s="53"/>
      <c r="Z154" s="154"/>
      <c r="AA154" s="154"/>
      <c r="AB154" s="68" t="s">
        <v>465</v>
      </c>
      <c r="AC154" s="68" t="s">
        <v>427</v>
      </c>
      <c r="AD154" s="154">
        <v>876</v>
      </c>
      <c r="AE154" s="154" t="s">
        <v>124</v>
      </c>
      <c r="AF154" s="154">
        <v>1</v>
      </c>
      <c r="AG154" s="68" t="s">
        <v>279</v>
      </c>
      <c r="AH154" s="68" t="s">
        <v>155</v>
      </c>
      <c r="AI154" s="157">
        <v>42887</v>
      </c>
      <c r="AJ154" s="157">
        <f t="shared" si="58"/>
        <v>42887</v>
      </c>
      <c r="AK154" s="67">
        <v>43251</v>
      </c>
      <c r="AL154" s="68" t="s">
        <v>368</v>
      </c>
      <c r="AM154" s="154"/>
      <c r="AN154" s="154"/>
      <c r="AO154" s="154"/>
      <c r="AP154" s="154"/>
      <c r="AQ154" s="154"/>
      <c r="AR154" s="154"/>
      <c r="AS154" s="154"/>
      <c r="AT154" s="154"/>
      <c r="AU154" s="154"/>
      <c r="AV154" s="154"/>
      <c r="AW154" s="154" t="s">
        <v>1042</v>
      </c>
    </row>
    <row r="155" spans="1:49" s="38" customFormat="1" ht="45.75" customHeight="1">
      <c r="A155" s="68" t="s">
        <v>836</v>
      </c>
      <c r="B155" s="68" t="s">
        <v>467</v>
      </c>
      <c r="C155" s="68" t="s">
        <v>1176</v>
      </c>
      <c r="D155" s="32" t="s">
        <v>117</v>
      </c>
      <c r="E155" s="32" t="s">
        <v>95</v>
      </c>
      <c r="F155" s="68" t="s">
        <v>450</v>
      </c>
      <c r="G155" s="68" t="s">
        <v>437</v>
      </c>
      <c r="H155" s="68" t="s">
        <v>1037</v>
      </c>
      <c r="I155" s="154" t="s">
        <v>438</v>
      </c>
      <c r="J155" s="154">
        <v>2</v>
      </c>
      <c r="K155" s="154"/>
      <c r="L155" s="154"/>
      <c r="M155" s="154" t="s">
        <v>423</v>
      </c>
      <c r="N155" s="68" t="s">
        <v>104</v>
      </c>
      <c r="O155" s="58">
        <v>1604.4</v>
      </c>
      <c r="P155" s="58"/>
      <c r="Q155" s="58">
        <v>1604.4</v>
      </c>
      <c r="R155" s="58">
        <v>1893.192</v>
      </c>
      <c r="S155" s="68" t="s">
        <v>294</v>
      </c>
      <c r="T155" s="32" t="s">
        <v>117</v>
      </c>
      <c r="U155" s="68" t="s">
        <v>439</v>
      </c>
      <c r="V155" s="67">
        <v>42730</v>
      </c>
      <c r="W155" s="157">
        <f t="shared" si="57"/>
        <v>42790</v>
      </c>
      <c r="X155" s="53"/>
      <c r="Y155" s="53"/>
      <c r="Z155" s="154"/>
      <c r="AA155" s="154"/>
      <c r="AB155" s="52" t="s">
        <v>468</v>
      </c>
      <c r="AC155" s="68" t="s">
        <v>427</v>
      </c>
      <c r="AD155" s="154">
        <v>876</v>
      </c>
      <c r="AE155" s="154" t="s">
        <v>124</v>
      </c>
      <c r="AF155" s="154">
        <v>1</v>
      </c>
      <c r="AG155" s="68" t="s">
        <v>279</v>
      </c>
      <c r="AH155" s="68" t="s">
        <v>155</v>
      </c>
      <c r="AI155" s="157">
        <v>42795</v>
      </c>
      <c r="AJ155" s="157">
        <f t="shared" si="58"/>
        <v>42795</v>
      </c>
      <c r="AK155" s="67">
        <v>43159</v>
      </c>
      <c r="AL155" s="68" t="s">
        <v>368</v>
      </c>
      <c r="AM155" s="154"/>
      <c r="AN155" s="154"/>
      <c r="AO155" s="154"/>
      <c r="AP155" s="154"/>
      <c r="AQ155" s="154"/>
      <c r="AR155" s="154"/>
      <c r="AS155" s="154"/>
      <c r="AT155" s="154"/>
      <c r="AU155" s="154"/>
      <c r="AV155" s="154"/>
      <c r="AW155" s="154" t="s">
        <v>1042</v>
      </c>
    </row>
    <row r="156" spans="1:49" s="38" customFormat="1" ht="45.75" customHeight="1">
      <c r="A156" s="68" t="s">
        <v>836</v>
      </c>
      <c r="B156" s="68" t="s">
        <v>469</v>
      </c>
      <c r="C156" s="68" t="s">
        <v>1176</v>
      </c>
      <c r="D156" s="32" t="s">
        <v>115</v>
      </c>
      <c r="E156" s="32" t="s">
        <v>95</v>
      </c>
      <c r="F156" s="68" t="s">
        <v>450</v>
      </c>
      <c r="G156" s="68" t="s">
        <v>437</v>
      </c>
      <c r="H156" s="68" t="s">
        <v>1037</v>
      </c>
      <c r="I156" s="154" t="s">
        <v>438</v>
      </c>
      <c r="J156" s="154">
        <v>1</v>
      </c>
      <c r="K156" s="154"/>
      <c r="L156" s="154"/>
      <c r="M156" s="154" t="s">
        <v>423</v>
      </c>
      <c r="N156" s="68" t="s">
        <v>104</v>
      </c>
      <c r="O156" s="58">
        <v>1522.4</v>
      </c>
      <c r="P156" s="58"/>
      <c r="Q156" s="58">
        <v>1522.4</v>
      </c>
      <c r="R156" s="58">
        <v>1796.43</v>
      </c>
      <c r="S156" s="68" t="s">
        <v>294</v>
      </c>
      <c r="T156" s="32" t="s">
        <v>112</v>
      </c>
      <c r="U156" s="68" t="s">
        <v>439</v>
      </c>
      <c r="V156" s="67">
        <v>42684</v>
      </c>
      <c r="W156" s="157">
        <v>42744</v>
      </c>
      <c r="X156" s="154"/>
      <c r="Y156" s="154"/>
      <c r="Z156" s="154"/>
      <c r="AA156" s="154"/>
      <c r="AB156" s="68" t="s">
        <v>437</v>
      </c>
      <c r="AC156" s="68" t="s">
        <v>427</v>
      </c>
      <c r="AD156" s="154">
        <v>876</v>
      </c>
      <c r="AE156" s="154" t="s">
        <v>124</v>
      </c>
      <c r="AF156" s="154">
        <v>1</v>
      </c>
      <c r="AG156" s="162">
        <v>52000000000</v>
      </c>
      <c r="AH156" s="162" t="s">
        <v>183</v>
      </c>
      <c r="AI156" s="157">
        <v>42774</v>
      </c>
      <c r="AJ156" s="157">
        <v>42795</v>
      </c>
      <c r="AK156" s="67">
        <v>43159</v>
      </c>
      <c r="AL156" s="68" t="s">
        <v>368</v>
      </c>
      <c r="AM156" s="154"/>
      <c r="AN156" s="154"/>
      <c r="AO156" s="154"/>
      <c r="AP156" s="154"/>
      <c r="AQ156" s="154"/>
      <c r="AR156" s="154"/>
      <c r="AS156" s="154"/>
      <c r="AT156" s="154"/>
      <c r="AU156" s="154"/>
      <c r="AV156" s="154"/>
      <c r="AW156" s="154" t="s">
        <v>1042</v>
      </c>
    </row>
    <row r="157" spans="1:49" s="38" customFormat="1" ht="45">
      <c r="A157" s="68" t="s">
        <v>836</v>
      </c>
      <c r="B157" s="68" t="s">
        <v>470</v>
      </c>
      <c r="C157" s="68" t="s">
        <v>1176</v>
      </c>
      <c r="D157" s="32" t="s">
        <v>115</v>
      </c>
      <c r="E157" s="32" t="s">
        <v>95</v>
      </c>
      <c r="F157" s="68" t="s">
        <v>430</v>
      </c>
      <c r="G157" s="68" t="s">
        <v>471</v>
      </c>
      <c r="H157" s="68" t="s">
        <v>421</v>
      </c>
      <c r="I157" s="154" t="s">
        <v>422</v>
      </c>
      <c r="J157" s="154">
        <v>1</v>
      </c>
      <c r="K157" s="154"/>
      <c r="L157" s="154"/>
      <c r="M157" s="154" t="s">
        <v>423</v>
      </c>
      <c r="N157" s="68" t="s">
        <v>104</v>
      </c>
      <c r="O157" s="58">
        <v>6120</v>
      </c>
      <c r="P157" s="58"/>
      <c r="Q157" s="58">
        <v>6120</v>
      </c>
      <c r="R157" s="58">
        <v>7221.6</v>
      </c>
      <c r="S157" s="68" t="s">
        <v>294</v>
      </c>
      <c r="T157" s="32" t="s">
        <v>112</v>
      </c>
      <c r="U157" s="68" t="s">
        <v>439</v>
      </c>
      <c r="V157" s="67">
        <v>43020</v>
      </c>
      <c r="W157" s="157">
        <f t="shared" si="57"/>
        <v>43080</v>
      </c>
      <c r="X157" s="154"/>
      <c r="Y157" s="154"/>
      <c r="Z157" s="154"/>
      <c r="AA157" s="154"/>
      <c r="AB157" s="52" t="s">
        <v>465</v>
      </c>
      <c r="AC157" s="68" t="s">
        <v>427</v>
      </c>
      <c r="AD157" s="154">
        <v>876</v>
      </c>
      <c r="AE157" s="154" t="s">
        <v>124</v>
      </c>
      <c r="AF157" s="154">
        <v>1</v>
      </c>
      <c r="AG157" s="162">
        <v>52000000000</v>
      </c>
      <c r="AH157" s="162" t="s">
        <v>183</v>
      </c>
      <c r="AI157" s="157">
        <v>43100</v>
      </c>
      <c r="AJ157" s="157">
        <f>AI157+1</f>
        <v>43101</v>
      </c>
      <c r="AK157" s="67">
        <v>43465</v>
      </c>
      <c r="AL157" s="68" t="s">
        <v>428</v>
      </c>
      <c r="AM157" s="154"/>
      <c r="AN157" s="154"/>
      <c r="AO157" s="154"/>
      <c r="AP157" s="154"/>
      <c r="AQ157" s="154"/>
      <c r="AR157" s="154"/>
      <c r="AS157" s="154"/>
      <c r="AT157" s="154"/>
      <c r="AU157" s="154"/>
      <c r="AV157" s="154"/>
      <c r="AW157" s="154" t="s">
        <v>1042</v>
      </c>
    </row>
    <row r="158" spans="1:49" s="38" customFormat="1" ht="45">
      <c r="A158" s="68" t="s">
        <v>836</v>
      </c>
      <c r="B158" s="68" t="s">
        <v>1177</v>
      </c>
      <c r="C158" s="68" t="s">
        <v>1176</v>
      </c>
      <c r="D158" s="32" t="s">
        <v>115</v>
      </c>
      <c r="E158" s="32" t="s">
        <v>95</v>
      </c>
      <c r="F158" s="68" t="s">
        <v>430</v>
      </c>
      <c r="G158" s="68" t="s">
        <v>471</v>
      </c>
      <c r="H158" s="68" t="s">
        <v>421</v>
      </c>
      <c r="I158" s="154" t="s">
        <v>422</v>
      </c>
      <c r="J158" s="154">
        <v>1</v>
      </c>
      <c r="K158" s="154"/>
      <c r="L158" s="154"/>
      <c r="M158" s="154" t="s">
        <v>423</v>
      </c>
      <c r="N158" s="68" t="s">
        <v>104</v>
      </c>
      <c r="O158" s="58">
        <v>10081.07</v>
      </c>
      <c r="P158" s="58"/>
      <c r="Q158" s="58">
        <v>10081.07</v>
      </c>
      <c r="R158" s="58">
        <v>11895.66</v>
      </c>
      <c r="S158" s="68" t="s">
        <v>293</v>
      </c>
      <c r="T158" s="32" t="s">
        <v>112</v>
      </c>
      <c r="U158" s="68" t="s">
        <v>439</v>
      </c>
      <c r="V158" s="67">
        <v>43020</v>
      </c>
      <c r="W158" s="157">
        <v>43080</v>
      </c>
      <c r="X158" s="154"/>
      <c r="Y158" s="154"/>
      <c r="Z158" s="154"/>
      <c r="AA158" s="154"/>
      <c r="AB158" s="52" t="s">
        <v>465</v>
      </c>
      <c r="AC158" s="68" t="s">
        <v>427</v>
      </c>
      <c r="AD158" s="154">
        <v>876</v>
      </c>
      <c r="AE158" s="154" t="s">
        <v>124</v>
      </c>
      <c r="AF158" s="154">
        <v>1</v>
      </c>
      <c r="AG158" s="162">
        <v>52000000000</v>
      </c>
      <c r="AH158" s="162" t="s">
        <v>183</v>
      </c>
      <c r="AI158" s="157">
        <v>43100</v>
      </c>
      <c r="AJ158" s="157">
        <v>43101</v>
      </c>
      <c r="AK158" s="67">
        <v>43465</v>
      </c>
      <c r="AL158" s="68" t="s">
        <v>428</v>
      </c>
      <c r="AM158" s="154"/>
      <c r="AN158" s="154"/>
      <c r="AO158" s="154"/>
      <c r="AP158" s="154"/>
      <c r="AQ158" s="154"/>
      <c r="AR158" s="154"/>
      <c r="AS158" s="154"/>
      <c r="AT158" s="154"/>
      <c r="AU158" s="154"/>
      <c r="AV158" s="154"/>
      <c r="AW158" s="154" t="s">
        <v>1042</v>
      </c>
    </row>
    <row r="159" spans="1:49" s="38" customFormat="1" ht="60" customHeight="1">
      <c r="A159" s="68" t="s">
        <v>836</v>
      </c>
      <c r="B159" s="68" t="s">
        <v>472</v>
      </c>
      <c r="C159" s="154" t="s">
        <v>477</v>
      </c>
      <c r="D159" s="32" t="s">
        <v>97</v>
      </c>
      <c r="E159" s="32" t="s">
        <v>95</v>
      </c>
      <c r="F159" s="68" t="s">
        <v>445</v>
      </c>
      <c r="G159" s="68" t="s">
        <v>473</v>
      </c>
      <c r="H159" s="68" t="s">
        <v>421</v>
      </c>
      <c r="I159" s="154" t="s">
        <v>422</v>
      </c>
      <c r="J159" s="154">
        <v>1</v>
      </c>
      <c r="K159" s="154"/>
      <c r="L159" s="154"/>
      <c r="M159" s="154" t="s">
        <v>423</v>
      </c>
      <c r="N159" s="68" t="s">
        <v>104</v>
      </c>
      <c r="O159" s="58">
        <v>1500</v>
      </c>
      <c r="P159" s="58"/>
      <c r="Q159" s="58">
        <v>1500</v>
      </c>
      <c r="R159" s="58">
        <v>1770</v>
      </c>
      <c r="S159" s="68" t="s">
        <v>294</v>
      </c>
      <c r="T159" s="154" t="s">
        <v>112</v>
      </c>
      <c r="U159" s="68" t="s">
        <v>439</v>
      </c>
      <c r="V159" s="67">
        <v>42919</v>
      </c>
      <c r="W159" s="157">
        <f t="shared" si="57"/>
        <v>42979</v>
      </c>
      <c r="X159" s="154"/>
      <c r="Y159" s="154"/>
      <c r="Z159" s="154"/>
      <c r="AA159" s="154"/>
      <c r="AB159" s="68" t="s">
        <v>473</v>
      </c>
      <c r="AC159" s="68" t="s">
        <v>427</v>
      </c>
      <c r="AD159" s="154">
        <v>876</v>
      </c>
      <c r="AE159" s="154" t="s">
        <v>124</v>
      </c>
      <c r="AF159" s="154">
        <v>1</v>
      </c>
      <c r="AG159" s="68" t="s">
        <v>200</v>
      </c>
      <c r="AH159" s="68" t="s">
        <v>128</v>
      </c>
      <c r="AI159" s="157">
        <v>42979</v>
      </c>
      <c r="AJ159" s="157">
        <f t="shared" si="58"/>
        <v>42979</v>
      </c>
      <c r="AK159" s="67">
        <v>43008</v>
      </c>
      <c r="AL159" s="68" t="s">
        <v>282</v>
      </c>
      <c r="AM159" s="154"/>
      <c r="AN159" s="154"/>
      <c r="AO159" s="154"/>
      <c r="AP159" s="154"/>
      <c r="AQ159" s="154"/>
      <c r="AR159" s="154"/>
      <c r="AS159" s="154"/>
      <c r="AT159" s="154"/>
      <c r="AU159" s="154"/>
      <c r="AV159" s="154"/>
      <c r="AW159" s="154" t="s">
        <v>1042</v>
      </c>
    </row>
    <row r="160" spans="1:49" s="38" customFormat="1" ht="45.75" customHeight="1">
      <c r="A160" s="68" t="s">
        <v>836</v>
      </c>
      <c r="B160" s="68" t="s">
        <v>474</v>
      </c>
      <c r="C160" s="154" t="s">
        <v>477</v>
      </c>
      <c r="D160" s="32" t="s">
        <v>97</v>
      </c>
      <c r="E160" s="32" t="s">
        <v>95</v>
      </c>
      <c r="F160" s="68" t="s">
        <v>430</v>
      </c>
      <c r="G160" s="52" t="s">
        <v>475</v>
      </c>
      <c r="H160" s="68" t="s">
        <v>421</v>
      </c>
      <c r="I160" s="154" t="s">
        <v>422</v>
      </c>
      <c r="J160" s="154">
        <v>1</v>
      </c>
      <c r="K160" s="154"/>
      <c r="L160" s="154"/>
      <c r="M160" s="154" t="s">
        <v>423</v>
      </c>
      <c r="N160" s="68" t="s">
        <v>104</v>
      </c>
      <c r="O160" s="58">
        <v>807.99995999999999</v>
      </c>
      <c r="P160" s="58"/>
      <c r="Q160" s="58">
        <v>807.99995999999999</v>
      </c>
      <c r="R160" s="58">
        <v>953.43995999999993</v>
      </c>
      <c r="S160" s="68" t="s">
        <v>294</v>
      </c>
      <c r="T160" s="154" t="s">
        <v>112</v>
      </c>
      <c r="U160" s="68" t="s">
        <v>439</v>
      </c>
      <c r="V160" s="67">
        <v>42734</v>
      </c>
      <c r="W160" s="157">
        <f t="shared" si="57"/>
        <v>42794</v>
      </c>
      <c r="X160" s="154"/>
      <c r="Y160" s="154"/>
      <c r="Z160" s="154"/>
      <c r="AA160" s="154"/>
      <c r="AB160" s="52" t="s">
        <v>475</v>
      </c>
      <c r="AC160" s="68" t="s">
        <v>427</v>
      </c>
      <c r="AD160" s="154">
        <v>876</v>
      </c>
      <c r="AE160" s="154" t="s">
        <v>124</v>
      </c>
      <c r="AF160" s="154">
        <v>1</v>
      </c>
      <c r="AG160" s="68" t="s">
        <v>200</v>
      </c>
      <c r="AH160" s="68" t="s">
        <v>128</v>
      </c>
      <c r="AI160" s="157">
        <v>42736</v>
      </c>
      <c r="AJ160" s="157">
        <f t="shared" si="58"/>
        <v>42736</v>
      </c>
      <c r="AK160" s="67">
        <v>43100</v>
      </c>
      <c r="AL160" s="68" t="s">
        <v>282</v>
      </c>
      <c r="AM160" s="154"/>
      <c r="AN160" s="154"/>
      <c r="AO160" s="154"/>
      <c r="AP160" s="154"/>
      <c r="AQ160" s="154"/>
      <c r="AR160" s="154"/>
      <c r="AS160" s="154"/>
      <c r="AT160" s="154"/>
      <c r="AU160" s="154"/>
      <c r="AV160" s="154"/>
      <c r="AW160" s="154" t="s">
        <v>1042</v>
      </c>
    </row>
    <row r="161" spans="1:49" s="38" customFormat="1" ht="45.75" customHeight="1">
      <c r="A161" s="68" t="s">
        <v>836</v>
      </c>
      <c r="B161" s="68" t="s">
        <v>476</v>
      </c>
      <c r="C161" s="68" t="s">
        <v>1176</v>
      </c>
      <c r="D161" s="32" t="s">
        <v>97</v>
      </c>
      <c r="E161" s="32" t="s">
        <v>95</v>
      </c>
      <c r="F161" s="68" t="s">
        <v>450</v>
      </c>
      <c r="G161" s="68" t="s">
        <v>437</v>
      </c>
      <c r="H161" s="68" t="s">
        <v>1037</v>
      </c>
      <c r="I161" s="154" t="s">
        <v>438</v>
      </c>
      <c r="J161" s="154">
        <v>2</v>
      </c>
      <c r="K161" s="154"/>
      <c r="L161" s="154"/>
      <c r="M161" s="154" t="s">
        <v>423</v>
      </c>
      <c r="N161" s="68" t="s">
        <v>104</v>
      </c>
      <c r="O161" s="58">
        <v>1650.84744</v>
      </c>
      <c r="P161" s="58"/>
      <c r="Q161" s="58">
        <v>1650.84744</v>
      </c>
      <c r="R161" s="58">
        <v>1947.9999699999998</v>
      </c>
      <c r="S161" s="68" t="s">
        <v>294</v>
      </c>
      <c r="T161" s="154" t="s">
        <v>112</v>
      </c>
      <c r="U161" s="68" t="s">
        <v>439</v>
      </c>
      <c r="V161" s="67">
        <v>42796</v>
      </c>
      <c r="W161" s="157">
        <f t="shared" si="57"/>
        <v>42856</v>
      </c>
      <c r="X161" s="154"/>
      <c r="Y161" s="154"/>
      <c r="Z161" s="154"/>
      <c r="AA161" s="154"/>
      <c r="AB161" s="68" t="s">
        <v>437</v>
      </c>
      <c r="AC161" s="68" t="s">
        <v>427</v>
      </c>
      <c r="AD161" s="154">
        <v>876</v>
      </c>
      <c r="AE161" s="154" t="s">
        <v>124</v>
      </c>
      <c r="AF161" s="154">
        <v>1</v>
      </c>
      <c r="AG161" s="68" t="s">
        <v>200</v>
      </c>
      <c r="AH161" s="68" t="s">
        <v>128</v>
      </c>
      <c r="AI161" s="157">
        <v>42856</v>
      </c>
      <c r="AJ161" s="157">
        <f t="shared" si="58"/>
        <v>42856</v>
      </c>
      <c r="AK161" s="67">
        <v>43220</v>
      </c>
      <c r="AL161" s="68" t="s">
        <v>368</v>
      </c>
      <c r="AM161" s="154"/>
      <c r="AN161" s="154"/>
      <c r="AO161" s="154"/>
      <c r="AP161" s="154"/>
      <c r="AQ161" s="154"/>
      <c r="AR161" s="154"/>
      <c r="AS161" s="154"/>
      <c r="AT161" s="154"/>
      <c r="AU161" s="154"/>
      <c r="AV161" s="154"/>
      <c r="AW161" s="154" t="s">
        <v>1042</v>
      </c>
    </row>
    <row r="162" spans="1:49" s="38" customFormat="1" ht="57" customHeight="1">
      <c r="A162" s="68" t="s">
        <v>836</v>
      </c>
      <c r="B162" s="68" t="s">
        <v>779</v>
      </c>
      <c r="C162" s="154" t="s">
        <v>477</v>
      </c>
      <c r="D162" s="154" t="s">
        <v>477</v>
      </c>
      <c r="E162" s="32" t="s">
        <v>95</v>
      </c>
      <c r="F162" s="68" t="s">
        <v>478</v>
      </c>
      <c r="G162" s="68" t="s">
        <v>479</v>
      </c>
      <c r="H162" s="68" t="s">
        <v>421</v>
      </c>
      <c r="I162" s="154" t="s">
        <v>422</v>
      </c>
      <c r="J162" s="154">
        <v>1</v>
      </c>
      <c r="K162" s="154" t="s">
        <v>1039</v>
      </c>
      <c r="L162" s="154"/>
      <c r="M162" s="154" t="s">
        <v>423</v>
      </c>
      <c r="N162" s="154" t="s">
        <v>104</v>
      </c>
      <c r="O162" s="66">
        <v>700</v>
      </c>
      <c r="P162" s="154"/>
      <c r="Q162" s="66">
        <v>700</v>
      </c>
      <c r="R162" s="66">
        <v>826</v>
      </c>
      <c r="S162" s="68" t="s">
        <v>107</v>
      </c>
      <c r="T162" s="154" t="s">
        <v>112</v>
      </c>
      <c r="U162" s="68" t="s">
        <v>424</v>
      </c>
      <c r="V162" s="67"/>
      <c r="W162" s="67"/>
      <c r="X162" s="68" t="s">
        <v>1094</v>
      </c>
      <c r="Y162" s="68" t="s">
        <v>480</v>
      </c>
      <c r="Z162" s="154">
        <v>7740000076</v>
      </c>
      <c r="AA162" s="154">
        <v>997750001</v>
      </c>
      <c r="AB162" s="68" t="s">
        <v>479</v>
      </c>
      <c r="AC162" s="156" t="s">
        <v>427</v>
      </c>
      <c r="AD162" s="154">
        <v>876</v>
      </c>
      <c r="AE162" s="154" t="s">
        <v>124</v>
      </c>
      <c r="AF162" s="154">
        <v>1</v>
      </c>
      <c r="AG162" s="68" t="s">
        <v>278</v>
      </c>
      <c r="AH162" s="68" t="s">
        <v>153</v>
      </c>
      <c r="AI162" s="157">
        <v>43040</v>
      </c>
      <c r="AJ162" s="67">
        <v>43069</v>
      </c>
      <c r="AK162" s="67">
        <v>43404</v>
      </c>
      <c r="AL162" s="68" t="s">
        <v>282</v>
      </c>
      <c r="AM162" s="154"/>
      <c r="AN162" s="154"/>
      <c r="AO162" s="154"/>
      <c r="AP162" s="154"/>
      <c r="AQ162" s="154"/>
      <c r="AR162" s="154"/>
      <c r="AS162" s="154"/>
      <c r="AT162" s="154"/>
      <c r="AU162" s="154"/>
      <c r="AV162" s="154"/>
      <c r="AW162" s="154" t="s">
        <v>1042</v>
      </c>
    </row>
    <row r="163" spans="1:49" s="38" customFormat="1" ht="51" customHeight="1">
      <c r="A163" s="68" t="s">
        <v>836</v>
      </c>
      <c r="B163" s="68" t="s">
        <v>780</v>
      </c>
      <c r="C163" s="154" t="s">
        <v>477</v>
      </c>
      <c r="D163" s="154" t="s">
        <v>477</v>
      </c>
      <c r="E163" s="32" t="s">
        <v>95</v>
      </c>
      <c r="F163" s="68" t="s">
        <v>481</v>
      </c>
      <c r="G163" s="68" t="s">
        <v>482</v>
      </c>
      <c r="H163" s="68" t="s">
        <v>421</v>
      </c>
      <c r="I163" s="154" t="s">
        <v>422</v>
      </c>
      <c r="J163" s="154">
        <v>1</v>
      </c>
      <c r="K163" s="154"/>
      <c r="L163" s="154"/>
      <c r="M163" s="154" t="s">
        <v>423</v>
      </c>
      <c r="N163" s="68" t="s">
        <v>104</v>
      </c>
      <c r="O163" s="58">
        <v>9474.0400000000009</v>
      </c>
      <c r="P163" s="58"/>
      <c r="Q163" s="58">
        <v>9474.0400000000009</v>
      </c>
      <c r="R163" s="58">
        <v>11179.37</v>
      </c>
      <c r="S163" s="68" t="s">
        <v>107</v>
      </c>
      <c r="T163" s="154" t="s">
        <v>112</v>
      </c>
      <c r="U163" s="68" t="s">
        <v>424</v>
      </c>
      <c r="V163" s="67"/>
      <c r="W163" s="67"/>
      <c r="X163" s="68" t="s">
        <v>1094</v>
      </c>
      <c r="Y163" s="68" t="s">
        <v>483</v>
      </c>
      <c r="Z163" s="154">
        <v>7713076301</v>
      </c>
      <c r="AA163" s="154">
        <v>771301001</v>
      </c>
      <c r="AB163" s="68" t="s">
        <v>482</v>
      </c>
      <c r="AC163" s="156" t="s">
        <v>427</v>
      </c>
      <c r="AD163" s="154">
        <v>876</v>
      </c>
      <c r="AE163" s="154" t="s">
        <v>124</v>
      </c>
      <c r="AF163" s="154">
        <v>1</v>
      </c>
      <c r="AG163" s="68" t="s">
        <v>278</v>
      </c>
      <c r="AH163" s="68" t="s">
        <v>153</v>
      </c>
      <c r="AI163" s="157">
        <v>43009</v>
      </c>
      <c r="AJ163" s="67">
        <v>43039</v>
      </c>
      <c r="AK163" s="67">
        <v>43373</v>
      </c>
      <c r="AL163" s="68" t="s">
        <v>282</v>
      </c>
      <c r="AM163" s="154"/>
      <c r="AN163" s="154"/>
      <c r="AO163" s="154"/>
      <c r="AP163" s="154"/>
      <c r="AQ163" s="154"/>
      <c r="AR163" s="154"/>
      <c r="AS163" s="154"/>
      <c r="AT163" s="154"/>
      <c r="AU163" s="154"/>
      <c r="AV163" s="154"/>
      <c r="AW163" s="154" t="s">
        <v>1042</v>
      </c>
    </row>
    <row r="164" spans="1:49" s="38" customFormat="1" ht="37.5" customHeight="1">
      <c r="A164" s="68" t="s">
        <v>836</v>
      </c>
      <c r="B164" s="68" t="s">
        <v>781</v>
      </c>
      <c r="C164" s="68" t="s">
        <v>477</v>
      </c>
      <c r="D164" s="154" t="s">
        <v>477</v>
      </c>
      <c r="E164" s="32" t="s">
        <v>95</v>
      </c>
      <c r="F164" s="68" t="s">
        <v>478</v>
      </c>
      <c r="G164" s="68" t="s">
        <v>479</v>
      </c>
      <c r="H164" s="154" t="s">
        <v>421</v>
      </c>
      <c r="I164" s="154" t="s">
        <v>422</v>
      </c>
      <c r="J164" s="154">
        <v>1</v>
      </c>
      <c r="K164" s="154" t="s">
        <v>1039</v>
      </c>
      <c r="L164" s="154"/>
      <c r="M164" s="154" t="s">
        <v>423</v>
      </c>
      <c r="N164" s="154" t="s">
        <v>104</v>
      </c>
      <c r="O164" s="154">
        <v>1113.31</v>
      </c>
      <c r="P164" s="154"/>
      <c r="Q164" s="154">
        <v>1113.31</v>
      </c>
      <c r="R164" s="154">
        <v>1313.71</v>
      </c>
      <c r="S164" s="68" t="s">
        <v>107</v>
      </c>
      <c r="T164" s="154" t="s">
        <v>112</v>
      </c>
      <c r="U164" s="68" t="s">
        <v>424</v>
      </c>
      <c r="V164" s="67"/>
      <c r="W164" s="67"/>
      <c r="X164" s="68" t="s">
        <v>1094</v>
      </c>
      <c r="Y164" s="68" t="s">
        <v>484</v>
      </c>
      <c r="Z164" s="154">
        <v>7743895280</v>
      </c>
      <c r="AA164" s="154">
        <v>246643001</v>
      </c>
      <c r="AB164" s="68" t="s">
        <v>479</v>
      </c>
      <c r="AC164" s="156" t="s">
        <v>427</v>
      </c>
      <c r="AD164" s="154">
        <v>876</v>
      </c>
      <c r="AE164" s="154" t="s">
        <v>124</v>
      </c>
      <c r="AF164" s="154">
        <v>1</v>
      </c>
      <c r="AG164" s="68" t="s">
        <v>278</v>
      </c>
      <c r="AH164" s="68" t="s">
        <v>153</v>
      </c>
      <c r="AI164" s="157">
        <v>42979</v>
      </c>
      <c r="AJ164" s="67">
        <v>43008</v>
      </c>
      <c r="AK164" s="67">
        <v>43343</v>
      </c>
      <c r="AL164" s="68" t="s">
        <v>282</v>
      </c>
      <c r="AM164" s="154"/>
      <c r="AN164" s="154"/>
      <c r="AO164" s="154"/>
      <c r="AP164" s="154"/>
      <c r="AQ164" s="154"/>
      <c r="AR164" s="154"/>
      <c r="AS164" s="154"/>
      <c r="AT164" s="154"/>
      <c r="AU164" s="154"/>
      <c r="AV164" s="154"/>
      <c r="AW164" s="154" t="s">
        <v>1042</v>
      </c>
    </row>
    <row r="165" spans="1:49" s="38" customFormat="1" ht="56.25" customHeight="1">
      <c r="A165" s="68" t="s">
        <v>836</v>
      </c>
      <c r="B165" s="68" t="s">
        <v>782</v>
      </c>
      <c r="C165" s="68" t="s">
        <v>477</v>
      </c>
      <c r="D165" s="154" t="s">
        <v>477</v>
      </c>
      <c r="E165" s="32" t="s">
        <v>95</v>
      </c>
      <c r="F165" s="68" t="s">
        <v>485</v>
      </c>
      <c r="G165" s="68" t="s">
        <v>486</v>
      </c>
      <c r="H165" s="68" t="s">
        <v>487</v>
      </c>
      <c r="I165" s="154" t="s">
        <v>488</v>
      </c>
      <c r="J165" s="154">
        <v>1</v>
      </c>
      <c r="K165" s="154"/>
      <c r="L165" s="154"/>
      <c r="M165" s="154" t="s">
        <v>423</v>
      </c>
      <c r="N165" s="154" t="s">
        <v>104</v>
      </c>
      <c r="O165" s="154">
        <v>1394.75</v>
      </c>
      <c r="P165" s="154"/>
      <c r="Q165" s="154">
        <v>1394.75</v>
      </c>
      <c r="R165" s="154">
        <v>1645.81</v>
      </c>
      <c r="S165" s="68" t="s">
        <v>107</v>
      </c>
      <c r="T165" s="154" t="s">
        <v>112</v>
      </c>
      <c r="U165" s="68" t="s">
        <v>424</v>
      </c>
      <c r="V165" s="67"/>
      <c r="W165" s="67"/>
      <c r="X165" s="68" t="s">
        <v>1094</v>
      </c>
      <c r="Y165" s="68" t="s">
        <v>489</v>
      </c>
      <c r="Z165" s="154">
        <v>6312052132</v>
      </c>
      <c r="AA165" s="154">
        <v>631201001</v>
      </c>
      <c r="AB165" s="68" t="s">
        <v>486</v>
      </c>
      <c r="AC165" s="156" t="s">
        <v>427</v>
      </c>
      <c r="AD165" s="154">
        <v>876</v>
      </c>
      <c r="AE165" s="154" t="s">
        <v>124</v>
      </c>
      <c r="AF165" s="154">
        <v>1</v>
      </c>
      <c r="AG165" s="68" t="s">
        <v>278</v>
      </c>
      <c r="AH165" s="68" t="s">
        <v>153</v>
      </c>
      <c r="AI165" s="157">
        <v>42767</v>
      </c>
      <c r="AJ165" s="67">
        <v>42794</v>
      </c>
      <c r="AK165" s="67">
        <v>43131</v>
      </c>
      <c r="AL165" s="68" t="s">
        <v>282</v>
      </c>
      <c r="AM165" s="154"/>
      <c r="AN165" s="154"/>
      <c r="AO165" s="154"/>
      <c r="AP165" s="154"/>
      <c r="AQ165" s="154"/>
      <c r="AR165" s="154"/>
      <c r="AS165" s="154"/>
      <c r="AT165" s="154"/>
      <c r="AU165" s="154"/>
      <c r="AV165" s="154"/>
      <c r="AW165" s="154" t="s">
        <v>1042</v>
      </c>
    </row>
    <row r="166" spans="1:49" s="27" customFormat="1" ht="60.75" customHeight="1">
      <c r="A166" s="68" t="s">
        <v>836</v>
      </c>
      <c r="B166" s="68" t="s">
        <v>783</v>
      </c>
      <c r="C166" s="154" t="s">
        <v>477</v>
      </c>
      <c r="D166" s="154" t="s">
        <v>477</v>
      </c>
      <c r="E166" s="32" t="s">
        <v>95</v>
      </c>
      <c r="F166" s="68" t="s">
        <v>490</v>
      </c>
      <c r="G166" s="68" t="s">
        <v>491</v>
      </c>
      <c r="H166" s="68" t="s">
        <v>487</v>
      </c>
      <c r="I166" s="154" t="s">
        <v>492</v>
      </c>
      <c r="J166" s="154">
        <v>1</v>
      </c>
      <c r="K166" s="154" t="s">
        <v>1040</v>
      </c>
      <c r="L166" s="154"/>
      <c r="M166" s="154" t="s">
        <v>423</v>
      </c>
      <c r="N166" s="154" t="s">
        <v>104</v>
      </c>
      <c r="O166" s="154">
        <v>975.51</v>
      </c>
      <c r="P166" s="154"/>
      <c r="Q166" s="154">
        <v>975.51</v>
      </c>
      <c r="R166" s="154">
        <v>1151.1099999999999</v>
      </c>
      <c r="S166" s="68" t="s">
        <v>294</v>
      </c>
      <c r="T166" s="154" t="s">
        <v>112</v>
      </c>
      <c r="U166" s="68" t="s">
        <v>439</v>
      </c>
      <c r="V166" s="67">
        <v>42734</v>
      </c>
      <c r="W166" s="67">
        <f>V166+60</f>
        <v>42794</v>
      </c>
      <c r="X166" s="68"/>
      <c r="Y166" s="68"/>
      <c r="Z166" s="154"/>
      <c r="AA166" s="154"/>
      <c r="AB166" s="68" t="s">
        <v>491</v>
      </c>
      <c r="AC166" s="156" t="s">
        <v>427</v>
      </c>
      <c r="AD166" s="154">
        <v>876</v>
      </c>
      <c r="AE166" s="154" t="s">
        <v>124</v>
      </c>
      <c r="AF166" s="154">
        <v>1</v>
      </c>
      <c r="AG166" s="68" t="s">
        <v>278</v>
      </c>
      <c r="AH166" s="68" t="s">
        <v>153</v>
      </c>
      <c r="AI166" s="67">
        <v>42766</v>
      </c>
      <c r="AJ166" s="67">
        <v>42766</v>
      </c>
      <c r="AK166" s="67">
        <v>43100</v>
      </c>
      <c r="AL166" s="68" t="s">
        <v>282</v>
      </c>
      <c r="AM166" s="154"/>
      <c r="AN166" s="154"/>
      <c r="AO166" s="154"/>
      <c r="AP166" s="154"/>
      <c r="AQ166" s="154"/>
      <c r="AR166" s="154"/>
      <c r="AS166" s="154"/>
      <c r="AT166" s="154"/>
      <c r="AU166" s="154"/>
      <c r="AV166" s="154"/>
      <c r="AW166" s="154" t="s">
        <v>1042</v>
      </c>
    </row>
    <row r="167" spans="1:49" s="27" customFormat="1" ht="71.25" customHeight="1">
      <c r="A167" s="68" t="s">
        <v>836</v>
      </c>
      <c r="B167" s="68" t="s">
        <v>784</v>
      </c>
      <c r="C167" s="68" t="s">
        <v>477</v>
      </c>
      <c r="D167" s="154" t="s">
        <v>477</v>
      </c>
      <c r="E167" s="32" t="s">
        <v>95</v>
      </c>
      <c r="F167" s="68" t="s">
        <v>485</v>
      </c>
      <c r="G167" s="68" t="s">
        <v>494</v>
      </c>
      <c r="H167" s="68" t="s">
        <v>487</v>
      </c>
      <c r="I167" s="68" t="s">
        <v>488</v>
      </c>
      <c r="J167" s="154">
        <v>1</v>
      </c>
      <c r="K167" s="154"/>
      <c r="L167" s="154"/>
      <c r="M167" s="154" t="s">
        <v>423</v>
      </c>
      <c r="N167" s="154" t="s">
        <v>104</v>
      </c>
      <c r="O167" s="154">
        <v>601.02</v>
      </c>
      <c r="P167" s="154"/>
      <c r="Q167" s="154">
        <v>601.02</v>
      </c>
      <c r="R167" s="154">
        <v>709.21</v>
      </c>
      <c r="S167" s="68" t="s">
        <v>107</v>
      </c>
      <c r="T167" s="154" t="s">
        <v>112</v>
      </c>
      <c r="U167" s="68" t="s">
        <v>424</v>
      </c>
      <c r="V167" s="67"/>
      <c r="W167" s="67"/>
      <c r="X167" s="68" t="s">
        <v>1094</v>
      </c>
      <c r="Y167" s="68" t="s">
        <v>495</v>
      </c>
      <c r="Z167" s="154">
        <v>6673189174</v>
      </c>
      <c r="AA167" s="154">
        <v>667301001</v>
      </c>
      <c r="AB167" s="68" t="s">
        <v>494</v>
      </c>
      <c r="AC167" s="156" t="s">
        <v>427</v>
      </c>
      <c r="AD167" s="154">
        <v>876</v>
      </c>
      <c r="AE167" s="154" t="s">
        <v>124</v>
      </c>
      <c r="AF167" s="154">
        <v>1</v>
      </c>
      <c r="AG167" s="68" t="s">
        <v>278</v>
      </c>
      <c r="AH167" s="68" t="s">
        <v>153</v>
      </c>
      <c r="AI167" s="157">
        <v>42917</v>
      </c>
      <c r="AJ167" s="67">
        <v>43008</v>
      </c>
      <c r="AK167" s="67">
        <v>43281</v>
      </c>
      <c r="AL167" s="68" t="s">
        <v>282</v>
      </c>
      <c r="AM167" s="154"/>
      <c r="AN167" s="154"/>
      <c r="AO167" s="154"/>
      <c r="AP167" s="154"/>
      <c r="AQ167" s="154"/>
      <c r="AR167" s="154"/>
      <c r="AS167" s="154"/>
      <c r="AT167" s="154"/>
      <c r="AU167" s="154"/>
      <c r="AV167" s="154"/>
      <c r="AW167" s="154" t="s">
        <v>1042</v>
      </c>
    </row>
    <row r="168" spans="1:49" s="27" customFormat="1" ht="79.5" customHeight="1">
      <c r="A168" s="68" t="s">
        <v>836</v>
      </c>
      <c r="B168" s="68" t="s">
        <v>785</v>
      </c>
      <c r="C168" s="68" t="s">
        <v>477</v>
      </c>
      <c r="D168" s="154" t="s">
        <v>477</v>
      </c>
      <c r="E168" s="32" t="s">
        <v>95</v>
      </c>
      <c r="F168" s="154" t="s">
        <v>496</v>
      </c>
      <c r="G168" s="154" t="s">
        <v>497</v>
      </c>
      <c r="H168" s="154">
        <v>62</v>
      </c>
      <c r="I168" s="154" t="s">
        <v>488</v>
      </c>
      <c r="J168" s="154">
        <v>1</v>
      </c>
      <c r="K168" s="154"/>
      <c r="L168" s="154"/>
      <c r="M168" s="154" t="s">
        <v>423</v>
      </c>
      <c r="N168" s="154" t="s">
        <v>104</v>
      </c>
      <c r="O168" s="154">
        <v>1907.46</v>
      </c>
      <c r="P168" s="154"/>
      <c r="Q168" s="154">
        <v>1907.46</v>
      </c>
      <c r="R168" s="154">
        <v>2250.81</v>
      </c>
      <c r="S168" s="154" t="s">
        <v>294</v>
      </c>
      <c r="T168" s="154" t="s">
        <v>112</v>
      </c>
      <c r="U168" s="154" t="s">
        <v>439</v>
      </c>
      <c r="V168" s="67">
        <v>42907</v>
      </c>
      <c r="W168" s="157">
        <f t="shared" ref="W168:W170" si="59">V168+60</f>
        <v>42967</v>
      </c>
      <c r="X168" s="154"/>
      <c r="Y168" s="154"/>
      <c r="Z168" s="154"/>
      <c r="AA168" s="154"/>
      <c r="AB168" s="154" t="s">
        <v>497</v>
      </c>
      <c r="AC168" s="156" t="s">
        <v>427</v>
      </c>
      <c r="AD168" s="154">
        <v>876</v>
      </c>
      <c r="AE168" s="154" t="s">
        <v>124</v>
      </c>
      <c r="AF168" s="154">
        <v>1</v>
      </c>
      <c r="AG168" s="68" t="s">
        <v>278</v>
      </c>
      <c r="AH168" s="68" t="s">
        <v>153</v>
      </c>
      <c r="AI168" s="157">
        <v>42967</v>
      </c>
      <c r="AJ168" s="157">
        <f t="shared" ref="AJ168:AJ170" si="60">AI168</f>
        <v>42967</v>
      </c>
      <c r="AK168" s="67">
        <v>43331</v>
      </c>
      <c r="AL168" s="68" t="s">
        <v>282</v>
      </c>
      <c r="AM168" s="154"/>
      <c r="AN168" s="154"/>
      <c r="AO168" s="154"/>
      <c r="AP168" s="154"/>
      <c r="AQ168" s="154"/>
      <c r="AR168" s="154"/>
      <c r="AS168" s="154"/>
      <c r="AT168" s="154"/>
      <c r="AU168" s="154"/>
      <c r="AV168" s="154"/>
      <c r="AW168" s="154" t="s">
        <v>1042</v>
      </c>
    </row>
    <row r="169" spans="1:49" s="27" customFormat="1" ht="90" customHeight="1">
      <c r="A169" s="68" t="s">
        <v>836</v>
      </c>
      <c r="B169" s="68" t="s">
        <v>786</v>
      </c>
      <c r="C169" s="68" t="s">
        <v>477</v>
      </c>
      <c r="D169" s="154" t="s">
        <v>477</v>
      </c>
      <c r="E169" s="32" t="s">
        <v>95</v>
      </c>
      <c r="F169" s="68" t="s">
        <v>498</v>
      </c>
      <c r="G169" s="154" t="s">
        <v>499</v>
      </c>
      <c r="H169" s="68" t="s">
        <v>487</v>
      </c>
      <c r="I169" s="154" t="s">
        <v>488</v>
      </c>
      <c r="J169" s="154">
        <v>1</v>
      </c>
      <c r="K169" s="154"/>
      <c r="L169" s="154"/>
      <c r="M169" s="154" t="s">
        <v>423</v>
      </c>
      <c r="N169" s="154" t="s">
        <v>104</v>
      </c>
      <c r="O169" s="154">
        <v>8568.0400000000009</v>
      </c>
      <c r="P169" s="154"/>
      <c r="Q169" s="154">
        <v>8568.0400000000009</v>
      </c>
      <c r="R169" s="154">
        <v>10110.280000000001</v>
      </c>
      <c r="S169" s="154" t="s">
        <v>293</v>
      </c>
      <c r="T169" s="154" t="s">
        <v>1097</v>
      </c>
      <c r="U169" s="154" t="s">
        <v>439</v>
      </c>
      <c r="V169" s="67">
        <v>42825</v>
      </c>
      <c r="W169" s="157">
        <f t="shared" si="59"/>
        <v>42885</v>
      </c>
      <c r="X169" s="154"/>
      <c r="Y169" s="154"/>
      <c r="Z169" s="154"/>
      <c r="AA169" s="154"/>
      <c r="AB169" s="154" t="s">
        <v>499</v>
      </c>
      <c r="AC169" s="156" t="s">
        <v>427</v>
      </c>
      <c r="AD169" s="154">
        <v>876</v>
      </c>
      <c r="AE169" s="154" t="s">
        <v>124</v>
      </c>
      <c r="AF169" s="154">
        <v>1</v>
      </c>
      <c r="AG169" s="68" t="s">
        <v>278</v>
      </c>
      <c r="AH169" s="68" t="s">
        <v>153</v>
      </c>
      <c r="AI169" s="157">
        <v>42906</v>
      </c>
      <c r="AJ169" s="157">
        <v>42906</v>
      </c>
      <c r="AK169" s="67">
        <v>43635</v>
      </c>
      <c r="AL169" s="68" t="s">
        <v>428</v>
      </c>
      <c r="AM169" s="154"/>
      <c r="AN169" s="154"/>
      <c r="AO169" s="154"/>
      <c r="AP169" s="154"/>
      <c r="AQ169" s="154"/>
      <c r="AR169" s="154"/>
      <c r="AS169" s="154"/>
      <c r="AT169" s="154"/>
      <c r="AU169" s="154"/>
      <c r="AV169" s="154"/>
      <c r="AW169" s="154" t="s">
        <v>1042</v>
      </c>
    </row>
    <row r="170" spans="1:49" s="27" customFormat="1" ht="54.75" customHeight="1">
      <c r="A170" s="68" t="s">
        <v>836</v>
      </c>
      <c r="B170" s="68" t="s">
        <v>787</v>
      </c>
      <c r="C170" s="68" t="s">
        <v>477</v>
      </c>
      <c r="D170" s="154" t="s">
        <v>477</v>
      </c>
      <c r="E170" s="68" t="s">
        <v>1020</v>
      </c>
      <c r="F170" s="68" t="s">
        <v>500</v>
      </c>
      <c r="G170" s="68" t="s">
        <v>501</v>
      </c>
      <c r="H170" s="68" t="s">
        <v>487</v>
      </c>
      <c r="I170" s="154" t="s">
        <v>502</v>
      </c>
      <c r="J170" s="154">
        <v>1</v>
      </c>
      <c r="K170" s="154"/>
      <c r="L170" s="154"/>
      <c r="M170" s="154" t="s">
        <v>423</v>
      </c>
      <c r="N170" s="154" t="s">
        <v>104</v>
      </c>
      <c r="O170" s="154">
        <v>1801.38</v>
      </c>
      <c r="P170" s="154"/>
      <c r="Q170" s="154">
        <v>1801.38</v>
      </c>
      <c r="R170" s="154">
        <v>2125.63</v>
      </c>
      <c r="S170" s="154" t="s">
        <v>294</v>
      </c>
      <c r="T170" s="154" t="s">
        <v>112</v>
      </c>
      <c r="U170" s="154" t="s">
        <v>439</v>
      </c>
      <c r="V170" s="67">
        <v>43005</v>
      </c>
      <c r="W170" s="157">
        <f t="shared" si="59"/>
        <v>43065</v>
      </c>
      <c r="X170" s="53"/>
      <c r="Y170" s="53"/>
      <c r="Z170" s="154"/>
      <c r="AA170" s="68"/>
      <c r="AB170" s="68" t="s">
        <v>503</v>
      </c>
      <c r="AC170" s="68" t="s">
        <v>427</v>
      </c>
      <c r="AD170" s="154">
        <v>876</v>
      </c>
      <c r="AE170" s="154" t="s">
        <v>124</v>
      </c>
      <c r="AF170" s="154">
        <v>1</v>
      </c>
      <c r="AG170" s="68" t="s">
        <v>278</v>
      </c>
      <c r="AH170" s="68" t="s">
        <v>153</v>
      </c>
      <c r="AI170" s="157">
        <v>43070</v>
      </c>
      <c r="AJ170" s="157">
        <f t="shared" si="60"/>
        <v>43070</v>
      </c>
      <c r="AK170" s="67">
        <v>43434</v>
      </c>
      <c r="AL170" s="68" t="s">
        <v>282</v>
      </c>
      <c r="AM170" s="154"/>
      <c r="AN170" s="154"/>
      <c r="AO170" s="154"/>
      <c r="AP170" s="154"/>
      <c r="AQ170" s="154"/>
      <c r="AR170" s="154"/>
      <c r="AS170" s="154"/>
      <c r="AT170" s="154"/>
      <c r="AU170" s="154"/>
      <c r="AV170" s="154"/>
      <c r="AW170" s="154" t="s">
        <v>1042</v>
      </c>
    </row>
    <row r="171" spans="1:49" s="27" customFormat="1" ht="114.75" customHeight="1">
      <c r="A171" s="68" t="s">
        <v>836</v>
      </c>
      <c r="B171" s="68" t="s">
        <v>788</v>
      </c>
      <c r="C171" s="68" t="s">
        <v>477</v>
      </c>
      <c r="D171" s="154" t="s">
        <v>477</v>
      </c>
      <c r="E171" s="68" t="s">
        <v>1020</v>
      </c>
      <c r="F171" s="68" t="s">
        <v>504</v>
      </c>
      <c r="G171" s="68" t="s">
        <v>505</v>
      </c>
      <c r="H171" s="68" t="s">
        <v>487</v>
      </c>
      <c r="I171" s="154" t="s">
        <v>488</v>
      </c>
      <c r="J171" s="154">
        <v>1</v>
      </c>
      <c r="K171" s="154"/>
      <c r="L171" s="154"/>
      <c r="M171" s="154" t="s">
        <v>423</v>
      </c>
      <c r="N171" s="154" t="s">
        <v>104</v>
      </c>
      <c r="O171" s="154">
        <v>19502.45</v>
      </c>
      <c r="P171" s="154"/>
      <c r="Q171" s="154">
        <v>19502.45</v>
      </c>
      <c r="R171" s="154">
        <v>23012.9</v>
      </c>
      <c r="S171" s="68" t="s">
        <v>293</v>
      </c>
      <c r="T171" s="154" t="s">
        <v>112</v>
      </c>
      <c r="U171" s="154" t="s">
        <v>439</v>
      </c>
      <c r="V171" s="67">
        <v>42995</v>
      </c>
      <c r="W171" s="157">
        <f t="shared" ref="W171:W172" si="61">V171+75</f>
        <v>43070</v>
      </c>
      <c r="X171" s="53"/>
      <c r="Y171" s="53"/>
      <c r="Z171" s="154"/>
      <c r="AA171" s="68"/>
      <c r="AB171" s="68" t="s">
        <v>505</v>
      </c>
      <c r="AC171" s="68" t="s">
        <v>427</v>
      </c>
      <c r="AD171" s="154">
        <v>876</v>
      </c>
      <c r="AE171" s="154" t="s">
        <v>124</v>
      </c>
      <c r="AF171" s="154">
        <v>1</v>
      </c>
      <c r="AG171" s="68" t="s">
        <v>278</v>
      </c>
      <c r="AH171" s="68" t="s">
        <v>153</v>
      </c>
      <c r="AI171" s="157">
        <v>43065</v>
      </c>
      <c r="AJ171" s="157">
        <f t="shared" ref="AJ171:AJ174" si="62">AI171</f>
        <v>43065</v>
      </c>
      <c r="AK171" s="67">
        <v>43429</v>
      </c>
      <c r="AL171" s="68" t="s">
        <v>282</v>
      </c>
      <c r="AM171" s="154"/>
      <c r="AN171" s="154"/>
      <c r="AO171" s="154"/>
      <c r="AP171" s="154"/>
      <c r="AQ171" s="154"/>
      <c r="AR171" s="154"/>
      <c r="AS171" s="154"/>
      <c r="AT171" s="154"/>
      <c r="AU171" s="154"/>
      <c r="AV171" s="154"/>
      <c r="AW171" s="154" t="s">
        <v>1042</v>
      </c>
    </row>
    <row r="172" spans="1:49" s="27" customFormat="1" ht="73.5" customHeight="1">
      <c r="A172" s="68" t="s">
        <v>836</v>
      </c>
      <c r="B172" s="68" t="s">
        <v>789</v>
      </c>
      <c r="C172" s="68" t="s">
        <v>477</v>
      </c>
      <c r="D172" s="154" t="s">
        <v>477</v>
      </c>
      <c r="E172" s="32" t="s">
        <v>95</v>
      </c>
      <c r="F172" s="68" t="s">
        <v>506</v>
      </c>
      <c r="G172" s="68" t="s">
        <v>507</v>
      </c>
      <c r="H172" s="68" t="s">
        <v>487</v>
      </c>
      <c r="I172" s="154" t="s">
        <v>502</v>
      </c>
      <c r="J172" s="154">
        <v>1</v>
      </c>
      <c r="K172" s="154"/>
      <c r="L172" s="154"/>
      <c r="M172" s="154" t="s">
        <v>423</v>
      </c>
      <c r="N172" s="154" t="s">
        <v>104</v>
      </c>
      <c r="O172" s="154">
        <v>19562.39</v>
      </c>
      <c r="P172" s="154"/>
      <c r="Q172" s="154">
        <v>19562.39</v>
      </c>
      <c r="R172" s="154">
        <v>23083.62</v>
      </c>
      <c r="S172" s="68" t="s">
        <v>293</v>
      </c>
      <c r="T172" s="154" t="s">
        <v>112</v>
      </c>
      <c r="U172" s="154" t="s">
        <v>439</v>
      </c>
      <c r="V172" s="67">
        <v>42944</v>
      </c>
      <c r="W172" s="157">
        <f t="shared" si="61"/>
        <v>43019</v>
      </c>
      <c r="X172" s="53"/>
      <c r="Y172" s="53"/>
      <c r="Z172" s="154"/>
      <c r="AA172" s="68"/>
      <c r="AB172" s="68" t="s">
        <v>507</v>
      </c>
      <c r="AC172" s="68" t="s">
        <v>427</v>
      </c>
      <c r="AD172" s="154">
        <v>876</v>
      </c>
      <c r="AE172" s="154" t="s">
        <v>124</v>
      </c>
      <c r="AF172" s="154">
        <v>1</v>
      </c>
      <c r="AG172" s="68" t="s">
        <v>278</v>
      </c>
      <c r="AH172" s="68" t="s">
        <v>153</v>
      </c>
      <c r="AI172" s="157">
        <v>43014</v>
      </c>
      <c r="AJ172" s="157">
        <f t="shared" si="62"/>
        <v>43014</v>
      </c>
      <c r="AK172" s="67">
        <v>43378</v>
      </c>
      <c r="AL172" s="68" t="s">
        <v>282</v>
      </c>
      <c r="AM172" s="154"/>
      <c r="AN172" s="154"/>
      <c r="AO172" s="154"/>
      <c r="AP172" s="154"/>
      <c r="AQ172" s="154"/>
      <c r="AR172" s="154"/>
      <c r="AS172" s="154"/>
      <c r="AT172" s="154"/>
      <c r="AU172" s="154"/>
      <c r="AV172" s="154"/>
      <c r="AW172" s="154" t="s">
        <v>1042</v>
      </c>
    </row>
    <row r="173" spans="1:49" s="27" customFormat="1" ht="59.25" customHeight="1">
      <c r="A173" s="68" t="s">
        <v>836</v>
      </c>
      <c r="B173" s="68" t="s">
        <v>790</v>
      </c>
      <c r="C173" s="154" t="s">
        <v>477</v>
      </c>
      <c r="D173" s="154" t="s">
        <v>477</v>
      </c>
      <c r="E173" s="32" t="s">
        <v>95</v>
      </c>
      <c r="F173" s="154" t="s">
        <v>508</v>
      </c>
      <c r="G173" s="154" t="s">
        <v>509</v>
      </c>
      <c r="H173" s="154">
        <v>62</v>
      </c>
      <c r="I173" s="154" t="s">
        <v>502</v>
      </c>
      <c r="J173" s="154">
        <v>1</v>
      </c>
      <c r="K173" s="154"/>
      <c r="L173" s="154"/>
      <c r="M173" s="154" t="s">
        <v>423</v>
      </c>
      <c r="N173" s="154" t="s">
        <v>104</v>
      </c>
      <c r="O173" s="154">
        <v>423.73</v>
      </c>
      <c r="P173" s="154"/>
      <c r="Q173" s="154">
        <v>423.73</v>
      </c>
      <c r="R173" s="66">
        <v>500</v>
      </c>
      <c r="S173" s="154" t="s">
        <v>294</v>
      </c>
      <c r="T173" s="154" t="s">
        <v>112</v>
      </c>
      <c r="U173" s="154" t="s">
        <v>439</v>
      </c>
      <c r="V173" s="67">
        <v>42734</v>
      </c>
      <c r="W173" s="157">
        <f t="shared" ref="W173:W174" si="63">V173+60</f>
        <v>42794</v>
      </c>
      <c r="X173" s="154"/>
      <c r="Y173" s="154"/>
      <c r="Z173" s="154"/>
      <c r="AA173" s="154"/>
      <c r="AB173" s="154" t="s">
        <v>509</v>
      </c>
      <c r="AC173" s="156" t="s">
        <v>427</v>
      </c>
      <c r="AD173" s="154">
        <v>876</v>
      </c>
      <c r="AE173" s="154" t="s">
        <v>124</v>
      </c>
      <c r="AF173" s="154">
        <v>1</v>
      </c>
      <c r="AG173" s="68" t="s">
        <v>278</v>
      </c>
      <c r="AH173" s="68" t="s">
        <v>153</v>
      </c>
      <c r="AI173" s="157">
        <v>42767</v>
      </c>
      <c r="AJ173" s="157">
        <f t="shared" si="62"/>
        <v>42767</v>
      </c>
      <c r="AK173" s="67">
        <v>42825</v>
      </c>
      <c r="AL173" s="68" t="s">
        <v>282</v>
      </c>
      <c r="AM173" s="154"/>
      <c r="AN173" s="154"/>
      <c r="AO173" s="154"/>
      <c r="AP173" s="154"/>
      <c r="AQ173" s="154"/>
      <c r="AR173" s="154"/>
      <c r="AS173" s="154"/>
      <c r="AT173" s="154"/>
      <c r="AU173" s="154"/>
      <c r="AV173" s="154"/>
      <c r="AW173" s="154" t="s">
        <v>1042</v>
      </c>
    </row>
    <row r="174" spans="1:49" s="27" customFormat="1" ht="63.75" customHeight="1">
      <c r="A174" s="68" t="s">
        <v>836</v>
      </c>
      <c r="B174" s="68" t="s">
        <v>791</v>
      </c>
      <c r="C174" s="68" t="s">
        <v>477</v>
      </c>
      <c r="D174" s="154" t="s">
        <v>477</v>
      </c>
      <c r="E174" s="32" t="s">
        <v>95</v>
      </c>
      <c r="F174" s="154" t="s">
        <v>430</v>
      </c>
      <c r="G174" s="68" t="s">
        <v>510</v>
      </c>
      <c r="H174" s="154" t="s">
        <v>421</v>
      </c>
      <c r="I174" s="154" t="s">
        <v>422</v>
      </c>
      <c r="J174" s="154">
        <v>1</v>
      </c>
      <c r="K174" s="154"/>
      <c r="L174" s="154"/>
      <c r="M174" s="154" t="s">
        <v>423</v>
      </c>
      <c r="N174" s="154" t="s">
        <v>104</v>
      </c>
      <c r="O174" s="66">
        <v>5900</v>
      </c>
      <c r="P174" s="66"/>
      <c r="Q174" s="66">
        <v>5900</v>
      </c>
      <c r="R174" s="66">
        <v>6962</v>
      </c>
      <c r="S174" s="154" t="s">
        <v>294</v>
      </c>
      <c r="T174" s="154" t="s">
        <v>112</v>
      </c>
      <c r="U174" s="154" t="s">
        <v>439</v>
      </c>
      <c r="V174" s="67">
        <v>43018</v>
      </c>
      <c r="W174" s="157">
        <f t="shared" si="63"/>
        <v>43078</v>
      </c>
      <c r="X174" s="154"/>
      <c r="Y174" s="154"/>
      <c r="Z174" s="154"/>
      <c r="AA174" s="154"/>
      <c r="AB174" s="154" t="s">
        <v>510</v>
      </c>
      <c r="AC174" s="156" t="s">
        <v>427</v>
      </c>
      <c r="AD174" s="154">
        <v>876</v>
      </c>
      <c r="AE174" s="154" t="s">
        <v>124</v>
      </c>
      <c r="AF174" s="154">
        <v>1</v>
      </c>
      <c r="AG174" s="68" t="s">
        <v>278</v>
      </c>
      <c r="AH174" s="68" t="s">
        <v>153</v>
      </c>
      <c r="AI174" s="157">
        <v>43098</v>
      </c>
      <c r="AJ174" s="157">
        <f t="shared" si="62"/>
        <v>43098</v>
      </c>
      <c r="AK174" s="67">
        <v>43101</v>
      </c>
      <c r="AL174" s="68" t="s">
        <v>428</v>
      </c>
      <c r="AM174" s="154"/>
      <c r="AN174" s="154"/>
      <c r="AO174" s="154"/>
      <c r="AP174" s="154"/>
      <c r="AQ174" s="154"/>
      <c r="AR174" s="154"/>
      <c r="AS174" s="154"/>
      <c r="AT174" s="154"/>
      <c r="AU174" s="154"/>
      <c r="AV174" s="154"/>
      <c r="AW174" s="154" t="s">
        <v>1042</v>
      </c>
    </row>
    <row r="175" spans="1:49" s="27" customFormat="1" ht="56.25" customHeight="1">
      <c r="A175" s="68" t="s">
        <v>836</v>
      </c>
      <c r="B175" s="68" t="s">
        <v>792</v>
      </c>
      <c r="C175" s="154" t="s">
        <v>477</v>
      </c>
      <c r="D175" s="154" t="s">
        <v>477</v>
      </c>
      <c r="E175" s="32" t="s">
        <v>95</v>
      </c>
      <c r="F175" s="68" t="s">
        <v>430</v>
      </c>
      <c r="G175" s="154" t="s">
        <v>511</v>
      </c>
      <c r="H175" s="68" t="s">
        <v>421</v>
      </c>
      <c r="I175" s="154" t="s">
        <v>422</v>
      </c>
      <c r="J175" s="154">
        <v>1</v>
      </c>
      <c r="K175" s="154"/>
      <c r="L175" s="154"/>
      <c r="M175" s="154" t="s">
        <v>423</v>
      </c>
      <c r="N175" s="154" t="s">
        <v>104</v>
      </c>
      <c r="O175" s="154">
        <v>15701.55</v>
      </c>
      <c r="P175" s="154"/>
      <c r="Q175" s="154">
        <v>15701.55</v>
      </c>
      <c r="R175" s="154">
        <v>18527.830000000002</v>
      </c>
      <c r="S175" s="154" t="s">
        <v>293</v>
      </c>
      <c r="T175" s="154" t="s">
        <v>112</v>
      </c>
      <c r="U175" s="154" t="s">
        <v>439</v>
      </c>
      <c r="V175" s="67">
        <v>42939</v>
      </c>
      <c r="W175" s="157">
        <f t="shared" ref="W175:W177" si="64">V175+75</f>
        <v>43014</v>
      </c>
      <c r="X175" s="154"/>
      <c r="Y175" s="154"/>
      <c r="Z175" s="154"/>
      <c r="AA175" s="154"/>
      <c r="AB175" s="154" t="s">
        <v>511</v>
      </c>
      <c r="AC175" s="156" t="s">
        <v>427</v>
      </c>
      <c r="AD175" s="154">
        <v>876</v>
      </c>
      <c r="AE175" s="154" t="s">
        <v>124</v>
      </c>
      <c r="AF175" s="154">
        <v>1</v>
      </c>
      <c r="AG175" s="68" t="s">
        <v>278</v>
      </c>
      <c r="AH175" s="68" t="s">
        <v>153</v>
      </c>
      <c r="AI175" s="157">
        <v>43009</v>
      </c>
      <c r="AJ175" s="157">
        <f t="shared" ref="AJ175:AJ177" si="65">AI175</f>
        <v>43009</v>
      </c>
      <c r="AK175" s="67">
        <v>43738</v>
      </c>
      <c r="AL175" s="154">
        <v>2017</v>
      </c>
      <c r="AM175" s="154"/>
      <c r="AN175" s="154"/>
      <c r="AO175" s="154"/>
      <c r="AP175" s="154"/>
      <c r="AQ175" s="154"/>
      <c r="AR175" s="154"/>
      <c r="AS175" s="154"/>
      <c r="AT175" s="154"/>
      <c r="AU175" s="154"/>
      <c r="AV175" s="154"/>
      <c r="AW175" s="154" t="s">
        <v>1042</v>
      </c>
    </row>
    <row r="176" spans="1:49" s="27" customFormat="1" ht="51" customHeight="1">
      <c r="A176" s="68" t="s">
        <v>836</v>
      </c>
      <c r="B176" s="68" t="s">
        <v>793</v>
      </c>
      <c r="C176" s="154" t="s">
        <v>477</v>
      </c>
      <c r="D176" s="154" t="s">
        <v>477</v>
      </c>
      <c r="E176" s="32" t="s">
        <v>95</v>
      </c>
      <c r="F176" s="68" t="s">
        <v>478</v>
      </c>
      <c r="G176" s="68" t="s">
        <v>512</v>
      </c>
      <c r="H176" s="68" t="s">
        <v>421</v>
      </c>
      <c r="I176" s="154" t="s">
        <v>422</v>
      </c>
      <c r="J176" s="154">
        <v>1</v>
      </c>
      <c r="K176" s="154" t="s">
        <v>1039</v>
      </c>
      <c r="L176" s="154"/>
      <c r="M176" s="154" t="s">
        <v>423</v>
      </c>
      <c r="N176" s="154" t="s">
        <v>104</v>
      </c>
      <c r="O176" s="66">
        <v>10206</v>
      </c>
      <c r="P176" s="66"/>
      <c r="Q176" s="66">
        <v>10206</v>
      </c>
      <c r="R176" s="154">
        <v>12043.08</v>
      </c>
      <c r="S176" s="154" t="s">
        <v>293</v>
      </c>
      <c r="T176" s="154" t="s">
        <v>112</v>
      </c>
      <c r="U176" s="154" t="s">
        <v>439</v>
      </c>
      <c r="V176" s="67">
        <v>42970</v>
      </c>
      <c r="W176" s="157">
        <f t="shared" si="64"/>
        <v>43045</v>
      </c>
      <c r="X176" s="53"/>
      <c r="Y176" s="53"/>
      <c r="Z176" s="68"/>
      <c r="AA176" s="154"/>
      <c r="AB176" s="68" t="s">
        <v>512</v>
      </c>
      <c r="AC176" s="156" t="s">
        <v>427</v>
      </c>
      <c r="AD176" s="154">
        <v>876</v>
      </c>
      <c r="AE176" s="154" t="s">
        <v>124</v>
      </c>
      <c r="AF176" s="154">
        <v>1</v>
      </c>
      <c r="AG176" s="68" t="s">
        <v>278</v>
      </c>
      <c r="AH176" s="68" t="s">
        <v>153</v>
      </c>
      <c r="AI176" s="157">
        <v>43040</v>
      </c>
      <c r="AJ176" s="157">
        <f t="shared" si="65"/>
        <v>43040</v>
      </c>
      <c r="AK176" s="67">
        <v>43404</v>
      </c>
      <c r="AL176" s="154">
        <v>2017</v>
      </c>
      <c r="AM176" s="154"/>
      <c r="AN176" s="154"/>
      <c r="AO176" s="154"/>
      <c r="AP176" s="154"/>
      <c r="AQ176" s="154"/>
      <c r="AR176" s="154"/>
      <c r="AS176" s="154"/>
      <c r="AT176" s="154"/>
      <c r="AU176" s="154"/>
      <c r="AV176" s="154"/>
      <c r="AW176" s="154" t="s">
        <v>1042</v>
      </c>
    </row>
    <row r="177" spans="1:49" s="27" customFormat="1" ht="57" customHeight="1">
      <c r="A177" s="68" t="s">
        <v>836</v>
      </c>
      <c r="B177" s="68" t="s">
        <v>794</v>
      </c>
      <c r="C177" s="154" t="s">
        <v>477</v>
      </c>
      <c r="D177" s="154" t="s">
        <v>477</v>
      </c>
      <c r="E177" s="32" t="s">
        <v>95</v>
      </c>
      <c r="F177" s="68" t="s">
        <v>1138</v>
      </c>
      <c r="G177" s="68" t="s">
        <v>479</v>
      </c>
      <c r="H177" s="68" t="s">
        <v>421</v>
      </c>
      <c r="I177" s="154" t="s">
        <v>422</v>
      </c>
      <c r="J177" s="154">
        <v>1</v>
      </c>
      <c r="K177" s="154" t="s">
        <v>1039</v>
      </c>
      <c r="L177" s="154"/>
      <c r="M177" s="154" t="s">
        <v>423</v>
      </c>
      <c r="N177" s="154" t="s">
        <v>104</v>
      </c>
      <c r="O177" s="154">
        <v>1971.94</v>
      </c>
      <c r="P177" s="154"/>
      <c r="Q177" s="154">
        <v>1971.94</v>
      </c>
      <c r="R177" s="154">
        <v>2326.89</v>
      </c>
      <c r="S177" s="154" t="s">
        <v>293</v>
      </c>
      <c r="T177" s="154" t="s">
        <v>112</v>
      </c>
      <c r="U177" s="154" t="s">
        <v>439</v>
      </c>
      <c r="V177" s="67">
        <v>42761</v>
      </c>
      <c r="W177" s="157">
        <f t="shared" si="64"/>
        <v>42836</v>
      </c>
      <c r="X177" s="154"/>
      <c r="Y177" s="154"/>
      <c r="Z177" s="154"/>
      <c r="AA177" s="154"/>
      <c r="AB177" s="68" t="s">
        <v>512</v>
      </c>
      <c r="AC177" s="156" t="s">
        <v>427</v>
      </c>
      <c r="AD177" s="154">
        <v>876</v>
      </c>
      <c r="AE177" s="154" t="s">
        <v>124</v>
      </c>
      <c r="AF177" s="154">
        <v>1</v>
      </c>
      <c r="AG177" s="68" t="s">
        <v>278</v>
      </c>
      <c r="AH177" s="68" t="s">
        <v>153</v>
      </c>
      <c r="AI177" s="157">
        <v>42826</v>
      </c>
      <c r="AJ177" s="157">
        <f t="shared" si="65"/>
        <v>42826</v>
      </c>
      <c r="AK177" s="67">
        <v>43190</v>
      </c>
      <c r="AL177" s="154">
        <v>2017</v>
      </c>
      <c r="AM177" s="154"/>
      <c r="AN177" s="154"/>
      <c r="AO177" s="154"/>
      <c r="AP177" s="154"/>
      <c r="AQ177" s="154"/>
      <c r="AR177" s="154"/>
      <c r="AS177" s="154"/>
      <c r="AT177" s="154"/>
      <c r="AU177" s="154"/>
      <c r="AV177" s="154"/>
      <c r="AW177" s="154" t="s">
        <v>1042</v>
      </c>
    </row>
    <row r="178" spans="1:49" s="27" customFormat="1" ht="51" customHeight="1">
      <c r="A178" s="68" t="s">
        <v>836</v>
      </c>
      <c r="B178" s="68" t="s">
        <v>795</v>
      </c>
      <c r="C178" s="154" t="s">
        <v>477</v>
      </c>
      <c r="D178" s="154" t="s">
        <v>477</v>
      </c>
      <c r="E178" s="32" t="s">
        <v>95</v>
      </c>
      <c r="F178" s="68" t="s">
        <v>481</v>
      </c>
      <c r="G178" s="68" t="s">
        <v>513</v>
      </c>
      <c r="H178" s="68" t="s">
        <v>421</v>
      </c>
      <c r="I178" s="154" t="s">
        <v>422</v>
      </c>
      <c r="J178" s="154">
        <v>1</v>
      </c>
      <c r="K178" s="154" t="s">
        <v>1039</v>
      </c>
      <c r="L178" s="154"/>
      <c r="M178" s="154" t="s">
        <v>423</v>
      </c>
      <c r="N178" s="154" t="s">
        <v>104</v>
      </c>
      <c r="O178" s="154">
        <v>661.02</v>
      </c>
      <c r="P178" s="154"/>
      <c r="Q178" s="154">
        <v>661.02</v>
      </c>
      <c r="R178" s="66">
        <v>780</v>
      </c>
      <c r="S178" s="154" t="s">
        <v>294</v>
      </c>
      <c r="T178" s="154" t="s">
        <v>112</v>
      </c>
      <c r="U178" s="154" t="s">
        <v>439</v>
      </c>
      <c r="V178" s="67">
        <v>42883</v>
      </c>
      <c r="W178" s="157">
        <f>V178+60</f>
        <v>42943</v>
      </c>
      <c r="X178" s="154"/>
      <c r="Y178" s="154"/>
      <c r="Z178" s="154"/>
      <c r="AA178" s="154"/>
      <c r="AB178" s="68" t="s">
        <v>513</v>
      </c>
      <c r="AC178" s="156" t="s">
        <v>427</v>
      </c>
      <c r="AD178" s="154">
        <v>876</v>
      </c>
      <c r="AE178" s="154" t="s">
        <v>124</v>
      </c>
      <c r="AF178" s="154">
        <v>1</v>
      </c>
      <c r="AG178" s="68" t="s">
        <v>278</v>
      </c>
      <c r="AH178" s="68" t="s">
        <v>153</v>
      </c>
      <c r="AI178" s="157">
        <v>42948</v>
      </c>
      <c r="AJ178" s="157">
        <f>AI178</f>
        <v>42948</v>
      </c>
      <c r="AK178" s="67">
        <v>43312</v>
      </c>
      <c r="AL178" s="154">
        <v>2017</v>
      </c>
      <c r="AM178" s="154"/>
      <c r="AN178" s="154"/>
      <c r="AO178" s="154"/>
      <c r="AP178" s="154"/>
      <c r="AQ178" s="154"/>
      <c r="AR178" s="154"/>
      <c r="AS178" s="154"/>
      <c r="AT178" s="154"/>
      <c r="AU178" s="154"/>
      <c r="AV178" s="154"/>
      <c r="AW178" s="154" t="s">
        <v>1042</v>
      </c>
    </row>
    <row r="179" spans="1:49" s="27" customFormat="1" ht="45" customHeight="1">
      <c r="A179" s="68" t="s">
        <v>836</v>
      </c>
      <c r="B179" s="68" t="s">
        <v>796</v>
      </c>
      <c r="C179" s="154" t="s">
        <v>477</v>
      </c>
      <c r="D179" s="154" t="s">
        <v>477</v>
      </c>
      <c r="E179" s="32" t="s">
        <v>95</v>
      </c>
      <c r="F179" s="68" t="s">
        <v>514</v>
      </c>
      <c r="G179" s="68" t="s">
        <v>515</v>
      </c>
      <c r="H179" s="68" t="s">
        <v>421</v>
      </c>
      <c r="I179" s="154" t="s">
        <v>422</v>
      </c>
      <c r="J179" s="154">
        <v>1</v>
      </c>
      <c r="K179" s="154"/>
      <c r="L179" s="154"/>
      <c r="M179" s="154" t="s">
        <v>423</v>
      </c>
      <c r="N179" s="154" t="s">
        <v>104</v>
      </c>
      <c r="O179" s="66">
        <v>2860</v>
      </c>
      <c r="P179" s="66"/>
      <c r="Q179" s="66">
        <v>2860</v>
      </c>
      <c r="R179" s="66">
        <v>3374.8</v>
      </c>
      <c r="S179" s="68" t="s">
        <v>107</v>
      </c>
      <c r="T179" s="154" t="s">
        <v>112</v>
      </c>
      <c r="U179" s="68" t="s">
        <v>424</v>
      </c>
      <c r="V179" s="67"/>
      <c r="W179" s="67"/>
      <c r="X179" s="68" t="s">
        <v>1094</v>
      </c>
      <c r="Y179" s="68" t="s">
        <v>425</v>
      </c>
      <c r="Z179" s="154">
        <v>7707049388</v>
      </c>
      <c r="AA179" s="154">
        <v>540743001</v>
      </c>
      <c r="AB179" s="68" t="s">
        <v>515</v>
      </c>
      <c r="AC179" s="156" t="s">
        <v>427</v>
      </c>
      <c r="AD179" s="154">
        <v>876</v>
      </c>
      <c r="AE179" s="154" t="s">
        <v>124</v>
      </c>
      <c r="AF179" s="154">
        <v>1</v>
      </c>
      <c r="AG179" s="68" t="s">
        <v>278</v>
      </c>
      <c r="AH179" s="68" t="s">
        <v>153</v>
      </c>
      <c r="AI179" s="157">
        <v>42856</v>
      </c>
      <c r="AJ179" s="67">
        <v>42886</v>
      </c>
      <c r="AK179" s="67">
        <v>43281</v>
      </c>
      <c r="AL179" s="154">
        <v>2017</v>
      </c>
      <c r="AM179" s="154"/>
      <c r="AN179" s="154"/>
      <c r="AO179" s="154"/>
      <c r="AP179" s="154"/>
      <c r="AQ179" s="154"/>
      <c r="AR179" s="154"/>
      <c r="AS179" s="154"/>
      <c r="AT179" s="154"/>
      <c r="AU179" s="154"/>
      <c r="AV179" s="154"/>
      <c r="AW179" s="154" t="s">
        <v>1042</v>
      </c>
    </row>
    <row r="180" spans="1:49" s="27" customFormat="1" ht="52.5" customHeight="1">
      <c r="A180" s="68" t="s">
        <v>836</v>
      </c>
      <c r="B180" s="68" t="s">
        <v>797</v>
      </c>
      <c r="C180" s="154" t="s">
        <v>477</v>
      </c>
      <c r="D180" s="154" t="s">
        <v>477</v>
      </c>
      <c r="E180" s="32" t="s">
        <v>95</v>
      </c>
      <c r="F180" s="68" t="s">
        <v>485</v>
      </c>
      <c r="G180" s="68" t="s">
        <v>516</v>
      </c>
      <c r="H180" s="68" t="s">
        <v>487</v>
      </c>
      <c r="I180" s="154" t="s">
        <v>492</v>
      </c>
      <c r="J180" s="154">
        <v>1</v>
      </c>
      <c r="K180" s="154"/>
      <c r="L180" s="154"/>
      <c r="M180" s="154" t="s">
        <v>423</v>
      </c>
      <c r="N180" s="154" t="s">
        <v>104</v>
      </c>
      <c r="O180" s="66">
        <v>2696.2</v>
      </c>
      <c r="P180" s="66"/>
      <c r="Q180" s="66">
        <v>2696.2</v>
      </c>
      <c r="R180" s="154">
        <v>3181.52</v>
      </c>
      <c r="S180" s="154" t="s">
        <v>294</v>
      </c>
      <c r="T180" s="154" t="s">
        <v>112</v>
      </c>
      <c r="U180" s="154" t="s">
        <v>439</v>
      </c>
      <c r="V180" s="67">
        <v>42944</v>
      </c>
      <c r="W180" s="157">
        <f t="shared" ref="W180:W187" si="66">V180+60</f>
        <v>43004</v>
      </c>
      <c r="X180" s="154"/>
      <c r="Y180" s="154"/>
      <c r="Z180" s="154"/>
      <c r="AA180" s="154"/>
      <c r="AB180" s="68" t="s">
        <v>516</v>
      </c>
      <c r="AC180" s="156" t="s">
        <v>427</v>
      </c>
      <c r="AD180" s="154">
        <v>876</v>
      </c>
      <c r="AE180" s="154" t="s">
        <v>124</v>
      </c>
      <c r="AF180" s="154">
        <v>1</v>
      </c>
      <c r="AG180" s="68" t="s">
        <v>278</v>
      </c>
      <c r="AH180" s="68" t="s">
        <v>153</v>
      </c>
      <c r="AI180" s="157">
        <v>43009</v>
      </c>
      <c r="AJ180" s="157">
        <f t="shared" ref="AJ180:AJ186" si="67">AI180</f>
        <v>43009</v>
      </c>
      <c r="AK180" s="67">
        <v>43889</v>
      </c>
      <c r="AL180" s="68" t="s">
        <v>282</v>
      </c>
      <c r="AM180" s="154"/>
      <c r="AN180" s="154"/>
      <c r="AO180" s="154"/>
      <c r="AP180" s="154"/>
      <c r="AQ180" s="154"/>
      <c r="AR180" s="154"/>
      <c r="AS180" s="154"/>
      <c r="AT180" s="154"/>
      <c r="AU180" s="154"/>
      <c r="AV180" s="154"/>
      <c r="AW180" s="154" t="s">
        <v>1042</v>
      </c>
    </row>
    <row r="181" spans="1:49" s="27" customFormat="1" ht="60" customHeight="1">
      <c r="A181" s="68" t="s">
        <v>836</v>
      </c>
      <c r="B181" s="68" t="s">
        <v>798</v>
      </c>
      <c r="C181" s="154" t="s">
        <v>477</v>
      </c>
      <c r="D181" s="154" t="s">
        <v>477</v>
      </c>
      <c r="E181" s="32" t="s">
        <v>95</v>
      </c>
      <c r="F181" s="68" t="s">
        <v>485</v>
      </c>
      <c r="G181" s="68" t="s">
        <v>517</v>
      </c>
      <c r="H181" s="68" t="s">
        <v>487</v>
      </c>
      <c r="I181" s="154" t="s">
        <v>492</v>
      </c>
      <c r="J181" s="154">
        <v>1</v>
      </c>
      <c r="K181" s="154"/>
      <c r="L181" s="154"/>
      <c r="M181" s="154" t="s">
        <v>423</v>
      </c>
      <c r="N181" s="154" t="s">
        <v>104</v>
      </c>
      <c r="O181" s="66">
        <v>4545.24</v>
      </c>
      <c r="P181" s="66"/>
      <c r="Q181" s="66">
        <v>4545.24</v>
      </c>
      <c r="R181" s="154">
        <v>5363.38</v>
      </c>
      <c r="S181" s="154" t="s">
        <v>294</v>
      </c>
      <c r="T181" s="154" t="s">
        <v>1097</v>
      </c>
      <c r="U181" s="154" t="s">
        <v>439</v>
      </c>
      <c r="V181" s="67">
        <v>42852</v>
      </c>
      <c r="W181" s="157">
        <f t="shared" si="66"/>
        <v>42912</v>
      </c>
      <c r="X181" s="154"/>
      <c r="Y181" s="154"/>
      <c r="Z181" s="154"/>
      <c r="AA181" s="154"/>
      <c r="AB181" s="68" t="s">
        <v>517</v>
      </c>
      <c r="AC181" s="68" t="s">
        <v>427</v>
      </c>
      <c r="AD181" s="154">
        <v>876</v>
      </c>
      <c r="AE181" s="154" t="s">
        <v>124</v>
      </c>
      <c r="AF181" s="154">
        <v>1</v>
      </c>
      <c r="AG181" s="68" t="s">
        <v>278</v>
      </c>
      <c r="AH181" s="68" t="s">
        <v>153</v>
      </c>
      <c r="AI181" s="157">
        <v>42917</v>
      </c>
      <c r="AJ181" s="157">
        <f t="shared" si="67"/>
        <v>42917</v>
      </c>
      <c r="AK181" s="67">
        <v>44012</v>
      </c>
      <c r="AL181" s="68" t="s">
        <v>282</v>
      </c>
      <c r="AM181" s="154"/>
      <c r="AN181" s="154"/>
      <c r="AO181" s="154"/>
      <c r="AP181" s="154"/>
      <c r="AQ181" s="154"/>
      <c r="AR181" s="154"/>
      <c r="AS181" s="154"/>
      <c r="AT181" s="154"/>
      <c r="AU181" s="154"/>
      <c r="AV181" s="154"/>
      <c r="AW181" s="154" t="s">
        <v>1042</v>
      </c>
    </row>
    <row r="182" spans="1:49" s="27" customFormat="1" ht="69" customHeight="1">
      <c r="A182" s="68" t="s">
        <v>836</v>
      </c>
      <c r="B182" s="68" t="s">
        <v>799</v>
      </c>
      <c r="C182" s="154" t="s">
        <v>477</v>
      </c>
      <c r="D182" s="154" t="s">
        <v>477</v>
      </c>
      <c r="E182" s="32" t="s">
        <v>95</v>
      </c>
      <c r="F182" s="68" t="s">
        <v>485</v>
      </c>
      <c r="G182" s="68" t="s">
        <v>518</v>
      </c>
      <c r="H182" s="68" t="s">
        <v>487</v>
      </c>
      <c r="I182" s="154" t="s">
        <v>492</v>
      </c>
      <c r="J182" s="154">
        <v>1</v>
      </c>
      <c r="K182" s="154"/>
      <c r="L182" s="154"/>
      <c r="M182" s="154" t="s">
        <v>423</v>
      </c>
      <c r="N182" s="154" t="s">
        <v>104</v>
      </c>
      <c r="O182" s="66">
        <v>1919.14</v>
      </c>
      <c r="P182" s="66"/>
      <c r="Q182" s="66">
        <v>1919.14</v>
      </c>
      <c r="R182" s="154">
        <v>2264.58</v>
      </c>
      <c r="S182" s="154" t="s">
        <v>294</v>
      </c>
      <c r="T182" s="154" t="s">
        <v>1097</v>
      </c>
      <c r="U182" s="154" t="s">
        <v>439</v>
      </c>
      <c r="V182" s="67">
        <v>42730</v>
      </c>
      <c r="W182" s="157">
        <f t="shared" si="66"/>
        <v>42790</v>
      </c>
      <c r="X182" s="154"/>
      <c r="Y182" s="154"/>
      <c r="Z182" s="154"/>
      <c r="AA182" s="154"/>
      <c r="AB182" s="68" t="s">
        <v>518</v>
      </c>
      <c r="AC182" s="68" t="s">
        <v>427</v>
      </c>
      <c r="AD182" s="154">
        <v>876</v>
      </c>
      <c r="AE182" s="154" t="s">
        <v>124</v>
      </c>
      <c r="AF182" s="154">
        <v>1</v>
      </c>
      <c r="AG182" s="68" t="s">
        <v>278</v>
      </c>
      <c r="AH182" s="68" t="s">
        <v>153</v>
      </c>
      <c r="AI182" s="157">
        <v>42795</v>
      </c>
      <c r="AJ182" s="157">
        <f t="shared" si="67"/>
        <v>42795</v>
      </c>
      <c r="AK182" s="67">
        <v>43889</v>
      </c>
      <c r="AL182" s="68" t="s">
        <v>282</v>
      </c>
      <c r="AM182" s="154"/>
      <c r="AN182" s="154"/>
      <c r="AO182" s="154"/>
      <c r="AP182" s="154"/>
      <c r="AQ182" s="154"/>
      <c r="AR182" s="154"/>
      <c r="AS182" s="154"/>
      <c r="AT182" s="154"/>
      <c r="AU182" s="154"/>
      <c r="AV182" s="154"/>
      <c r="AW182" s="154" t="s">
        <v>1042</v>
      </c>
    </row>
    <row r="183" spans="1:49" s="27" customFormat="1" ht="53.25" customHeight="1">
      <c r="A183" s="68" t="s">
        <v>836</v>
      </c>
      <c r="B183" s="68" t="s">
        <v>800</v>
      </c>
      <c r="C183" s="154" t="s">
        <v>477</v>
      </c>
      <c r="D183" s="154" t="s">
        <v>477</v>
      </c>
      <c r="E183" s="32" t="s">
        <v>95</v>
      </c>
      <c r="F183" s="68" t="s">
        <v>508</v>
      </c>
      <c r="G183" s="68" t="s">
        <v>519</v>
      </c>
      <c r="H183" s="68" t="s">
        <v>487</v>
      </c>
      <c r="I183" s="154" t="s">
        <v>502</v>
      </c>
      <c r="J183" s="154">
        <v>1</v>
      </c>
      <c r="K183" s="154"/>
      <c r="L183" s="154"/>
      <c r="M183" s="154" t="s">
        <v>423</v>
      </c>
      <c r="N183" s="154" t="s">
        <v>104</v>
      </c>
      <c r="O183" s="66">
        <v>2119</v>
      </c>
      <c r="P183" s="66"/>
      <c r="Q183" s="66">
        <v>2119</v>
      </c>
      <c r="R183" s="154">
        <v>2500.42</v>
      </c>
      <c r="S183" s="154" t="s">
        <v>294</v>
      </c>
      <c r="T183" s="154" t="s">
        <v>112</v>
      </c>
      <c r="U183" s="154" t="s">
        <v>439</v>
      </c>
      <c r="V183" s="67">
        <v>42734</v>
      </c>
      <c r="W183" s="157">
        <f t="shared" si="66"/>
        <v>42794</v>
      </c>
      <c r="X183" s="154"/>
      <c r="Y183" s="154"/>
      <c r="Z183" s="154"/>
      <c r="AA183" s="154"/>
      <c r="AB183" s="68" t="s">
        <v>519</v>
      </c>
      <c r="AC183" s="68" t="s">
        <v>427</v>
      </c>
      <c r="AD183" s="154">
        <v>876</v>
      </c>
      <c r="AE183" s="154" t="s">
        <v>124</v>
      </c>
      <c r="AF183" s="154">
        <v>1</v>
      </c>
      <c r="AG183" s="68" t="s">
        <v>278</v>
      </c>
      <c r="AH183" s="68" t="s">
        <v>153</v>
      </c>
      <c r="AI183" s="157">
        <v>42767</v>
      </c>
      <c r="AJ183" s="157">
        <f t="shared" si="67"/>
        <v>42767</v>
      </c>
      <c r="AK183" s="67">
        <v>43100</v>
      </c>
      <c r="AL183" s="68" t="s">
        <v>282</v>
      </c>
      <c r="AM183" s="154"/>
      <c r="AN183" s="154"/>
      <c r="AO183" s="154"/>
      <c r="AP183" s="154"/>
      <c r="AQ183" s="154"/>
      <c r="AR183" s="154"/>
      <c r="AS183" s="154"/>
      <c r="AT183" s="154"/>
      <c r="AU183" s="154"/>
      <c r="AV183" s="154"/>
      <c r="AW183" s="154" t="s">
        <v>1042</v>
      </c>
    </row>
    <row r="184" spans="1:49" s="27" customFormat="1" ht="44.25" customHeight="1">
      <c r="A184" s="68" t="s">
        <v>836</v>
      </c>
      <c r="B184" s="68" t="s">
        <v>801</v>
      </c>
      <c r="C184" s="154" t="s">
        <v>477</v>
      </c>
      <c r="D184" s="154" t="s">
        <v>477</v>
      </c>
      <c r="E184" s="32" t="s">
        <v>95</v>
      </c>
      <c r="F184" s="68" t="s">
        <v>508</v>
      </c>
      <c r="G184" s="68" t="s">
        <v>520</v>
      </c>
      <c r="H184" s="68" t="s">
        <v>487</v>
      </c>
      <c r="I184" s="154" t="s">
        <v>502</v>
      </c>
      <c r="J184" s="154">
        <v>1</v>
      </c>
      <c r="K184" s="154"/>
      <c r="L184" s="154"/>
      <c r="M184" s="154" t="s">
        <v>423</v>
      </c>
      <c r="N184" s="154" t="s">
        <v>104</v>
      </c>
      <c r="O184" s="66">
        <v>4237.2889999999998</v>
      </c>
      <c r="P184" s="66"/>
      <c r="Q184" s="66">
        <v>4237.2889999999998</v>
      </c>
      <c r="R184" s="154">
        <v>5000</v>
      </c>
      <c r="S184" s="154" t="s">
        <v>294</v>
      </c>
      <c r="T184" s="154" t="s">
        <v>112</v>
      </c>
      <c r="U184" s="154" t="s">
        <v>439</v>
      </c>
      <c r="V184" s="67">
        <v>42705</v>
      </c>
      <c r="W184" s="157">
        <f t="shared" si="66"/>
        <v>42765</v>
      </c>
      <c r="X184" s="154"/>
      <c r="Y184" s="154"/>
      <c r="Z184" s="154"/>
      <c r="AA184" s="154"/>
      <c r="AB184" s="68" t="s">
        <v>520</v>
      </c>
      <c r="AC184" s="68" t="s">
        <v>427</v>
      </c>
      <c r="AD184" s="154">
        <v>876</v>
      </c>
      <c r="AE184" s="154" t="s">
        <v>124</v>
      </c>
      <c r="AF184" s="154">
        <v>1</v>
      </c>
      <c r="AG184" s="68" t="s">
        <v>278</v>
      </c>
      <c r="AH184" s="68" t="s">
        <v>153</v>
      </c>
      <c r="AI184" s="157">
        <v>42767</v>
      </c>
      <c r="AJ184" s="157">
        <f t="shared" si="67"/>
        <v>42767</v>
      </c>
      <c r="AK184" s="67">
        <v>42947</v>
      </c>
      <c r="AL184" s="68" t="s">
        <v>282</v>
      </c>
      <c r="AM184" s="154"/>
      <c r="AN184" s="154"/>
      <c r="AO184" s="154"/>
      <c r="AP184" s="154"/>
      <c r="AQ184" s="154"/>
      <c r="AR184" s="154"/>
      <c r="AS184" s="154"/>
      <c r="AT184" s="154"/>
      <c r="AU184" s="154"/>
      <c r="AV184" s="154"/>
      <c r="AW184" s="154" t="s">
        <v>1042</v>
      </c>
    </row>
    <row r="185" spans="1:49" s="27" customFormat="1" ht="60.75" customHeight="1">
      <c r="A185" s="68" t="s">
        <v>836</v>
      </c>
      <c r="B185" s="68" t="s">
        <v>1406</v>
      </c>
      <c r="C185" s="154" t="s">
        <v>477</v>
      </c>
      <c r="D185" s="154" t="s">
        <v>477</v>
      </c>
      <c r="E185" s="32" t="s">
        <v>95</v>
      </c>
      <c r="F185" s="68"/>
      <c r="G185" s="68" t="s">
        <v>1407</v>
      </c>
      <c r="H185" s="68" t="s">
        <v>1408</v>
      </c>
      <c r="I185" s="154" t="s">
        <v>1409</v>
      </c>
      <c r="J185" s="154">
        <v>1</v>
      </c>
      <c r="K185" s="154"/>
      <c r="L185" s="154"/>
      <c r="M185" s="154" t="s">
        <v>423</v>
      </c>
      <c r="N185" s="154" t="s">
        <v>104</v>
      </c>
      <c r="O185" s="66">
        <v>3914.26584</v>
      </c>
      <c r="P185" s="66"/>
      <c r="Q185" s="66">
        <v>3914.26584</v>
      </c>
      <c r="R185" s="158">
        <v>4114.8336900000004</v>
      </c>
      <c r="S185" s="154" t="s">
        <v>294</v>
      </c>
      <c r="T185" s="154" t="s">
        <v>1097</v>
      </c>
      <c r="U185" s="154" t="s">
        <v>592</v>
      </c>
      <c r="V185" s="67">
        <v>42734</v>
      </c>
      <c r="W185" s="157">
        <v>42794</v>
      </c>
      <c r="X185" s="154"/>
      <c r="Y185" s="154"/>
      <c r="Z185" s="154"/>
      <c r="AA185" s="154"/>
      <c r="AB185" s="68" t="s">
        <v>1407</v>
      </c>
      <c r="AC185" s="68" t="s">
        <v>427</v>
      </c>
      <c r="AD185" s="68"/>
      <c r="AE185" s="68"/>
      <c r="AF185" s="69">
        <v>1</v>
      </c>
      <c r="AG185" s="68" t="s">
        <v>278</v>
      </c>
      <c r="AH185" s="68" t="s">
        <v>153</v>
      </c>
      <c r="AI185" s="157">
        <v>42824</v>
      </c>
      <c r="AJ185" s="157" t="s">
        <v>1410</v>
      </c>
      <c r="AK185" s="67" t="s">
        <v>1411</v>
      </c>
      <c r="AL185" s="68" t="s">
        <v>282</v>
      </c>
      <c r="AM185" s="154"/>
      <c r="AN185" s="154"/>
      <c r="AO185" s="154"/>
      <c r="AP185" s="154"/>
      <c r="AQ185" s="154"/>
      <c r="AR185" s="154"/>
      <c r="AS185" s="154"/>
      <c r="AT185" s="154"/>
      <c r="AU185" s="154"/>
      <c r="AV185" s="154"/>
      <c r="AW185" s="154"/>
    </row>
    <row r="186" spans="1:49" s="27" customFormat="1" ht="49.5" customHeight="1">
      <c r="A186" s="68" t="s">
        <v>836</v>
      </c>
      <c r="B186" s="68" t="s">
        <v>802</v>
      </c>
      <c r="C186" s="154" t="s">
        <v>477</v>
      </c>
      <c r="D186" s="154" t="s">
        <v>477</v>
      </c>
      <c r="E186" s="32" t="s">
        <v>95</v>
      </c>
      <c r="F186" s="68" t="s">
        <v>521</v>
      </c>
      <c r="G186" s="68" t="s">
        <v>522</v>
      </c>
      <c r="H186" s="68" t="s">
        <v>487</v>
      </c>
      <c r="I186" s="154" t="s">
        <v>523</v>
      </c>
      <c r="J186" s="154">
        <v>1</v>
      </c>
      <c r="K186" s="154" t="s">
        <v>1040</v>
      </c>
      <c r="L186" s="154"/>
      <c r="M186" s="154" t="s">
        <v>423</v>
      </c>
      <c r="N186" s="154" t="s">
        <v>104</v>
      </c>
      <c r="O186" s="154" t="s">
        <v>524</v>
      </c>
      <c r="P186" s="154"/>
      <c r="Q186" s="154">
        <v>132.22</v>
      </c>
      <c r="R186" s="154">
        <v>132.22</v>
      </c>
      <c r="S186" s="154" t="s">
        <v>294</v>
      </c>
      <c r="T186" s="154" t="s">
        <v>112</v>
      </c>
      <c r="U186" s="154" t="s">
        <v>439</v>
      </c>
      <c r="V186" s="67">
        <v>42888</v>
      </c>
      <c r="W186" s="157">
        <f t="shared" si="66"/>
        <v>42948</v>
      </c>
      <c r="X186" s="154"/>
      <c r="Y186" s="154"/>
      <c r="Z186" s="154"/>
      <c r="AA186" s="154"/>
      <c r="AB186" s="68" t="s">
        <v>522</v>
      </c>
      <c r="AC186" s="68" t="s">
        <v>427</v>
      </c>
      <c r="AD186" s="68" t="s">
        <v>525</v>
      </c>
      <c r="AE186" s="68" t="s">
        <v>526</v>
      </c>
      <c r="AF186" s="69">
        <v>1</v>
      </c>
      <c r="AG186" s="68" t="s">
        <v>278</v>
      </c>
      <c r="AH186" s="68" t="s">
        <v>153</v>
      </c>
      <c r="AI186" s="157">
        <v>42948</v>
      </c>
      <c r="AJ186" s="157">
        <f t="shared" si="67"/>
        <v>42948</v>
      </c>
      <c r="AK186" s="67">
        <v>42967</v>
      </c>
      <c r="AL186" s="68" t="s">
        <v>282</v>
      </c>
      <c r="AM186" s="154"/>
      <c r="AN186" s="154"/>
      <c r="AO186" s="154"/>
      <c r="AP186" s="154"/>
      <c r="AQ186" s="154"/>
      <c r="AR186" s="154"/>
      <c r="AS186" s="154"/>
      <c r="AT186" s="154"/>
      <c r="AU186" s="154"/>
      <c r="AV186" s="154"/>
      <c r="AW186" s="154" t="s">
        <v>1042</v>
      </c>
    </row>
    <row r="187" spans="1:49" s="27" customFormat="1" ht="45.75" customHeight="1">
      <c r="A187" s="68" t="s">
        <v>836</v>
      </c>
      <c r="B187" s="68" t="s">
        <v>803</v>
      </c>
      <c r="C187" s="154" t="s">
        <v>477</v>
      </c>
      <c r="D187" s="154" t="s">
        <v>477</v>
      </c>
      <c r="E187" s="32" t="s">
        <v>95</v>
      </c>
      <c r="F187" s="68" t="s">
        <v>521</v>
      </c>
      <c r="G187" s="68" t="s">
        <v>527</v>
      </c>
      <c r="H187" s="68" t="s">
        <v>487</v>
      </c>
      <c r="I187" s="154" t="s">
        <v>523</v>
      </c>
      <c r="J187" s="154">
        <v>1</v>
      </c>
      <c r="K187" s="154"/>
      <c r="L187" s="154"/>
      <c r="M187" s="154" t="s">
        <v>423</v>
      </c>
      <c r="N187" s="154" t="s">
        <v>104</v>
      </c>
      <c r="O187" s="154">
        <v>1474.48</v>
      </c>
      <c r="P187" s="154"/>
      <c r="Q187" s="154">
        <v>1474.48</v>
      </c>
      <c r="R187" s="154">
        <v>1739.88</v>
      </c>
      <c r="S187" s="154" t="s">
        <v>294</v>
      </c>
      <c r="T187" s="154" t="s">
        <v>1097</v>
      </c>
      <c r="U187" s="154" t="s">
        <v>439</v>
      </c>
      <c r="V187" s="67">
        <v>42825</v>
      </c>
      <c r="W187" s="157">
        <f t="shared" si="66"/>
        <v>42885</v>
      </c>
      <c r="X187" s="154"/>
      <c r="Y187" s="154"/>
      <c r="Z187" s="154"/>
      <c r="AA187" s="154"/>
      <c r="AB187" s="68" t="s">
        <v>527</v>
      </c>
      <c r="AC187" s="68" t="s">
        <v>427</v>
      </c>
      <c r="AD187" s="68" t="s">
        <v>525</v>
      </c>
      <c r="AE187" s="68" t="s">
        <v>526</v>
      </c>
      <c r="AF187" s="69">
        <v>1</v>
      </c>
      <c r="AG187" s="68" t="s">
        <v>278</v>
      </c>
      <c r="AH187" s="68" t="s">
        <v>153</v>
      </c>
      <c r="AI187" s="157">
        <v>42906</v>
      </c>
      <c r="AJ187" s="157">
        <v>42906</v>
      </c>
      <c r="AK187" s="67">
        <v>43635</v>
      </c>
      <c r="AL187" s="68" t="s">
        <v>282</v>
      </c>
      <c r="AM187" s="154"/>
      <c r="AN187" s="154"/>
      <c r="AO187" s="154"/>
      <c r="AP187" s="154"/>
      <c r="AQ187" s="154"/>
      <c r="AR187" s="154"/>
      <c r="AS187" s="154"/>
      <c r="AT187" s="154"/>
      <c r="AU187" s="154"/>
      <c r="AV187" s="154"/>
      <c r="AW187" s="154" t="s">
        <v>1042</v>
      </c>
    </row>
    <row r="188" spans="1:49" s="27" customFormat="1" ht="68.25" customHeight="1">
      <c r="A188" s="68" t="s">
        <v>836</v>
      </c>
      <c r="B188" s="68" t="s">
        <v>804</v>
      </c>
      <c r="C188" s="154" t="s">
        <v>477</v>
      </c>
      <c r="D188" s="154" t="s">
        <v>477</v>
      </c>
      <c r="E188" s="32" t="s">
        <v>95</v>
      </c>
      <c r="F188" s="68" t="s">
        <v>521</v>
      </c>
      <c r="G188" s="68" t="s">
        <v>528</v>
      </c>
      <c r="H188" s="68" t="s">
        <v>487</v>
      </c>
      <c r="I188" s="154" t="s">
        <v>523</v>
      </c>
      <c r="J188" s="154">
        <v>1</v>
      </c>
      <c r="K188" s="154"/>
      <c r="L188" s="154"/>
      <c r="M188" s="154" t="s">
        <v>423</v>
      </c>
      <c r="N188" s="154" t="s">
        <v>104</v>
      </c>
      <c r="O188" s="66">
        <v>10358.700000000001</v>
      </c>
      <c r="P188" s="66"/>
      <c r="Q188" s="66">
        <v>10358.700000000001</v>
      </c>
      <c r="R188" s="66">
        <v>10358.700000000001</v>
      </c>
      <c r="S188" s="154" t="s">
        <v>293</v>
      </c>
      <c r="T188" s="154" t="s">
        <v>112</v>
      </c>
      <c r="U188" s="154" t="s">
        <v>439</v>
      </c>
      <c r="V188" s="67">
        <v>42850</v>
      </c>
      <c r="W188" s="157">
        <f>V188+75</f>
        <v>42925</v>
      </c>
      <c r="X188" s="154"/>
      <c r="Y188" s="154"/>
      <c r="Z188" s="154"/>
      <c r="AA188" s="154"/>
      <c r="AB188" s="68" t="s">
        <v>528</v>
      </c>
      <c r="AC188" s="68" t="s">
        <v>427</v>
      </c>
      <c r="AD188" s="68" t="s">
        <v>525</v>
      </c>
      <c r="AE188" s="68" t="s">
        <v>526</v>
      </c>
      <c r="AF188" s="69">
        <v>1</v>
      </c>
      <c r="AG188" s="68" t="s">
        <v>278</v>
      </c>
      <c r="AH188" s="68" t="s">
        <v>153</v>
      </c>
      <c r="AI188" s="157">
        <v>42917</v>
      </c>
      <c r="AJ188" s="157">
        <f>AI188</f>
        <v>42917</v>
      </c>
      <c r="AK188" s="67">
        <v>42920</v>
      </c>
      <c r="AL188" s="68" t="s">
        <v>282</v>
      </c>
      <c r="AM188" s="154"/>
      <c r="AN188" s="154"/>
      <c r="AO188" s="154"/>
      <c r="AP188" s="154"/>
      <c r="AQ188" s="154"/>
      <c r="AR188" s="154"/>
      <c r="AS188" s="154"/>
      <c r="AT188" s="154"/>
      <c r="AU188" s="154"/>
      <c r="AV188" s="154"/>
      <c r="AW188" s="154" t="s">
        <v>1042</v>
      </c>
    </row>
    <row r="189" spans="1:49" s="27" customFormat="1" ht="53.25" customHeight="1">
      <c r="A189" s="68" t="s">
        <v>836</v>
      </c>
      <c r="B189" s="68" t="s">
        <v>805</v>
      </c>
      <c r="C189" s="154" t="s">
        <v>477</v>
      </c>
      <c r="D189" s="154" t="s">
        <v>477</v>
      </c>
      <c r="E189" s="32" t="s">
        <v>95</v>
      </c>
      <c r="F189" s="68" t="s">
        <v>521</v>
      </c>
      <c r="G189" s="68" t="s">
        <v>529</v>
      </c>
      <c r="H189" s="68" t="s">
        <v>487</v>
      </c>
      <c r="I189" s="154" t="s">
        <v>523</v>
      </c>
      <c r="J189" s="154">
        <v>1</v>
      </c>
      <c r="K189" s="154"/>
      <c r="L189" s="154"/>
      <c r="M189" s="154" t="s">
        <v>423</v>
      </c>
      <c r="N189" s="154" t="s">
        <v>104</v>
      </c>
      <c r="O189" s="66">
        <v>1700</v>
      </c>
      <c r="P189" s="66"/>
      <c r="Q189" s="66">
        <v>1700</v>
      </c>
      <c r="R189" s="66">
        <v>1700</v>
      </c>
      <c r="S189" s="154" t="s">
        <v>294</v>
      </c>
      <c r="T189" s="154" t="s">
        <v>112</v>
      </c>
      <c r="U189" s="154" t="s">
        <v>439</v>
      </c>
      <c r="V189" s="67">
        <v>42707</v>
      </c>
      <c r="W189" s="157">
        <f t="shared" ref="W189:W191" si="68">V189+60</f>
        <v>42767</v>
      </c>
      <c r="X189" s="154"/>
      <c r="Y189" s="154"/>
      <c r="Z189" s="154"/>
      <c r="AA189" s="154"/>
      <c r="AB189" s="68" t="s">
        <v>529</v>
      </c>
      <c r="AC189" s="68" t="s">
        <v>427</v>
      </c>
      <c r="AD189" s="68" t="s">
        <v>525</v>
      </c>
      <c r="AE189" s="68" t="s">
        <v>526</v>
      </c>
      <c r="AF189" s="69">
        <v>1</v>
      </c>
      <c r="AG189" s="68" t="s">
        <v>278</v>
      </c>
      <c r="AH189" s="68" t="s">
        <v>153</v>
      </c>
      <c r="AI189" s="157">
        <v>42767</v>
      </c>
      <c r="AJ189" s="157">
        <f t="shared" ref="AJ189:AJ191" si="69">AI189</f>
        <v>42767</v>
      </c>
      <c r="AK189" s="67">
        <v>42767</v>
      </c>
      <c r="AL189" s="68" t="s">
        <v>282</v>
      </c>
      <c r="AM189" s="154"/>
      <c r="AN189" s="154"/>
      <c r="AO189" s="154"/>
      <c r="AP189" s="154"/>
      <c r="AQ189" s="154"/>
      <c r="AR189" s="154"/>
      <c r="AS189" s="154"/>
      <c r="AT189" s="154"/>
      <c r="AU189" s="154"/>
      <c r="AV189" s="154"/>
      <c r="AW189" s="154" t="s">
        <v>1042</v>
      </c>
    </row>
    <row r="190" spans="1:49" s="27" customFormat="1" ht="91.5" customHeight="1">
      <c r="A190" s="68" t="s">
        <v>836</v>
      </c>
      <c r="B190" s="68" t="s">
        <v>1043</v>
      </c>
      <c r="C190" s="154" t="s">
        <v>477</v>
      </c>
      <c r="D190" s="154" t="s">
        <v>477</v>
      </c>
      <c r="E190" s="68" t="s">
        <v>95</v>
      </c>
      <c r="F190" s="68" t="s">
        <v>521</v>
      </c>
      <c r="G190" s="68" t="s">
        <v>530</v>
      </c>
      <c r="H190" s="68" t="s">
        <v>487</v>
      </c>
      <c r="I190" s="154" t="s">
        <v>523</v>
      </c>
      <c r="J190" s="154">
        <v>1</v>
      </c>
      <c r="K190" s="154"/>
      <c r="L190" s="154"/>
      <c r="M190" s="154" t="s">
        <v>423</v>
      </c>
      <c r="N190" s="154" t="s">
        <v>104</v>
      </c>
      <c r="O190" s="66">
        <v>5392.7</v>
      </c>
      <c r="P190" s="66"/>
      <c r="Q190" s="66">
        <v>5392.7</v>
      </c>
      <c r="R190" s="66">
        <v>5392.7</v>
      </c>
      <c r="S190" s="154" t="s">
        <v>294</v>
      </c>
      <c r="T190" s="154" t="s">
        <v>112</v>
      </c>
      <c r="U190" s="154" t="s">
        <v>439</v>
      </c>
      <c r="V190" s="67">
        <v>42857</v>
      </c>
      <c r="W190" s="157">
        <f t="shared" si="68"/>
        <v>42917</v>
      </c>
      <c r="X190" s="154"/>
      <c r="Y190" s="154"/>
      <c r="Z190" s="154"/>
      <c r="AA190" s="154"/>
      <c r="AB190" s="68" t="s">
        <v>530</v>
      </c>
      <c r="AC190" s="68" t="s">
        <v>427</v>
      </c>
      <c r="AD190" s="68" t="s">
        <v>525</v>
      </c>
      <c r="AE190" s="68" t="s">
        <v>526</v>
      </c>
      <c r="AF190" s="69">
        <v>1</v>
      </c>
      <c r="AG190" s="68" t="s">
        <v>278</v>
      </c>
      <c r="AH190" s="68" t="s">
        <v>153</v>
      </c>
      <c r="AI190" s="157">
        <v>42922</v>
      </c>
      <c r="AJ190" s="157">
        <f t="shared" si="69"/>
        <v>42922</v>
      </c>
      <c r="AK190" s="67">
        <v>42967</v>
      </c>
      <c r="AL190" s="68" t="s">
        <v>282</v>
      </c>
      <c r="AM190" s="154"/>
      <c r="AN190" s="154"/>
      <c r="AO190" s="154"/>
      <c r="AP190" s="154"/>
      <c r="AQ190" s="154"/>
      <c r="AR190" s="154"/>
      <c r="AS190" s="154"/>
      <c r="AT190" s="154"/>
      <c r="AU190" s="154"/>
      <c r="AV190" s="154"/>
      <c r="AW190" s="154" t="s">
        <v>1042</v>
      </c>
    </row>
    <row r="191" spans="1:49" s="27" customFormat="1" ht="96.75" customHeight="1">
      <c r="A191" s="72" t="s">
        <v>836</v>
      </c>
      <c r="B191" s="72" t="s">
        <v>1044</v>
      </c>
      <c r="C191" s="73" t="s">
        <v>477</v>
      </c>
      <c r="D191" s="154" t="s">
        <v>477</v>
      </c>
      <c r="E191" s="72" t="s">
        <v>95</v>
      </c>
      <c r="F191" s="72" t="s">
        <v>521</v>
      </c>
      <c r="G191" s="72" t="s">
        <v>531</v>
      </c>
      <c r="H191" s="72" t="s">
        <v>487</v>
      </c>
      <c r="I191" s="73" t="s">
        <v>523</v>
      </c>
      <c r="J191" s="73">
        <v>1</v>
      </c>
      <c r="K191" s="73"/>
      <c r="L191" s="73"/>
      <c r="M191" s="104" t="s">
        <v>423</v>
      </c>
      <c r="N191" s="73" t="s">
        <v>104</v>
      </c>
      <c r="O191" s="74">
        <v>4700</v>
      </c>
      <c r="P191" s="74"/>
      <c r="Q191" s="74">
        <v>4700</v>
      </c>
      <c r="R191" s="74">
        <v>4700</v>
      </c>
      <c r="S191" s="73" t="s">
        <v>294</v>
      </c>
      <c r="T191" s="73" t="s">
        <v>112</v>
      </c>
      <c r="U191" s="73" t="s">
        <v>439</v>
      </c>
      <c r="V191" s="75">
        <v>42735</v>
      </c>
      <c r="W191" s="157">
        <f t="shared" si="68"/>
        <v>42795</v>
      </c>
      <c r="X191" s="73"/>
      <c r="Y191" s="73"/>
      <c r="Z191" s="73"/>
      <c r="AA191" s="73"/>
      <c r="AB191" s="72" t="s">
        <v>531</v>
      </c>
      <c r="AC191" s="72" t="s">
        <v>427</v>
      </c>
      <c r="AD191" s="72" t="s">
        <v>525</v>
      </c>
      <c r="AE191" s="72" t="s">
        <v>526</v>
      </c>
      <c r="AF191" s="76">
        <v>1</v>
      </c>
      <c r="AG191" s="68" t="s">
        <v>278</v>
      </c>
      <c r="AH191" s="68" t="s">
        <v>153</v>
      </c>
      <c r="AI191" s="157">
        <v>42795</v>
      </c>
      <c r="AJ191" s="157">
        <f t="shared" si="69"/>
        <v>42795</v>
      </c>
      <c r="AK191" s="75">
        <v>42795</v>
      </c>
      <c r="AL191" s="72" t="s">
        <v>282</v>
      </c>
      <c r="AM191" s="73"/>
      <c r="AN191" s="154"/>
      <c r="AO191" s="154"/>
      <c r="AP191" s="154"/>
      <c r="AQ191" s="154"/>
      <c r="AR191" s="154"/>
      <c r="AS191" s="154"/>
      <c r="AT191" s="154"/>
      <c r="AU191" s="154"/>
      <c r="AV191" s="154"/>
      <c r="AW191" s="154" t="s">
        <v>1042</v>
      </c>
    </row>
    <row r="192" spans="1:49" s="27" customFormat="1" ht="77.25" customHeight="1">
      <c r="A192" s="68" t="s">
        <v>836</v>
      </c>
      <c r="B192" s="68" t="s">
        <v>532</v>
      </c>
      <c r="C192" s="68" t="s">
        <v>477</v>
      </c>
      <c r="D192" s="32" t="s">
        <v>115</v>
      </c>
      <c r="E192" s="68" t="s">
        <v>95</v>
      </c>
      <c r="F192" s="68" t="s">
        <v>419</v>
      </c>
      <c r="G192" s="68" t="s">
        <v>1178</v>
      </c>
      <c r="H192" s="68" t="s">
        <v>421</v>
      </c>
      <c r="I192" s="154" t="s">
        <v>422</v>
      </c>
      <c r="J192" s="154">
        <v>1</v>
      </c>
      <c r="K192" s="154"/>
      <c r="L192" s="154"/>
      <c r="M192" s="154" t="s">
        <v>423</v>
      </c>
      <c r="N192" s="154" t="s">
        <v>104</v>
      </c>
      <c r="O192" s="58">
        <v>2250.5600399999998</v>
      </c>
      <c r="P192" s="154"/>
      <c r="Q192" s="58">
        <v>2250.5600399999998</v>
      </c>
      <c r="R192" s="59">
        <v>2655.6608500000002</v>
      </c>
      <c r="S192" s="68" t="s">
        <v>107</v>
      </c>
      <c r="T192" s="154" t="s">
        <v>112</v>
      </c>
      <c r="U192" s="68" t="s">
        <v>424</v>
      </c>
      <c r="V192" s="67">
        <v>43069</v>
      </c>
      <c r="W192" s="67">
        <v>43079</v>
      </c>
      <c r="X192" s="68" t="s">
        <v>1094</v>
      </c>
      <c r="Y192" s="68" t="s">
        <v>425</v>
      </c>
      <c r="Z192" s="154">
        <v>7707049388</v>
      </c>
      <c r="AA192" s="154">
        <v>540743001</v>
      </c>
      <c r="AB192" s="68" t="s">
        <v>1178</v>
      </c>
      <c r="AC192" s="156" t="s">
        <v>427</v>
      </c>
      <c r="AD192" s="154">
        <v>876</v>
      </c>
      <c r="AE192" s="154" t="s">
        <v>124</v>
      </c>
      <c r="AF192" s="154">
        <v>1</v>
      </c>
      <c r="AG192" s="162">
        <v>52000000000</v>
      </c>
      <c r="AH192" s="162" t="s">
        <v>183</v>
      </c>
      <c r="AI192" s="157">
        <v>43100</v>
      </c>
      <c r="AJ192" s="67">
        <v>43101</v>
      </c>
      <c r="AK192" s="67">
        <v>43465</v>
      </c>
      <c r="AL192" s="154">
        <v>2018</v>
      </c>
      <c r="AM192" s="154"/>
      <c r="AN192" s="154"/>
      <c r="AO192" s="154"/>
      <c r="AP192" s="154"/>
      <c r="AQ192" s="154"/>
      <c r="AR192" s="154"/>
      <c r="AS192" s="154"/>
      <c r="AT192" s="154"/>
      <c r="AU192" s="154"/>
      <c r="AV192" s="154"/>
      <c r="AW192" s="154" t="s">
        <v>1042</v>
      </c>
    </row>
    <row r="193" spans="1:49" s="27" customFormat="1" ht="69" customHeight="1">
      <c r="A193" s="68" t="s">
        <v>836</v>
      </c>
      <c r="B193" s="68" t="s">
        <v>533</v>
      </c>
      <c r="C193" s="68" t="s">
        <v>477</v>
      </c>
      <c r="D193" s="32" t="s">
        <v>115</v>
      </c>
      <c r="E193" s="68" t="s">
        <v>95</v>
      </c>
      <c r="F193" s="68" t="s">
        <v>534</v>
      </c>
      <c r="G193" s="68" t="s">
        <v>535</v>
      </c>
      <c r="H193" s="68" t="s">
        <v>421</v>
      </c>
      <c r="I193" s="154" t="s">
        <v>422</v>
      </c>
      <c r="J193" s="154">
        <v>1</v>
      </c>
      <c r="K193" s="154"/>
      <c r="L193" s="154"/>
      <c r="M193" s="154" t="s">
        <v>423</v>
      </c>
      <c r="N193" s="154" t="s">
        <v>104</v>
      </c>
      <c r="O193" s="58">
        <v>856.16</v>
      </c>
      <c r="P193" s="154"/>
      <c r="Q193" s="58">
        <v>856.16</v>
      </c>
      <c r="R193" s="59">
        <v>1010.2687900000001</v>
      </c>
      <c r="S193" s="68" t="s">
        <v>107</v>
      </c>
      <c r="T193" s="154" t="s">
        <v>112</v>
      </c>
      <c r="U193" s="68" t="s">
        <v>424</v>
      </c>
      <c r="V193" s="157">
        <v>42850</v>
      </c>
      <c r="W193" s="157">
        <v>42860</v>
      </c>
      <c r="X193" s="68" t="s">
        <v>1093</v>
      </c>
      <c r="Y193" s="68" t="s">
        <v>425</v>
      </c>
      <c r="Z193" s="154">
        <v>7707049388</v>
      </c>
      <c r="AA193" s="154">
        <v>540743001</v>
      </c>
      <c r="AB193" s="68" t="s">
        <v>535</v>
      </c>
      <c r="AC193" s="156" t="s">
        <v>427</v>
      </c>
      <c r="AD193" s="154">
        <v>876</v>
      </c>
      <c r="AE193" s="154" t="s">
        <v>124</v>
      </c>
      <c r="AF193" s="154">
        <v>1</v>
      </c>
      <c r="AG193" s="162">
        <v>52000000000</v>
      </c>
      <c r="AH193" s="162" t="s">
        <v>183</v>
      </c>
      <c r="AI193" s="157">
        <v>42886</v>
      </c>
      <c r="AJ193" s="67">
        <v>42887</v>
      </c>
      <c r="AK193" s="67">
        <v>43220</v>
      </c>
      <c r="AL193" s="154" t="s">
        <v>368</v>
      </c>
      <c r="AM193" s="154"/>
      <c r="AN193" s="154"/>
      <c r="AO193" s="154"/>
      <c r="AP193" s="154"/>
      <c r="AQ193" s="154"/>
      <c r="AR193" s="154"/>
      <c r="AS193" s="154"/>
      <c r="AT193" s="154"/>
      <c r="AU193" s="154"/>
      <c r="AV193" s="154"/>
      <c r="AW193" s="154" t="s">
        <v>1042</v>
      </c>
    </row>
    <row r="194" spans="1:49" s="27" customFormat="1" ht="58.5" customHeight="1">
      <c r="A194" s="68" t="s">
        <v>836</v>
      </c>
      <c r="B194" s="154" t="s">
        <v>834</v>
      </c>
      <c r="C194" s="68" t="s">
        <v>477</v>
      </c>
      <c r="D194" s="154" t="s">
        <v>477</v>
      </c>
      <c r="E194" s="68" t="s">
        <v>95</v>
      </c>
      <c r="F194" s="154" t="s">
        <v>490</v>
      </c>
      <c r="G194" s="154" t="s">
        <v>491</v>
      </c>
      <c r="H194" s="154">
        <v>62</v>
      </c>
      <c r="I194" s="154" t="s">
        <v>492</v>
      </c>
      <c r="J194" s="154">
        <v>1</v>
      </c>
      <c r="K194" s="154" t="s">
        <v>1040</v>
      </c>
      <c r="L194" s="154"/>
      <c r="M194" s="154" t="s">
        <v>423</v>
      </c>
      <c r="N194" s="154" t="s">
        <v>104</v>
      </c>
      <c r="O194" s="154">
        <v>975.51</v>
      </c>
      <c r="P194" s="154"/>
      <c r="Q194" s="154">
        <v>975.51</v>
      </c>
      <c r="R194" s="154">
        <v>1151.1099999999999</v>
      </c>
      <c r="S194" s="68" t="s">
        <v>294</v>
      </c>
      <c r="T194" s="154" t="s">
        <v>112</v>
      </c>
      <c r="U194" s="68" t="s">
        <v>439</v>
      </c>
      <c r="V194" s="67">
        <v>43100</v>
      </c>
      <c r="W194" s="67">
        <v>43100</v>
      </c>
      <c r="X194" s="68" t="s">
        <v>1094</v>
      </c>
      <c r="Y194" s="154" t="s">
        <v>493</v>
      </c>
      <c r="Z194" s="154">
        <v>7710525742</v>
      </c>
      <c r="AA194" s="154">
        <v>771001001</v>
      </c>
      <c r="AB194" s="154" t="s">
        <v>491</v>
      </c>
      <c r="AC194" s="156" t="s">
        <v>427</v>
      </c>
      <c r="AD194" s="154">
        <v>876</v>
      </c>
      <c r="AE194" s="154" t="s">
        <v>124</v>
      </c>
      <c r="AF194" s="154">
        <v>1</v>
      </c>
      <c r="AG194" s="68" t="s">
        <v>278</v>
      </c>
      <c r="AH194" s="68" t="s">
        <v>153</v>
      </c>
      <c r="AI194" s="157">
        <v>43100</v>
      </c>
      <c r="AJ194" s="157">
        <v>43101</v>
      </c>
      <c r="AK194" s="157">
        <v>43465</v>
      </c>
      <c r="AL194" s="154">
        <v>2018</v>
      </c>
      <c r="AM194" s="154"/>
      <c r="AN194" s="154"/>
      <c r="AO194" s="154"/>
      <c r="AP194" s="154"/>
      <c r="AQ194" s="154"/>
      <c r="AR194" s="154"/>
      <c r="AS194" s="154"/>
      <c r="AT194" s="154"/>
      <c r="AU194" s="154"/>
      <c r="AV194" s="154"/>
      <c r="AW194" s="154" t="s">
        <v>1042</v>
      </c>
    </row>
    <row r="195" spans="1:49" s="99" customFormat="1" ht="42.75" customHeight="1">
      <c r="A195" s="117">
        <v>4</v>
      </c>
      <c r="B195" s="157" t="s">
        <v>1120</v>
      </c>
      <c r="C195" s="118" t="s">
        <v>477</v>
      </c>
      <c r="D195" s="154" t="s">
        <v>477</v>
      </c>
      <c r="E195" s="77" t="s">
        <v>89</v>
      </c>
      <c r="F195" s="118">
        <v>168</v>
      </c>
      <c r="G195" s="118" t="s">
        <v>760</v>
      </c>
      <c r="H195" s="119" t="s">
        <v>1095</v>
      </c>
      <c r="I195" s="119" t="s">
        <v>759</v>
      </c>
      <c r="J195" s="77">
        <v>1</v>
      </c>
      <c r="K195" s="77"/>
      <c r="L195" s="77"/>
      <c r="M195" s="118" t="s">
        <v>151</v>
      </c>
      <c r="N195" s="118" t="s">
        <v>306</v>
      </c>
      <c r="O195" s="120">
        <v>13112.46595</v>
      </c>
      <c r="P195" s="77"/>
      <c r="Q195" s="120">
        <f>O195</f>
        <v>13112.46595</v>
      </c>
      <c r="R195" s="120">
        <v>15472.70983</v>
      </c>
      <c r="S195" s="80" t="s">
        <v>293</v>
      </c>
      <c r="T195" s="118" t="s">
        <v>112</v>
      </c>
      <c r="U195" s="154" t="s">
        <v>439</v>
      </c>
      <c r="V195" s="81">
        <v>42714</v>
      </c>
      <c r="W195" s="81">
        <v>42755</v>
      </c>
      <c r="X195" s="77"/>
      <c r="Y195" s="77"/>
      <c r="Z195" s="77"/>
      <c r="AA195" s="77"/>
      <c r="AB195" s="118" t="s">
        <v>760</v>
      </c>
      <c r="AC195" s="77" t="s">
        <v>812</v>
      </c>
      <c r="AD195" s="77">
        <v>796</v>
      </c>
      <c r="AE195" s="118" t="s">
        <v>678</v>
      </c>
      <c r="AF195" s="77">
        <v>3287</v>
      </c>
      <c r="AG195" s="68" t="s">
        <v>278</v>
      </c>
      <c r="AH195" s="68" t="s">
        <v>153</v>
      </c>
      <c r="AI195" s="81">
        <f>W195+10</f>
        <v>42765</v>
      </c>
      <c r="AJ195" s="81">
        <f>AI195+20</f>
        <v>42785</v>
      </c>
      <c r="AK195" s="81">
        <f>AI195+90</f>
        <v>42855</v>
      </c>
      <c r="AL195" s="77">
        <v>2017</v>
      </c>
      <c r="AM195" s="77"/>
      <c r="AN195" s="77"/>
      <c r="AO195" s="77"/>
      <c r="AP195" s="77"/>
      <c r="AQ195" s="77"/>
      <c r="AR195" s="77"/>
      <c r="AS195" s="77"/>
      <c r="AT195" s="77"/>
      <c r="AU195" s="77"/>
      <c r="AV195" s="77"/>
      <c r="AW195" s="77"/>
    </row>
    <row r="196" spans="1:49" s="99" customFormat="1" ht="64.5" customHeight="1">
      <c r="A196" s="117">
        <v>4</v>
      </c>
      <c r="B196" s="157" t="s">
        <v>1121</v>
      </c>
      <c r="C196" s="118" t="s">
        <v>477</v>
      </c>
      <c r="D196" s="154" t="s">
        <v>477</v>
      </c>
      <c r="E196" s="77" t="s">
        <v>89</v>
      </c>
      <c r="F196" s="118">
        <v>128</v>
      </c>
      <c r="G196" s="118" t="s">
        <v>758</v>
      </c>
      <c r="H196" s="119" t="s">
        <v>1096</v>
      </c>
      <c r="I196" s="119" t="s">
        <v>759</v>
      </c>
      <c r="J196" s="77">
        <v>1</v>
      </c>
      <c r="K196" s="77"/>
      <c r="L196" s="77"/>
      <c r="M196" s="118" t="s">
        <v>151</v>
      </c>
      <c r="N196" s="118" t="s">
        <v>306</v>
      </c>
      <c r="O196" s="120">
        <v>8838.5831099999996</v>
      </c>
      <c r="P196" s="77"/>
      <c r="Q196" s="120">
        <f>O196</f>
        <v>8838.5831099999996</v>
      </c>
      <c r="R196" s="120">
        <v>10429.52807</v>
      </c>
      <c r="S196" s="80" t="s">
        <v>293</v>
      </c>
      <c r="T196" s="118" t="s">
        <v>112</v>
      </c>
      <c r="U196" s="154" t="s">
        <v>439</v>
      </c>
      <c r="V196" s="81">
        <v>42714</v>
      </c>
      <c r="W196" s="81">
        <v>42755</v>
      </c>
      <c r="X196" s="77"/>
      <c r="Y196" s="77"/>
      <c r="Z196" s="77"/>
      <c r="AA196" s="77"/>
      <c r="AB196" s="118" t="s">
        <v>758</v>
      </c>
      <c r="AC196" s="77" t="s">
        <v>812</v>
      </c>
      <c r="AD196" s="77">
        <v>796</v>
      </c>
      <c r="AE196" s="118" t="s">
        <v>678</v>
      </c>
      <c r="AF196" s="77">
        <v>597</v>
      </c>
      <c r="AG196" s="68" t="s">
        <v>278</v>
      </c>
      <c r="AH196" s="68" t="s">
        <v>153</v>
      </c>
      <c r="AI196" s="81">
        <f t="shared" ref="AI196" si="70">W196+10</f>
        <v>42765</v>
      </c>
      <c r="AJ196" s="81">
        <f t="shared" ref="AJ196" si="71">AI196+20</f>
        <v>42785</v>
      </c>
      <c r="AK196" s="81">
        <f t="shared" ref="AK196" si="72">AI196+90</f>
        <v>42855</v>
      </c>
      <c r="AL196" s="77">
        <v>2017</v>
      </c>
      <c r="AM196" s="77"/>
      <c r="AN196" s="77"/>
      <c r="AO196" s="77"/>
      <c r="AP196" s="77"/>
      <c r="AQ196" s="77"/>
      <c r="AR196" s="77"/>
      <c r="AS196" s="77"/>
      <c r="AT196" s="77"/>
      <c r="AU196" s="77"/>
      <c r="AV196" s="77"/>
      <c r="AW196" s="77"/>
    </row>
    <row r="197" spans="1:49" s="27" customFormat="1" ht="45">
      <c r="A197" s="32">
        <v>4</v>
      </c>
      <c r="B197" s="157" t="s">
        <v>1118</v>
      </c>
      <c r="C197" s="154" t="s">
        <v>477</v>
      </c>
      <c r="D197" s="154" t="s">
        <v>477</v>
      </c>
      <c r="E197" s="32" t="s">
        <v>89</v>
      </c>
      <c r="F197" s="154">
        <v>259</v>
      </c>
      <c r="G197" s="154" t="s">
        <v>766</v>
      </c>
      <c r="H197" s="100" t="s">
        <v>1096</v>
      </c>
      <c r="I197" s="100" t="s">
        <v>759</v>
      </c>
      <c r="J197" s="32">
        <v>1</v>
      </c>
      <c r="K197" s="32"/>
      <c r="L197" s="32"/>
      <c r="M197" s="154" t="s">
        <v>151</v>
      </c>
      <c r="N197" s="154" t="s">
        <v>306</v>
      </c>
      <c r="O197" s="54">
        <v>2900</v>
      </c>
      <c r="P197" s="32"/>
      <c r="Q197" s="54">
        <v>2900</v>
      </c>
      <c r="R197" s="153">
        <f t="shared" ref="R197:R198" si="73">Q197*1.18</f>
        <v>3422</v>
      </c>
      <c r="S197" s="32" t="s">
        <v>295</v>
      </c>
      <c r="T197" s="154" t="s">
        <v>112</v>
      </c>
      <c r="U197" s="154" t="s">
        <v>439</v>
      </c>
      <c r="V197" s="157">
        <v>42750</v>
      </c>
      <c r="W197" s="157">
        <v>42794</v>
      </c>
      <c r="X197" s="32"/>
      <c r="Y197" s="32"/>
      <c r="Z197" s="32"/>
      <c r="AA197" s="32"/>
      <c r="AB197" s="154" t="s">
        <v>766</v>
      </c>
      <c r="AC197" s="32" t="s">
        <v>812</v>
      </c>
      <c r="AD197" s="32">
        <v>796</v>
      </c>
      <c r="AE197" s="154" t="s">
        <v>678</v>
      </c>
      <c r="AF197" s="32">
        <v>1</v>
      </c>
      <c r="AG197" s="68" t="s">
        <v>278</v>
      </c>
      <c r="AH197" s="68" t="s">
        <v>153</v>
      </c>
      <c r="AI197" s="157">
        <f t="shared" ref="AI197:AI198" si="74">W197+10</f>
        <v>42804</v>
      </c>
      <c r="AJ197" s="157">
        <f t="shared" ref="AJ197:AJ198" si="75">AI197+20</f>
        <v>42824</v>
      </c>
      <c r="AK197" s="157">
        <v>43100</v>
      </c>
      <c r="AL197" s="32">
        <v>2017</v>
      </c>
      <c r="AM197" s="32"/>
      <c r="AN197" s="32"/>
      <c r="AO197" s="32"/>
      <c r="AP197" s="32"/>
      <c r="AQ197" s="32"/>
      <c r="AR197" s="32"/>
      <c r="AS197" s="32"/>
      <c r="AT197" s="32"/>
      <c r="AU197" s="32"/>
      <c r="AV197" s="32"/>
      <c r="AW197" s="154" t="s">
        <v>1042</v>
      </c>
    </row>
    <row r="198" spans="1:49" s="27" customFormat="1" ht="56.25" customHeight="1">
      <c r="A198" s="32">
        <v>4</v>
      </c>
      <c r="B198" s="157" t="s">
        <v>1119</v>
      </c>
      <c r="C198" s="154" t="s">
        <v>477</v>
      </c>
      <c r="D198" s="154" t="s">
        <v>477</v>
      </c>
      <c r="E198" s="32" t="s">
        <v>89</v>
      </c>
      <c r="F198" s="154">
        <v>260</v>
      </c>
      <c r="G198" s="154" t="s">
        <v>767</v>
      </c>
      <c r="H198" s="100" t="s">
        <v>1113</v>
      </c>
      <c r="I198" s="100" t="s">
        <v>713</v>
      </c>
      <c r="J198" s="32">
        <v>1</v>
      </c>
      <c r="K198" s="32"/>
      <c r="L198" s="32"/>
      <c r="M198" s="154" t="s">
        <v>151</v>
      </c>
      <c r="N198" s="154" t="s">
        <v>306</v>
      </c>
      <c r="O198" s="54">
        <v>1900</v>
      </c>
      <c r="P198" s="32"/>
      <c r="Q198" s="54">
        <v>1900</v>
      </c>
      <c r="R198" s="153">
        <f t="shared" si="73"/>
        <v>2242</v>
      </c>
      <c r="S198" s="32" t="s">
        <v>295</v>
      </c>
      <c r="T198" s="154" t="s">
        <v>112</v>
      </c>
      <c r="U198" s="154" t="s">
        <v>439</v>
      </c>
      <c r="V198" s="157">
        <v>42750</v>
      </c>
      <c r="W198" s="157">
        <v>42794</v>
      </c>
      <c r="X198" s="32"/>
      <c r="Y198" s="32"/>
      <c r="Z198" s="32"/>
      <c r="AA198" s="32"/>
      <c r="AB198" s="154" t="s">
        <v>767</v>
      </c>
      <c r="AC198" s="32" t="s">
        <v>812</v>
      </c>
      <c r="AD198" s="32">
        <v>796</v>
      </c>
      <c r="AE198" s="154" t="s">
        <v>678</v>
      </c>
      <c r="AF198" s="32">
        <v>1</v>
      </c>
      <c r="AG198" s="68" t="s">
        <v>278</v>
      </c>
      <c r="AH198" s="68" t="s">
        <v>153</v>
      </c>
      <c r="AI198" s="157">
        <f t="shared" si="74"/>
        <v>42804</v>
      </c>
      <c r="AJ198" s="157">
        <f t="shared" si="75"/>
        <v>42824</v>
      </c>
      <c r="AK198" s="157">
        <v>43100</v>
      </c>
      <c r="AL198" s="32">
        <v>2017</v>
      </c>
      <c r="AM198" s="32"/>
      <c r="AN198" s="32"/>
      <c r="AO198" s="32"/>
      <c r="AP198" s="32"/>
      <c r="AQ198" s="32"/>
      <c r="AR198" s="32"/>
      <c r="AS198" s="32"/>
      <c r="AT198" s="32"/>
      <c r="AU198" s="32"/>
      <c r="AV198" s="32"/>
      <c r="AW198" s="154" t="s">
        <v>1042</v>
      </c>
    </row>
    <row r="199" spans="1:49" s="92" customFormat="1" ht="42.75">
      <c r="A199" s="77">
        <v>4</v>
      </c>
      <c r="B199" s="157" t="s">
        <v>1108</v>
      </c>
      <c r="C199" s="77" t="s">
        <v>477</v>
      </c>
      <c r="D199" s="77" t="s">
        <v>79</v>
      </c>
      <c r="E199" s="77" t="s">
        <v>89</v>
      </c>
      <c r="F199" s="77">
        <v>64</v>
      </c>
      <c r="G199" s="77" t="s">
        <v>1102</v>
      </c>
      <c r="H199" s="82" t="s">
        <v>759</v>
      </c>
      <c r="I199" s="82" t="s">
        <v>759</v>
      </c>
      <c r="J199" s="77">
        <v>1</v>
      </c>
      <c r="K199" s="77"/>
      <c r="L199" s="77"/>
      <c r="M199" s="77" t="s">
        <v>132</v>
      </c>
      <c r="N199" s="77" t="s">
        <v>105</v>
      </c>
      <c r="O199" s="79">
        <v>2242.91993</v>
      </c>
      <c r="P199" s="79"/>
      <c r="Q199" s="79">
        <v>2242.91993</v>
      </c>
      <c r="R199" s="79">
        <f>Q199*1.18</f>
        <v>2646.6455173999998</v>
      </c>
      <c r="S199" s="80" t="s">
        <v>295</v>
      </c>
      <c r="T199" s="80" t="s">
        <v>79</v>
      </c>
      <c r="U199" s="154" t="s">
        <v>439</v>
      </c>
      <c r="V199" s="157">
        <v>42734</v>
      </c>
      <c r="W199" s="81">
        <f t="shared" ref="W199:W203" si="76">V199+55</f>
        <v>42789</v>
      </c>
      <c r="X199" s="80"/>
      <c r="Y199" s="80"/>
      <c r="Z199" s="80"/>
      <c r="AA199" s="80"/>
      <c r="AB199" s="90" t="str">
        <f>G199</f>
        <v>Поставка комплектующих и зап.частей для средств вычислит. и оргтехники</v>
      </c>
      <c r="AC199" s="80" t="s">
        <v>555</v>
      </c>
      <c r="AD199" s="80">
        <v>796</v>
      </c>
      <c r="AE199" s="80" t="s">
        <v>308</v>
      </c>
      <c r="AF199" s="80">
        <v>699</v>
      </c>
      <c r="AG199" s="80">
        <v>1000000000</v>
      </c>
      <c r="AH199" s="80" t="s">
        <v>1045</v>
      </c>
      <c r="AI199" s="81">
        <f t="shared" ref="AI199:AI203" si="77">W199+28</f>
        <v>42817</v>
      </c>
      <c r="AJ199" s="81">
        <f t="shared" ref="AJ199:AJ203" si="78">AI199</f>
        <v>42817</v>
      </c>
      <c r="AK199" s="81">
        <f t="shared" ref="AK199:AK203" si="79">AJ199+60</f>
        <v>42877</v>
      </c>
      <c r="AL199" s="80">
        <v>2017</v>
      </c>
      <c r="AM199" s="80"/>
      <c r="AN199" s="80"/>
      <c r="AO199" s="80"/>
      <c r="AP199" s="80"/>
      <c r="AQ199" s="80"/>
      <c r="AR199" s="81"/>
      <c r="AS199" s="91"/>
      <c r="AT199" s="80"/>
      <c r="AU199" s="80"/>
      <c r="AV199" s="80"/>
      <c r="AW199" s="154" t="s">
        <v>1042</v>
      </c>
    </row>
    <row r="200" spans="1:49" s="92" customFormat="1" ht="42.75">
      <c r="A200" s="77">
        <v>4</v>
      </c>
      <c r="B200" s="157" t="s">
        <v>1109</v>
      </c>
      <c r="C200" s="77" t="s">
        <v>477</v>
      </c>
      <c r="D200" s="77" t="s">
        <v>79</v>
      </c>
      <c r="E200" s="77" t="s">
        <v>89</v>
      </c>
      <c r="F200" s="77">
        <v>65</v>
      </c>
      <c r="G200" s="77" t="s">
        <v>589</v>
      </c>
      <c r="H200" s="82" t="s">
        <v>713</v>
      </c>
      <c r="I200" s="82" t="s">
        <v>713</v>
      </c>
      <c r="J200" s="77">
        <v>1</v>
      </c>
      <c r="K200" s="77"/>
      <c r="L200" s="77"/>
      <c r="M200" s="77" t="s">
        <v>132</v>
      </c>
      <c r="N200" s="77" t="s">
        <v>105</v>
      </c>
      <c r="O200" s="79">
        <v>1555.1562799999999</v>
      </c>
      <c r="P200" s="79"/>
      <c r="Q200" s="79">
        <v>1555.1562799999999</v>
      </c>
      <c r="R200" s="79">
        <f>Q200*1.18</f>
        <v>1835.0844103999998</v>
      </c>
      <c r="S200" s="80" t="s">
        <v>295</v>
      </c>
      <c r="T200" s="80" t="s">
        <v>79</v>
      </c>
      <c r="U200" s="154" t="s">
        <v>439</v>
      </c>
      <c r="V200" s="157">
        <v>42734</v>
      </c>
      <c r="W200" s="81">
        <f t="shared" si="76"/>
        <v>42789</v>
      </c>
      <c r="X200" s="80"/>
      <c r="Y200" s="80"/>
      <c r="Z200" s="80"/>
      <c r="AA200" s="80"/>
      <c r="AB200" s="90" t="str">
        <f>G200</f>
        <v>Поставка комплектующих и запасных частей для средств связи</v>
      </c>
      <c r="AC200" s="80" t="s">
        <v>555</v>
      </c>
      <c r="AD200" s="80">
        <v>796</v>
      </c>
      <c r="AE200" s="80" t="s">
        <v>308</v>
      </c>
      <c r="AF200" s="80">
        <v>7295</v>
      </c>
      <c r="AG200" s="80">
        <v>1000000000</v>
      </c>
      <c r="AH200" s="80" t="s">
        <v>1045</v>
      </c>
      <c r="AI200" s="81">
        <f t="shared" si="77"/>
        <v>42817</v>
      </c>
      <c r="AJ200" s="81">
        <f t="shared" si="78"/>
        <v>42817</v>
      </c>
      <c r="AK200" s="81">
        <f t="shared" si="79"/>
        <v>42877</v>
      </c>
      <c r="AL200" s="80">
        <v>2017</v>
      </c>
      <c r="AM200" s="80"/>
      <c r="AN200" s="80"/>
      <c r="AO200" s="80"/>
      <c r="AP200" s="80"/>
      <c r="AQ200" s="80"/>
      <c r="AR200" s="81"/>
      <c r="AS200" s="91"/>
      <c r="AT200" s="80"/>
      <c r="AU200" s="80"/>
      <c r="AV200" s="80"/>
      <c r="AW200" s="154" t="s">
        <v>1042</v>
      </c>
    </row>
    <row r="201" spans="1:49" s="92" customFormat="1" ht="42.75">
      <c r="A201" s="77">
        <v>4</v>
      </c>
      <c r="B201" s="157" t="s">
        <v>1110</v>
      </c>
      <c r="C201" s="77" t="s">
        <v>477</v>
      </c>
      <c r="D201" s="77" t="s">
        <v>79</v>
      </c>
      <c r="E201" s="77" t="s">
        <v>89</v>
      </c>
      <c r="F201" s="77">
        <v>224</v>
      </c>
      <c r="G201" s="77" t="s">
        <v>764</v>
      </c>
      <c r="H201" s="82" t="s">
        <v>619</v>
      </c>
      <c r="I201" s="82" t="s">
        <v>1104</v>
      </c>
      <c r="J201" s="77">
        <v>1</v>
      </c>
      <c r="K201" s="77"/>
      <c r="L201" s="77"/>
      <c r="M201" s="77" t="s">
        <v>132</v>
      </c>
      <c r="N201" s="77" t="s">
        <v>105</v>
      </c>
      <c r="O201" s="79">
        <v>438.70460000000003</v>
      </c>
      <c r="P201" s="79"/>
      <c r="Q201" s="79">
        <v>438.70460000000003</v>
      </c>
      <c r="R201" s="79">
        <f t="shared" ref="R201:R203" si="80">Q201*1.18</f>
        <v>517.67142799999999</v>
      </c>
      <c r="S201" s="80" t="s">
        <v>295</v>
      </c>
      <c r="T201" s="80" t="s">
        <v>79</v>
      </c>
      <c r="U201" s="154" t="s">
        <v>439</v>
      </c>
      <c r="V201" s="157">
        <v>42734</v>
      </c>
      <c r="W201" s="81">
        <f t="shared" si="76"/>
        <v>42789</v>
      </c>
      <c r="X201" s="80"/>
      <c r="Y201" s="80"/>
      <c r="Z201" s="80"/>
      <c r="AA201" s="80"/>
      <c r="AB201" s="90" t="str">
        <f>G201</f>
        <v>Поставка телекоммуникационного кабеля</v>
      </c>
      <c r="AC201" s="80" t="s">
        <v>555</v>
      </c>
      <c r="AD201" s="80">
        <v>6</v>
      </c>
      <c r="AE201" s="80" t="s">
        <v>1051</v>
      </c>
      <c r="AF201" s="80">
        <v>11870</v>
      </c>
      <c r="AG201" s="80">
        <v>1000000000</v>
      </c>
      <c r="AH201" s="80" t="s">
        <v>1045</v>
      </c>
      <c r="AI201" s="81">
        <f t="shared" si="77"/>
        <v>42817</v>
      </c>
      <c r="AJ201" s="81">
        <f t="shared" si="78"/>
        <v>42817</v>
      </c>
      <c r="AK201" s="81">
        <f t="shared" si="79"/>
        <v>42877</v>
      </c>
      <c r="AL201" s="80">
        <v>2017</v>
      </c>
      <c r="AM201" s="80"/>
      <c r="AN201" s="80"/>
      <c r="AO201" s="80"/>
      <c r="AP201" s="80"/>
      <c r="AQ201" s="80"/>
      <c r="AR201" s="81"/>
      <c r="AS201" s="91"/>
      <c r="AT201" s="80"/>
      <c r="AU201" s="80"/>
      <c r="AV201" s="80"/>
      <c r="AW201" s="154" t="s">
        <v>1042</v>
      </c>
    </row>
    <row r="202" spans="1:49" s="92" customFormat="1" ht="42.75">
      <c r="A202" s="77">
        <v>4</v>
      </c>
      <c r="B202" s="157" t="s">
        <v>1111</v>
      </c>
      <c r="C202" s="77" t="s">
        <v>477</v>
      </c>
      <c r="D202" s="77" t="s">
        <v>79</v>
      </c>
      <c r="E202" s="77" t="s">
        <v>89</v>
      </c>
      <c r="F202" s="77">
        <v>259</v>
      </c>
      <c r="G202" s="77" t="s">
        <v>1105</v>
      </c>
      <c r="H202" s="82" t="s">
        <v>759</v>
      </c>
      <c r="I202" s="82" t="s">
        <v>759</v>
      </c>
      <c r="J202" s="77">
        <v>1</v>
      </c>
      <c r="K202" s="77"/>
      <c r="L202" s="77"/>
      <c r="M202" s="77" t="s">
        <v>132</v>
      </c>
      <c r="N202" s="77" t="s">
        <v>105</v>
      </c>
      <c r="O202" s="79">
        <v>1300</v>
      </c>
      <c r="P202" s="79"/>
      <c r="Q202" s="79">
        <v>1300</v>
      </c>
      <c r="R202" s="79">
        <f t="shared" si="80"/>
        <v>1534</v>
      </c>
      <c r="S202" s="80" t="s">
        <v>295</v>
      </c>
      <c r="T202" s="80" t="s">
        <v>79</v>
      </c>
      <c r="U202" s="154" t="s">
        <v>439</v>
      </c>
      <c r="V202" s="157">
        <v>42734</v>
      </c>
      <c r="W202" s="81">
        <f t="shared" si="76"/>
        <v>42789</v>
      </c>
      <c r="X202" s="80"/>
      <c r="Y202" s="80"/>
      <c r="Z202" s="80"/>
      <c r="AA202" s="80"/>
      <c r="AB202" s="90" t="str">
        <f>G202</f>
        <v>Поставка комплектующих для СВТ и оргтехники (для прайсовых заказов)</v>
      </c>
      <c r="AC202" s="80" t="s">
        <v>555</v>
      </c>
      <c r="AD202" s="80" t="s">
        <v>1106</v>
      </c>
      <c r="AE202" s="80" t="s">
        <v>152</v>
      </c>
      <c r="AF202" s="80">
        <v>1</v>
      </c>
      <c r="AG202" s="80">
        <v>1000000000</v>
      </c>
      <c r="AH202" s="80" t="s">
        <v>1045</v>
      </c>
      <c r="AI202" s="81">
        <f t="shared" si="77"/>
        <v>42817</v>
      </c>
      <c r="AJ202" s="81">
        <f t="shared" si="78"/>
        <v>42817</v>
      </c>
      <c r="AK202" s="81">
        <f t="shared" si="79"/>
        <v>42877</v>
      </c>
      <c r="AL202" s="80">
        <v>2017</v>
      </c>
      <c r="AM202" s="80"/>
      <c r="AN202" s="80"/>
      <c r="AO202" s="80"/>
      <c r="AP202" s="80"/>
      <c r="AQ202" s="80"/>
      <c r="AR202" s="81"/>
      <c r="AS202" s="91"/>
      <c r="AT202" s="80"/>
      <c r="AU202" s="80"/>
      <c r="AV202" s="80"/>
      <c r="AW202" s="154" t="s">
        <v>1042</v>
      </c>
    </row>
    <row r="203" spans="1:49" s="92" customFormat="1" ht="57">
      <c r="A203" s="77">
        <v>4</v>
      </c>
      <c r="B203" s="157" t="s">
        <v>1112</v>
      </c>
      <c r="C203" s="77" t="s">
        <v>477</v>
      </c>
      <c r="D203" s="77" t="s">
        <v>79</v>
      </c>
      <c r="E203" s="77" t="s">
        <v>89</v>
      </c>
      <c r="F203" s="77">
        <v>260</v>
      </c>
      <c r="G203" s="77" t="s">
        <v>1107</v>
      </c>
      <c r="H203" s="82" t="s">
        <v>713</v>
      </c>
      <c r="I203" s="82" t="s">
        <v>713</v>
      </c>
      <c r="J203" s="77">
        <v>1</v>
      </c>
      <c r="K203" s="77"/>
      <c r="L203" s="77"/>
      <c r="M203" s="77" t="s">
        <v>132</v>
      </c>
      <c r="N203" s="77" t="s">
        <v>105</v>
      </c>
      <c r="O203" s="79">
        <v>1523.6279999999999</v>
      </c>
      <c r="P203" s="79"/>
      <c r="Q203" s="79">
        <v>1523.6279999999999</v>
      </c>
      <c r="R203" s="79">
        <f t="shared" si="80"/>
        <v>1797.8810399999998</v>
      </c>
      <c r="S203" s="80" t="s">
        <v>295</v>
      </c>
      <c r="T203" s="80" t="s">
        <v>79</v>
      </c>
      <c r="U203" s="154" t="s">
        <v>439</v>
      </c>
      <c r="V203" s="157">
        <v>42734</v>
      </c>
      <c r="W203" s="81">
        <f t="shared" si="76"/>
        <v>42789</v>
      </c>
      <c r="X203" s="80"/>
      <c r="Y203" s="80"/>
      <c r="Z203" s="80"/>
      <c r="AA203" s="80"/>
      <c r="AB203" s="90" t="str">
        <f>G203</f>
        <v>Поставка комплектующих и запасных частей к средствам связи (для прайсовых заказов)</v>
      </c>
      <c r="AC203" s="80" t="s">
        <v>555</v>
      </c>
      <c r="AD203" s="80" t="s">
        <v>1106</v>
      </c>
      <c r="AE203" s="80" t="s">
        <v>152</v>
      </c>
      <c r="AF203" s="80">
        <v>1</v>
      </c>
      <c r="AG203" s="80">
        <v>1000000000</v>
      </c>
      <c r="AH203" s="80" t="s">
        <v>1045</v>
      </c>
      <c r="AI203" s="81">
        <f t="shared" si="77"/>
        <v>42817</v>
      </c>
      <c r="AJ203" s="81">
        <f t="shared" si="78"/>
        <v>42817</v>
      </c>
      <c r="AK203" s="81">
        <f t="shared" si="79"/>
        <v>42877</v>
      </c>
      <c r="AL203" s="80">
        <v>2017</v>
      </c>
      <c r="AM203" s="80"/>
      <c r="AN203" s="80"/>
      <c r="AO203" s="80"/>
      <c r="AP203" s="80"/>
      <c r="AQ203" s="80"/>
      <c r="AR203" s="81"/>
      <c r="AS203" s="91"/>
      <c r="AT203" s="80"/>
      <c r="AU203" s="80"/>
      <c r="AV203" s="80"/>
      <c r="AW203" s="154" t="s">
        <v>1042</v>
      </c>
    </row>
    <row r="204" spans="1:49" s="48" customFormat="1" ht="53.25" customHeight="1">
      <c r="A204" s="156" t="s">
        <v>836</v>
      </c>
      <c r="B204" s="157" t="s">
        <v>749</v>
      </c>
      <c r="C204" s="154" t="s">
        <v>477</v>
      </c>
      <c r="D204" s="154" t="s">
        <v>114</v>
      </c>
      <c r="E204" s="154" t="s">
        <v>575</v>
      </c>
      <c r="F204" s="154">
        <v>65</v>
      </c>
      <c r="G204" s="154" t="s">
        <v>589</v>
      </c>
      <c r="H204" s="157" t="s">
        <v>713</v>
      </c>
      <c r="I204" s="154" t="s">
        <v>750</v>
      </c>
      <c r="J204" s="160">
        <v>1</v>
      </c>
      <c r="K204" s="154"/>
      <c r="L204" s="154"/>
      <c r="M204" s="154" t="s">
        <v>665</v>
      </c>
      <c r="N204" s="154" t="s">
        <v>105</v>
      </c>
      <c r="O204" s="158">
        <v>1641.1163000000004</v>
      </c>
      <c r="P204" s="154"/>
      <c r="Q204" s="158">
        <v>1641.1163000000004</v>
      </c>
      <c r="R204" s="158">
        <v>1936.5172340000004</v>
      </c>
      <c r="S204" s="154" t="s">
        <v>295</v>
      </c>
      <c r="T204" s="154" t="s">
        <v>114</v>
      </c>
      <c r="U204" s="154" t="s">
        <v>439</v>
      </c>
      <c r="V204" s="57">
        <v>42734</v>
      </c>
      <c r="W204" s="81">
        <f t="shared" ref="W204:W210" si="81">V204+55</f>
        <v>42789</v>
      </c>
      <c r="X204" s="154"/>
      <c r="Y204" s="154"/>
      <c r="Z204" s="154"/>
      <c r="AA204" s="154"/>
      <c r="AB204" s="154" t="s">
        <v>589</v>
      </c>
      <c r="AC204" s="154"/>
      <c r="AD204" s="154">
        <v>796</v>
      </c>
      <c r="AE204" s="154" t="s">
        <v>678</v>
      </c>
      <c r="AF204" s="160">
        <v>480</v>
      </c>
      <c r="AG204" s="68" t="s">
        <v>201</v>
      </c>
      <c r="AH204" s="68" t="s">
        <v>202</v>
      </c>
      <c r="AI204" s="157">
        <v>42751</v>
      </c>
      <c r="AJ204" s="157">
        <f t="shared" ref="AJ204:AJ210" si="82">AI204</f>
        <v>42751</v>
      </c>
      <c r="AK204" s="157">
        <v>42916</v>
      </c>
      <c r="AL204" s="154">
        <v>2017</v>
      </c>
      <c r="AM204" s="154"/>
      <c r="AN204" s="154">
        <v>2017</v>
      </c>
      <c r="AO204" s="154" t="s">
        <v>668</v>
      </c>
      <c r="AP204" s="154" t="s">
        <v>669</v>
      </c>
      <c r="AQ204" s="157">
        <v>41922</v>
      </c>
      <c r="AR204" s="154"/>
      <c r="AS204" s="55">
        <v>24705</v>
      </c>
      <c r="AT204" s="154"/>
      <c r="AU204" s="154"/>
      <c r="AV204" s="154" t="s">
        <v>149</v>
      </c>
      <c r="AW204" s="154" t="s">
        <v>1042</v>
      </c>
    </row>
    <row r="205" spans="1:49" s="48" customFormat="1" ht="62.25" customHeight="1">
      <c r="A205" s="156" t="s">
        <v>836</v>
      </c>
      <c r="B205" s="157" t="s">
        <v>751</v>
      </c>
      <c r="C205" s="154" t="s">
        <v>477</v>
      </c>
      <c r="D205" s="154" t="s">
        <v>114</v>
      </c>
      <c r="E205" s="154" t="s">
        <v>575</v>
      </c>
      <c r="F205" s="154">
        <v>93</v>
      </c>
      <c r="G205" s="154" t="s">
        <v>752</v>
      </c>
      <c r="H205" s="156" t="s">
        <v>753</v>
      </c>
      <c r="I205" s="156" t="s">
        <v>754</v>
      </c>
      <c r="J205" s="160">
        <v>1</v>
      </c>
      <c r="K205" s="154"/>
      <c r="L205" s="154"/>
      <c r="M205" s="154" t="s">
        <v>665</v>
      </c>
      <c r="N205" s="154" t="s">
        <v>105</v>
      </c>
      <c r="O205" s="158">
        <v>832.91883000000007</v>
      </c>
      <c r="P205" s="154"/>
      <c r="Q205" s="158">
        <v>832.91883000000007</v>
      </c>
      <c r="R205" s="158">
        <v>982.84421940000004</v>
      </c>
      <c r="S205" s="154" t="s">
        <v>295</v>
      </c>
      <c r="T205" s="154" t="s">
        <v>114</v>
      </c>
      <c r="U205" s="154" t="s">
        <v>439</v>
      </c>
      <c r="V205" s="57">
        <v>42734</v>
      </c>
      <c r="W205" s="81">
        <f t="shared" si="81"/>
        <v>42789</v>
      </c>
      <c r="X205" s="154"/>
      <c r="Y205" s="154"/>
      <c r="Z205" s="154"/>
      <c r="AA205" s="154"/>
      <c r="AB205" s="154" t="s">
        <v>752</v>
      </c>
      <c r="AC205" s="154"/>
      <c r="AD205" s="154">
        <v>796</v>
      </c>
      <c r="AE205" s="154" t="s">
        <v>678</v>
      </c>
      <c r="AF205" s="160">
        <v>269</v>
      </c>
      <c r="AG205" s="68" t="s">
        <v>201</v>
      </c>
      <c r="AH205" s="68" t="s">
        <v>202</v>
      </c>
      <c r="AI205" s="157">
        <v>42751</v>
      </c>
      <c r="AJ205" s="157">
        <f t="shared" si="82"/>
        <v>42751</v>
      </c>
      <c r="AK205" s="157">
        <v>42825</v>
      </c>
      <c r="AL205" s="154">
        <v>2017</v>
      </c>
      <c r="AM205" s="154"/>
      <c r="AN205" s="154">
        <v>2017</v>
      </c>
      <c r="AO205" s="154" t="s">
        <v>668</v>
      </c>
      <c r="AP205" s="154" t="s">
        <v>669</v>
      </c>
      <c r="AQ205" s="157">
        <v>41922</v>
      </c>
      <c r="AR205" s="154"/>
      <c r="AS205" s="55">
        <v>24705</v>
      </c>
      <c r="AT205" s="154"/>
      <c r="AU205" s="154"/>
      <c r="AV205" s="154" t="s">
        <v>149</v>
      </c>
      <c r="AW205" s="154" t="s">
        <v>1042</v>
      </c>
    </row>
    <row r="206" spans="1:49" s="48" customFormat="1" ht="81.75" customHeight="1">
      <c r="A206" s="156" t="s">
        <v>836</v>
      </c>
      <c r="B206" s="157" t="s">
        <v>755</v>
      </c>
      <c r="C206" s="154" t="s">
        <v>477</v>
      </c>
      <c r="D206" s="154" t="s">
        <v>114</v>
      </c>
      <c r="E206" s="154" t="s">
        <v>575</v>
      </c>
      <c r="F206" s="154">
        <v>94</v>
      </c>
      <c r="G206" s="154" t="s">
        <v>756</v>
      </c>
      <c r="H206" s="156" t="s">
        <v>713</v>
      </c>
      <c r="I206" s="156" t="s">
        <v>757</v>
      </c>
      <c r="J206" s="160">
        <v>1</v>
      </c>
      <c r="K206" s="154"/>
      <c r="L206" s="154"/>
      <c r="M206" s="154" t="s">
        <v>665</v>
      </c>
      <c r="N206" s="154" t="s">
        <v>105</v>
      </c>
      <c r="O206" s="158">
        <v>1845.09529</v>
      </c>
      <c r="P206" s="154"/>
      <c r="Q206" s="158">
        <v>1845.09529</v>
      </c>
      <c r="R206" s="158">
        <v>2177.2124421999997</v>
      </c>
      <c r="S206" s="154" t="s">
        <v>295</v>
      </c>
      <c r="T206" s="154" t="s">
        <v>114</v>
      </c>
      <c r="U206" s="154" t="s">
        <v>439</v>
      </c>
      <c r="V206" s="57">
        <v>42734</v>
      </c>
      <c r="W206" s="81">
        <f t="shared" si="81"/>
        <v>42789</v>
      </c>
      <c r="X206" s="154"/>
      <c r="Y206" s="154"/>
      <c r="Z206" s="154"/>
      <c r="AA206" s="154"/>
      <c r="AB206" s="154" t="s">
        <v>756</v>
      </c>
      <c r="AC206" s="154"/>
      <c r="AD206" s="154">
        <v>796</v>
      </c>
      <c r="AE206" s="154" t="s">
        <v>678</v>
      </c>
      <c r="AF206" s="160">
        <v>131</v>
      </c>
      <c r="AG206" s="68" t="s">
        <v>201</v>
      </c>
      <c r="AH206" s="68" t="s">
        <v>202</v>
      </c>
      <c r="AI206" s="157">
        <v>42751</v>
      </c>
      <c r="AJ206" s="157">
        <f t="shared" si="82"/>
        <v>42751</v>
      </c>
      <c r="AK206" s="157">
        <v>42825</v>
      </c>
      <c r="AL206" s="154">
        <v>2017</v>
      </c>
      <c r="AM206" s="154"/>
      <c r="AN206" s="154">
        <v>2017</v>
      </c>
      <c r="AO206" s="154" t="s">
        <v>668</v>
      </c>
      <c r="AP206" s="154" t="s">
        <v>669</v>
      </c>
      <c r="AQ206" s="157">
        <v>41922</v>
      </c>
      <c r="AR206" s="154"/>
      <c r="AS206" s="55">
        <v>24705</v>
      </c>
      <c r="AT206" s="154"/>
      <c r="AU206" s="154"/>
      <c r="AV206" s="154" t="s">
        <v>149</v>
      </c>
      <c r="AW206" s="154" t="s">
        <v>1042</v>
      </c>
    </row>
    <row r="207" spans="1:49" s="48" customFormat="1" ht="60" customHeight="1">
      <c r="A207" s="156" t="s">
        <v>836</v>
      </c>
      <c r="B207" s="157" t="s">
        <v>1169</v>
      </c>
      <c r="C207" s="154" t="s">
        <v>477</v>
      </c>
      <c r="D207" s="154" t="s">
        <v>114</v>
      </c>
      <c r="E207" s="154" t="s">
        <v>575</v>
      </c>
      <c r="F207" s="154">
        <v>195</v>
      </c>
      <c r="G207" s="154" t="s">
        <v>639</v>
      </c>
      <c r="H207" s="156" t="s">
        <v>584</v>
      </c>
      <c r="I207" s="156" t="s">
        <v>762</v>
      </c>
      <c r="J207" s="160">
        <v>2</v>
      </c>
      <c r="K207" s="154"/>
      <c r="L207" s="154"/>
      <c r="M207" s="154" t="s">
        <v>665</v>
      </c>
      <c r="N207" s="154" t="s">
        <v>105</v>
      </c>
      <c r="O207" s="158">
        <v>483.82800000000003</v>
      </c>
      <c r="P207" s="154"/>
      <c r="Q207" s="158">
        <v>483.82800000000003</v>
      </c>
      <c r="R207" s="158">
        <v>570.91704000000004</v>
      </c>
      <c r="S207" s="154" t="s">
        <v>295</v>
      </c>
      <c r="T207" s="154" t="s">
        <v>114</v>
      </c>
      <c r="U207" s="154" t="s">
        <v>439</v>
      </c>
      <c r="V207" s="57">
        <v>42734</v>
      </c>
      <c r="W207" s="81">
        <f t="shared" si="81"/>
        <v>42789</v>
      </c>
      <c r="X207" s="154"/>
      <c r="Y207" s="154"/>
      <c r="Z207" s="154"/>
      <c r="AA207" s="154"/>
      <c r="AB207" s="154" t="s">
        <v>639</v>
      </c>
      <c r="AC207" s="154"/>
      <c r="AD207" s="154">
        <v>796</v>
      </c>
      <c r="AE207" s="154" t="s">
        <v>678</v>
      </c>
      <c r="AF207" s="160">
        <v>171</v>
      </c>
      <c r="AG207" s="68" t="s">
        <v>201</v>
      </c>
      <c r="AH207" s="68" t="s">
        <v>202</v>
      </c>
      <c r="AI207" s="157">
        <v>42751</v>
      </c>
      <c r="AJ207" s="157">
        <f t="shared" si="82"/>
        <v>42751</v>
      </c>
      <c r="AK207" s="157">
        <v>42832</v>
      </c>
      <c r="AL207" s="154">
        <v>2017</v>
      </c>
      <c r="AM207" s="154"/>
      <c r="AN207" s="154"/>
      <c r="AO207" s="154"/>
      <c r="AP207" s="154"/>
      <c r="AQ207" s="154"/>
      <c r="AR207" s="154"/>
      <c r="AS207" s="154"/>
      <c r="AT207" s="154"/>
      <c r="AU207" s="154"/>
      <c r="AV207" s="154"/>
      <c r="AW207" s="154" t="s">
        <v>1042</v>
      </c>
    </row>
    <row r="208" spans="1:49" s="49" customFormat="1" ht="102" customHeight="1">
      <c r="A208" s="156" t="s">
        <v>836</v>
      </c>
      <c r="B208" s="157" t="s">
        <v>1170</v>
      </c>
      <c r="C208" s="154" t="s">
        <v>477</v>
      </c>
      <c r="D208" s="154" t="s">
        <v>114</v>
      </c>
      <c r="E208" s="154" t="s">
        <v>575</v>
      </c>
      <c r="F208" s="155">
        <v>224</v>
      </c>
      <c r="G208" s="155" t="s">
        <v>764</v>
      </c>
      <c r="H208" s="156" t="s">
        <v>619</v>
      </c>
      <c r="I208" s="156" t="s">
        <v>765</v>
      </c>
      <c r="J208" s="160">
        <v>1</v>
      </c>
      <c r="K208" s="155"/>
      <c r="L208" s="155"/>
      <c r="M208" s="154" t="s">
        <v>665</v>
      </c>
      <c r="N208" s="154" t="s">
        <v>105</v>
      </c>
      <c r="O208" s="158">
        <v>1100.9746699999998</v>
      </c>
      <c r="P208" s="155"/>
      <c r="Q208" s="158">
        <v>1100.9746699999998</v>
      </c>
      <c r="R208" s="158">
        <v>1299.1501105999998</v>
      </c>
      <c r="S208" s="154" t="s">
        <v>295</v>
      </c>
      <c r="T208" s="154" t="s">
        <v>114</v>
      </c>
      <c r="U208" s="154" t="s">
        <v>439</v>
      </c>
      <c r="V208" s="57">
        <v>42734</v>
      </c>
      <c r="W208" s="81">
        <f t="shared" si="81"/>
        <v>42789</v>
      </c>
      <c r="X208" s="155"/>
      <c r="Y208" s="155"/>
      <c r="Z208" s="155"/>
      <c r="AA208" s="155"/>
      <c r="AB208" s="155" t="s">
        <v>764</v>
      </c>
      <c r="AC208" s="155"/>
      <c r="AD208" s="155">
        <v>876</v>
      </c>
      <c r="AE208" s="154" t="s">
        <v>691</v>
      </c>
      <c r="AF208" s="60">
        <v>31461</v>
      </c>
      <c r="AG208" s="68" t="s">
        <v>201</v>
      </c>
      <c r="AH208" s="68" t="s">
        <v>202</v>
      </c>
      <c r="AI208" s="157">
        <v>42751</v>
      </c>
      <c r="AJ208" s="157">
        <f t="shared" si="82"/>
        <v>42751</v>
      </c>
      <c r="AK208" s="57">
        <v>42916</v>
      </c>
      <c r="AL208" s="154">
        <v>2017</v>
      </c>
      <c r="AM208" s="155"/>
      <c r="AN208" s="155">
        <v>2017</v>
      </c>
      <c r="AO208" s="154" t="s">
        <v>706</v>
      </c>
      <c r="AP208" s="154" t="s">
        <v>415</v>
      </c>
      <c r="AQ208" s="154" t="s">
        <v>670</v>
      </c>
      <c r="AR208" s="155"/>
      <c r="AS208" s="155"/>
      <c r="AT208" s="155"/>
      <c r="AU208" s="155"/>
      <c r="AV208" s="154" t="s">
        <v>149</v>
      </c>
      <c r="AW208" s="154" t="s">
        <v>1042</v>
      </c>
    </row>
    <row r="209" spans="1:49" s="49" customFormat="1" ht="50.25" customHeight="1">
      <c r="A209" s="156" t="s">
        <v>836</v>
      </c>
      <c r="B209" s="157" t="s">
        <v>761</v>
      </c>
      <c r="C209" s="154" t="s">
        <v>477</v>
      </c>
      <c r="D209" s="154" t="s">
        <v>114</v>
      </c>
      <c r="E209" s="154" t="s">
        <v>575</v>
      </c>
      <c r="F209" s="154">
        <v>259</v>
      </c>
      <c r="G209" s="154" t="s">
        <v>766</v>
      </c>
      <c r="H209" s="56" t="s">
        <v>759</v>
      </c>
      <c r="I209" s="56" t="s">
        <v>1098</v>
      </c>
      <c r="J209" s="160">
        <v>1</v>
      </c>
      <c r="K209" s="155"/>
      <c r="L209" s="155"/>
      <c r="M209" s="155" t="s">
        <v>665</v>
      </c>
      <c r="N209" s="154" t="s">
        <v>105</v>
      </c>
      <c r="O209" s="158">
        <v>1878.44</v>
      </c>
      <c r="P209" s="155"/>
      <c r="Q209" s="158">
        <v>1878.44</v>
      </c>
      <c r="R209" s="158">
        <v>2216.5592000000001</v>
      </c>
      <c r="S209" s="154" t="s">
        <v>295</v>
      </c>
      <c r="T209" s="154" t="s">
        <v>114</v>
      </c>
      <c r="U209" s="154" t="s">
        <v>439</v>
      </c>
      <c r="V209" s="57">
        <v>42734</v>
      </c>
      <c r="W209" s="81">
        <f t="shared" si="81"/>
        <v>42789</v>
      </c>
      <c r="X209" s="155"/>
      <c r="Y209" s="155"/>
      <c r="Z209" s="155"/>
      <c r="AA209" s="155"/>
      <c r="AB209" s="154" t="s">
        <v>766</v>
      </c>
      <c r="AC209" s="155"/>
      <c r="AD209" s="154">
        <v>796</v>
      </c>
      <c r="AE209" s="154" t="s">
        <v>678</v>
      </c>
      <c r="AF209" s="160">
        <v>1878440</v>
      </c>
      <c r="AG209" s="68" t="s">
        <v>201</v>
      </c>
      <c r="AH209" s="68" t="s">
        <v>202</v>
      </c>
      <c r="AI209" s="157">
        <v>42751</v>
      </c>
      <c r="AJ209" s="157">
        <f t="shared" si="82"/>
        <v>42751</v>
      </c>
      <c r="AK209" s="57">
        <v>43100</v>
      </c>
      <c r="AL209" s="154">
        <v>2017</v>
      </c>
      <c r="AM209" s="155"/>
      <c r="AN209" s="155"/>
      <c r="AO209" s="155"/>
      <c r="AP209" s="155"/>
      <c r="AQ209" s="155"/>
      <c r="AR209" s="155"/>
      <c r="AS209" s="155"/>
      <c r="AT209" s="155"/>
      <c r="AU209" s="155"/>
      <c r="AV209" s="155"/>
      <c r="AW209" s="154" t="s">
        <v>1042</v>
      </c>
    </row>
    <row r="210" spans="1:49" s="49" customFormat="1" ht="81" customHeight="1">
      <c r="A210" s="156" t="s">
        <v>836</v>
      </c>
      <c r="B210" s="157" t="s">
        <v>763</v>
      </c>
      <c r="C210" s="154" t="s">
        <v>477</v>
      </c>
      <c r="D210" s="154" t="s">
        <v>114</v>
      </c>
      <c r="E210" s="154" t="s">
        <v>575</v>
      </c>
      <c r="F210" s="154">
        <v>260</v>
      </c>
      <c r="G210" s="154" t="s">
        <v>767</v>
      </c>
      <c r="H210" s="157" t="s">
        <v>713</v>
      </c>
      <c r="I210" s="154" t="s">
        <v>1099</v>
      </c>
      <c r="J210" s="160">
        <v>1</v>
      </c>
      <c r="K210" s="155"/>
      <c r="L210" s="155"/>
      <c r="M210" s="155" t="s">
        <v>665</v>
      </c>
      <c r="N210" s="154" t="s">
        <v>105</v>
      </c>
      <c r="O210" s="158">
        <v>918.37</v>
      </c>
      <c r="P210" s="155"/>
      <c r="Q210" s="158">
        <v>918.37</v>
      </c>
      <c r="R210" s="158">
        <v>1083.6766</v>
      </c>
      <c r="S210" s="154" t="s">
        <v>295</v>
      </c>
      <c r="T210" s="154" t="s">
        <v>114</v>
      </c>
      <c r="U210" s="154" t="s">
        <v>439</v>
      </c>
      <c r="V210" s="57">
        <v>42734</v>
      </c>
      <c r="W210" s="81">
        <f t="shared" si="81"/>
        <v>42789</v>
      </c>
      <c r="X210" s="155"/>
      <c r="Y210" s="155"/>
      <c r="Z210" s="155"/>
      <c r="AA210" s="155"/>
      <c r="AB210" s="154" t="s">
        <v>767</v>
      </c>
      <c r="AC210" s="155"/>
      <c r="AD210" s="154">
        <v>796</v>
      </c>
      <c r="AE210" s="154" t="s">
        <v>678</v>
      </c>
      <c r="AF210" s="160">
        <v>918370</v>
      </c>
      <c r="AG210" s="68" t="s">
        <v>201</v>
      </c>
      <c r="AH210" s="68" t="s">
        <v>202</v>
      </c>
      <c r="AI210" s="157">
        <v>42751</v>
      </c>
      <c r="AJ210" s="157">
        <f t="shared" si="82"/>
        <v>42751</v>
      </c>
      <c r="AK210" s="57">
        <v>43100</v>
      </c>
      <c r="AL210" s="154">
        <v>2017</v>
      </c>
      <c r="AM210" s="155"/>
      <c r="AN210" s="155"/>
      <c r="AO210" s="155"/>
      <c r="AP210" s="155"/>
      <c r="AQ210" s="155"/>
      <c r="AR210" s="155"/>
      <c r="AS210" s="155"/>
      <c r="AT210" s="155"/>
      <c r="AU210" s="155"/>
      <c r="AV210" s="155"/>
      <c r="AW210" s="154" t="s">
        <v>1042</v>
      </c>
    </row>
    <row r="211" spans="1:49" s="27" customFormat="1" ht="74.25" customHeight="1">
      <c r="A211" s="154">
        <v>4</v>
      </c>
      <c r="B211" s="157" t="s">
        <v>1101</v>
      </c>
      <c r="C211" s="154" t="s">
        <v>477</v>
      </c>
      <c r="D211" s="32" t="s">
        <v>134</v>
      </c>
      <c r="E211" s="156" t="s">
        <v>575</v>
      </c>
      <c r="F211" s="154">
        <v>65</v>
      </c>
      <c r="G211" s="154" t="s">
        <v>589</v>
      </c>
      <c r="H211" s="154" t="s">
        <v>590</v>
      </c>
      <c r="I211" s="154" t="s">
        <v>591</v>
      </c>
      <c r="J211" s="154">
        <v>1</v>
      </c>
      <c r="K211" s="32"/>
      <c r="L211" s="32"/>
      <c r="M211" s="156" t="s">
        <v>151</v>
      </c>
      <c r="N211" s="154" t="s">
        <v>578</v>
      </c>
      <c r="O211" s="54">
        <v>427.55457000000001</v>
      </c>
      <c r="P211" s="153"/>
      <c r="Q211" s="54">
        <v>427.55457000000001</v>
      </c>
      <c r="R211" s="47">
        <f t="shared" ref="R211:R220" si="83">Q211*1.18</f>
        <v>504.51439260000001</v>
      </c>
      <c r="S211" s="154" t="s">
        <v>295</v>
      </c>
      <c r="T211" s="154" t="s">
        <v>113</v>
      </c>
      <c r="U211" s="154" t="s">
        <v>439</v>
      </c>
      <c r="V211" s="157">
        <v>42675</v>
      </c>
      <c r="W211" s="81">
        <f>V211+55</f>
        <v>42730</v>
      </c>
      <c r="X211" s="154"/>
      <c r="Y211" s="154"/>
      <c r="Z211" s="154"/>
      <c r="AA211" s="154"/>
      <c r="AB211" s="154" t="s">
        <v>589</v>
      </c>
      <c r="AC211" s="154" t="s">
        <v>149</v>
      </c>
      <c r="AD211" s="154">
        <v>796</v>
      </c>
      <c r="AE211" s="154" t="s">
        <v>579</v>
      </c>
      <c r="AF211" s="160">
        <v>88</v>
      </c>
      <c r="AG211" s="160">
        <v>84000000000</v>
      </c>
      <c r="AH211" s="160" t="s">
        <v>141</v>
      </c>
      <c r="AI211" s="157">
        <v>42760</v>
      </c>
      <c r="AJ211" s="157">
        <f>AI211</f>
        <v>42760</v>
      </c>
      <c r="AK211" s="157">
        <v>42855</v>
      </c>
      <c r="AL211" s="154">
        <v>2017</v>
      </c>
      <c r="AM211" s="154"/>
      <c r="AN211" s="154"/>
      <c r="AO211" s="154"/>
      <c r="AP211" s="154"/>
      <c r="AQ211" s="154"/>
      <c r="AR211" s="157"/>
      <c r="AS211" s="158"/>
      <c r="AT211" s="154"/>
      <c r="AU211" s="154"/>
      <c r="AV211" s="154"/>
      <c r="AW211" s="154" t="s">
        <v>1042</v>
      </c>
    </row>
    <row r="212" spans="1:49" s="99" customFormat="1" ht="45">
      <c r="A212" s="77">
        <v>4</v>
      </c>
      <c r="B212" s="32" t="s">
        <v>1114</v>
      </c>
      <c r="C212" s="154" t="s">
        <v>477</v>
      </c>
      <c r="D212" s="154" t="s">
        <v>116</v>
      </c>
      <c r="E212" s="77" t="s">
        <v>89</v>
      </c>
      <c r="F212" s="154">
        <v>259</v>
      </c>
      <c r="G212" s="154" t="s">
        <v>766</v>
      </c>
      <c r="H212" s="100" t="s">
        <v>1096</v>
      </c>
      <c r="I212" s="100" t="s">
        <v>759</v>
      </c>
      <c r="J212" s="77">
        <v>1</v>
      </c>
      <c r="K212" s="77"/>
      <c r="L212" s="77"/>
      <c r="M212" s="154" t="s">
        <v>151</v>
      </c>
      <c r="N212" s="154" t="s">
        <v>306</v>
      </c>
      <c r="O212" s="54">
        <v>3982.873</v>
      </c>
      <c r="P212" s="77"/>
      <c r="Q212" s="54">
        <f>O212</f>
        <v>3982.873</v>
      </c>
      <c r="R212" s="79">
        <f t="shared" si="83"/>
        <v>4699.7901400000001</v>
      </c>
      <c r="S212" s="77" t="s">
        <v>295</v>
      </c>
      <c r="T212" s="154" t="s">
        <v>116</v>
      </c>
      <c r="U212" s="154" t="s">
        <v>439</v>
      </c>
      <c r="V212" s="81">
        <v>42750</v>
      </c>
      <c r="W212" s="81">
        <v>42794</v>
      </c>
      <c r="X212" s="77"/>
      <c r="Y212" s="77"/>
      <c r="Z212" s="77"/>
      <c r="AA212" s="77"/>
      <c r="AB212" s="154" t="s">
        <v>766</v>
      </c>
      <c r="AC212" s="77" t="s">
        <v>812</v>
      </c>
      <c r="AD212" s="77">
        <v>796</v>
      </c>
      <c r="AE212" s="154" t="s">
        <v>678</v>
      </c>
      <c r="AF212" s="77">
        <v>1</v>
      </c>
      <c r="AG212" s="68" t="s">
        <v>278</v>
      </c>
      <c r="AH212" s="68" t="s">
        <v>153</v>
      </c>
      <c r="AI212" s="81">
        <f t="shared" ref="AI212:AI215" si="84">W212+10</f>
        <v>42804</v>
      </c>
      <c r="AJ212" s="81">
        <f t="shared" ref="AJ212:AJ215" si="85">AI212+20</f>
        <v>42824</v>
      </c>
      <c r="AK212" s="81">
        <v>43100</v>
      </c>
      <c r="AL212" s="77">
        <v>2017</v>
      </c>
      <c r="AM212" s="77"/>
      <c r="AN212" s="77"/>
      <c r="AO212" s="77"/>
      <c r="AP212" s="77"/>
      <c r="AQ212" s="77"/>
      <c r="AR212" s="77"/>
      <c r="AS212" s="77"/>
      <c r="AT212" s="77"/>
      <c r="AU212" s="77"/>
      <c r="AV212" s="77"/>
      <c r="AW212" s="154" t="s">
        <v>1042</v>
      </c>
    </row>
    <row r="213" spans="1:49" s="99" customFormat="1" ht="45">
      <c r="A213" s="77">
        <v>4</v>
      </c>
      <c r="B213" s="32" t="s">
        <v>1115</v>
      </c>
      <c r="C213" s="154" t="s">
        <v>477</v>
      </c>
      <c r="D213" s="154" t="s">
        <v>116</v>
      </c>
      <c r="E213" s="77" t="s">
        <v>89</v>
      </c>
      <c r="F213" s="154">
        <v>94</v>
      </c>
      <c r="G213" s="154" t="s">
        <v>756</v>
      </c>
      <c r="H213" s="100" t="s">
        <v>1113</v>
      </c>
      <c r="I213" s="100" t="s">
        <v>713</v>
      </c>
      <c r="J213" s="77">
        <v>1</v>
      </c>
      <c r="K213" s="77"/>
      <c r="L213" s="77"/>
      <c r="M213" s="154" t="s">
        <v>151</v>
      </c>
      <c r="N213" s="154" t="s">
        <v>306</v>
      </c>
      <c r="O213" s="54">
        <v>718.05159000000003</v>
      </c>
      <c r="P213" s="77"/>
      <c r="Q213" s="54">
        <v>718.05159000000003</v>
      </c>
      <c r="R213" s="79">
        <f t="shared" si="83"/>
        <v>847.30087619999995</v>
      </c>
      <c r="S213" s="77" t="s">
        <v>295</v>
      </c>
      <c r="T213" s="154" t="s">
        <v>116</v>
      </c>
      <c r="U213" s="154" t="s">
        <v>439</v>
      </c>
      <c r="V213" s="81">
        <v>42750</v>
      </c>
      <c r="W213" s="81">
        <v>42794</v>
      </c>
      <c r="X213" s="77"/>
      <c r="Y213" s="77"/>
      <c r="Z213" s="77"/>
      <c r="AA213" s="77"/>
      <c r="AB213" s="154" t="s">
        <v>756</v>
      </c>
      <c r="AC213" s="77" t="s">
        <v>812</v>
      </c>
      <c r="AD213" s="77">
        <v>796</v>
      </c>
      <c r="AE213" s="154" t="s">
        <v>678</v>
      </c>
      <c r="AF213" s="77">
        <v>79</v>
      </c>
      <c r="AG213" s="68" t="s">
        <v>278</v>
      </c>
      <c r="AH213" s="68" t="s">
        <v>153</v>
      </c>
      <c r="AI213" s="81">
        <f t="shared" si="84"/>
        <v>42804</v>
      </c>
      <c r="AJ213" s="81">
        <f t="shared" si="85"/>
        <v>42824</v>
      </c>
      <c r="AK213" s="81">
        <v>43100</v>
      </c>
      <c r="AL213" s="77">
        <v>2017</v>
      </c>
      <c r="AM213" s="77"/>
      <c r="AN213" s="77"/>
      <c r="AO213" s="77"/>
      <c r="AP213" s="77"/>
      <c r="AQ213" s="77"/>
      <c r="AR213" s="77"/>
      <c r="AS213" s="77"/>
      <c r="AT213" s="77"/>
      <c r="AU213" s="77"/>
      <c r="AV213" s="77"/>
      <c r="AW213" s="154" t="s">
        <v>1042</v>
      </c>
    </row>
    <row r="214" spans="1:49" s="99" customFormat="1" ht="45">
      <c r="A214" s="77">
        <v>4</v>
      </c>
      <c r="B214" s="32" t="s">
        <v>1116</v>
      </c>
      <c r="C214" s="154" t="s">
        <v>477</v>
      </c>
      <c r="D214" s="154" t="s">
        <v>116</v>
      </c>
      <c r="E214" s="77" t="s">
        <v>89</v>
      </c>
      <c r="F214" s="154">
        <v>65</v>
      </c>
      <c r="G214" s="154" t="s">
        <v>589</v>
      </c>
      <c r="H214" s="100" t="s">
        <v>1113</v>
      </c>
      <c r="I214" s="100" t="s">
        <v>713</v>
      </c>
      <c r="J214" s="77">
        <v>1</v>
      </c>
      <c r="K214" s="77"/>
      <c r="L214" s="77"/>
      <c r="M214" s="154" t="s">
        <v>151</v>
      </c>
      <c r="N214" s="154" t="s">
        <v>306</v>
      </c>
      <c r="O214" s="54">
        <v>522.03567999999996</v>
      </c>
      <c r="P214" s="77"/>
      <c r="Q214" s="54">
        <v>522.03567999999996</v>
      </c>
      <c r="R214" s="79">
        <f t="shared" si="83"/>
        <v>616.0021023999999</v>
      </c>
      <c r="S214" s="77" t="s">
        <v>295</v>
      </c>
      <c r="T214" s="154" t="s">
        <v>116</v>
      </c>
      <c r="U214" s="154" t="s">
        <v>439</v>
      </c>
      <c r="V214" s="81">
        <v>42750</v>
      </c>
      <c r="W214" s="81">
        <v>42794</v>
      </c>
      <c r="X214" s="77"/>
      <c r="Y214" s="77"/>
      <c r="Z214" s="77"/>
      <c r="AA214" s="77"/>
      <c r="AB214" s="154" t="s">
        <v>589</v>
      </c>
      <c r="AC214" s="77" t="s">
        <v>812</v>
      </c>
      <c r="AD214" s="77">
        <v>796</v>
      </c>
      <c r="AE214" s="154" t="s">
        <v>678</v>
      </c>
      <c r="AF214" s="77">
        <v>946</v>
      </c>
      <c r="AG214" s="68" t="s">
        <v>278</v>
      </c>
      <c r="AH214" s="68" t="s">
        <v>153</v>
      </c>
      <c r="AI214" s="81">
        <f t="shared" si="84"/>
        <v>42804</v>
      </c>
      <c r="AJ214" s="81">
        <f t="shared" si="85"/>
        <v>42824</v>
      </c>
      <c r="AK214" s="81">
        <v>43100</v>
      </c>
      <c r="AL214" s="77">
        <v>2017</v>
      </c>
      <c r="AM214" s="77"/>
      <c r="AN214" s="77"/>
      <c r="AO214" s="77"/>
      <c r="AP214" s="77"/>
      <c r="AQ214" s="77"/>
      <c r="AR214" s="77"/>
      <c r="AS214" s="77"/>
      <c r="AT214" s="77"/>
      <c r="AU214" s="77"/>
      <c r="AV214" s="77"/>
      <c r="AW214" s="154" t="s">
        <v>1042</v>
      </c>
    </row>
    <row r="215" spans="1:49" s="99" customFormat="1" ht="45">
      <c r="A215" s="77">
        <v>4</v>
      </c>
      <c r="B215" s="32" t="s">
        <v>1117</v>
      </c>
      <c r="C215" s="154" t="s">
        <v>477</v>
      </c>
      <c r="D215" s="154" t="s">
        <v>116</v>
      </c>
      <c r="E215" s="77" t="s">
        <v>89</v>
      </c>
      <c r="F215" s="154">
        <v>260</v>
      </c>
      <c r="G215" s="154" t="s">
        <v>767</v>
      </c>
      <c r="H215" s="100" t="s">
        <v>1113</v>
      </c>
      <c r="I215" s="100" t="s">
        <v>713</v>
      </c>
      <c r="J215" s="77">
        <v>1</v>
      </c>
      <c r="K215" s="77"/>
      <c r="L215" s="77"/>
      <c r="M215" s="154" t="s">
        <v>151</v>
      </c>
      <c r="N215" s="154" t="s">
        <v>306</v>
      </c>
      <c r="O215" s="54">
        <v>436.55700000000002</v>
      </c>
      <c r="P215" s="77"/>
      <c r="Q215" s="54">
        <v>436.55700000000002</v>
      </c>
      <c r="R215" s="79">
        <f t="shared" si="83"/>
        <v>515.13725999999997</v>
      </c>
      <c r="S215" s="77" t="s">
        <v>295</v>
      </c>
      <c r="T215" s="154" t="s">
        <v>116</v>
      </c>
      <c r="U215" s="154" t="s">
        <v>439</v>
      </c>
      <c r="V215" s="81">
        <v>42750</v>
      </c>
      <c r="W215" s="81">
        <v>42794</v>
      </c>
      <c r="X215" s="77"/>
      <c r="Y215" s="77"/>
      <c r="Z215" s="77"/>
      <c r="AA215" s="77"/>
      <c r="AB215" s="154" t="s">
        <v>767</v>
      </c>
      <c r="AC215" s="77" t="s">
        <v>812</v>
      </c>
      <c r="AD215" s="77">
        <v>796</v>
      </c>
      <c r="AE215" s="154" t="s">
        <v>678</v>
      </c>
      <c r="AF215" s="77">
        <v>1</v>
      </c>
      <c r="AG215" s="68" t="s">
        <v>278</v>
      </c>
      <c r="AH215" s="68" t="s">
        <v>153</v>
      </c>
      <c r="AI215" s="81">
        <f t="shared" si="84"/>
        <v>42804</v>
      </c>
      <c r="AJ215" s="81">
        <f t="shared" si="85"/>
        <v>42824</v>
      </c>
      <c r="AK215" s="81">
        <v>43100</v>
      </c>
      <c r="AL215" s="77">
        <v>2017</v>
      </c>
      <c r="AM215" s="77"/>
      <c r="AN215" s="77"/>
      <c r="AO215" s="77"/>
      <c r="AP215" s="77"/>
      <c r="AQ215" s="77"/>
      <c r="AR215" s="77"/>
      <c r="AS215" s="77"/>
      <c r="AT215" s="77"/>
      <c r="AU215" s="77"/>
      <c r="AV215" s="77"/>
      <c r="AW215" s="154" t="s">
        <v>1042</v>
      </c>
    </row>
    <row r="216" spans="1:49" s="92" customFormat="1" ht="57">
      <c r="A216" s="77">
        <v>4</v>
      </c>
      <c r="B216" s="77" t="s">
        <v>1467</v>
      </c>
      <c r="C216" s="77" t="s">
        <v>477</v>
      </c>
      <c r="D216" s="77" t="s">
        <v>117</v>
      </c>
      <c r="E216" s="77" t="s">
        <v>89</v>
      </c>
      <c r="F216" s="77">
        <v>64</v>
      </c>
      <c r="G216" s="77" t="s">
        <v>1122</v>
      </c>
      <c r="H216" s="102" t="s">
        <v>1123</v>
      </c>
      <c r="I216" s="78" t="s">
        <v>750</v>
      </c>
      <c r="J216" s="77">
        <v>1</v>
      </c>
      <c r="K216" s="77"/>
      <c r="L216" s="77"/>
      <c r="M216" s="77" t="s">
        <v>665</v>
      </c>
      <c r="N216" s="154" t="s">
        <v>306</v>
      </c>
      <c r="O216" s="79">
        <v>3459.1325499999998</v>
      </c>
      <c r="P216" s="79"/>
      <c r="Q216" s="79">
        <v>3459.1325499999998</v>
      </c>
      <c r="R216" s="79">
        <f t="shared" si="83"/>
        <v>4081.7764089999996</v>
      </c>
      <c r="S216" s="80" t="s">
        <v>295</v>
      </c>
      <c r="T216" s="80" t="s">
        <v>117</v>
      </c>
      <c r="U216" s="68" t="s">
        <v>439</v>
      </c>
      <c r="V216" s="157">
        <v>42734</v>
      </c>
      <c r="W216" s="81">
        <f>V216+55</f>
        <v>42789</v>
      </c>
      <c r="X216" s="80"/>
      <c r="Y216" s="80"/>
      <c r="Z216" s="80"/>
      <c r="AA216" s="80"/>
      <c r="AB216" s="80" t="s">
        <v>1122</v>
      </c>
      <c r="AC216" s="80"/>
      <c r="AD216" s="80">
        <v>796</v>
      </c>
      <c r="AE216" s="80" t="s">
        <v>678</v>
      </c>
      <c r="AF216" s="80">
        <v>1267</v>
      </c>
      <c r="AG216" s="80">
        <v>32000000000</v>
      </c>
      <c r="AH216" s="80" t="s">
        <v>155</v>
      </c>
      <c r="AI216" s="81">
        <v>42756</v>
      </c>
      <c r="AJ216" s="81">
        <v>42815</v>
      </c>
      <c r="AK216" s="81">
        <v>43100</v>
      </c>
      <c r="AL216" s="80">
        <v>2017</v>
      </c>
      <c r="AM216" s="80"/>
      <c r="AN216" s="80"/>
      <c r="AO216" s="80"/>
      <c r="AP216" s="80"/>
      <c r="AQ216" s="80"/>
      <c r="AR216" s="81"/>
      <c r="AS216" s="91"/>
      <c r="AT216" s="80"/>
      <c r="AU216" s="80"/>
      <c r="AV216" s="80"/>
      <c r="AW216" s="154" t="s">
        <v>1042</v>
      </c>
    </row>
    <row r="217" spans="1:49" s="92" customFormat="1" ht="42.75">
      <c r="A217" s="77">
        <v>4</v>
      </c>
      <c r="B217" s="77" t="s">
        <v>1468</v>
      </c>
      <c r="C217" s="77" t="s">
        <v>477</v>
      </c>
      <c r="D217" s="77" t="s">
        <v>117</v>
      </c>
      <c r="E217" s="77" t="s">
        <v>89</v>
      </c>
      <c r="F217" s="77">
        <v>135</v>
      </c>
      <c r="G217" s="77" t="s">
        <v>1124</v>
      </c>
      <c r="H217" s="78" t="s">
        <v>1123</v>
      </c>
      <c r="I217" s="78" t="s">
        <v>750</v>
      </c>
      <c r="J217" s="77">
        <v>1</v>
      </c>
      <c r="K217" s="77"/>
      <c r="L217" s="77"/>
      <c r="M217" s="77" t="s">
        <v>665</v>
      </c>
      <c r="N217" s="154" t="s">
        <v>306</v>
      </c>
      <c r="O217" s="79">
        <v>1244.7480800000001</v>
      </c>
      <c r="P217" s="79"/>
      <c r="Q217" s="79">
        <v>1244.7480800000001</v>
      </c>
      <c r="R217" s="79">
        <f t="shared" si="83"/>
        <v>1468.8027344</v>
      </c>
      <c r="S217" s="80" t="s">
        <v>294</v>
      </c>
      <c r="T217" s="80" t="s">
        <v>117</v>
      </c>
      <c r="U217" s="68" t="s">
        <v>439</v>
      </c>
      <c r="V217" s="157">
        <v>42734</v>
      </c>
      <c r="W217" s="81">
        <f>V217+60</f>
        <v>42794</v>
      </c>
      <c r="X217" s="80"/>
      <c r="Y217" s="80"/>
      <c r="Z217" s="80"/>
      <c r="AA217" s="80"/>
      <c r="AB217" s="80" t="s">
        <v>1125</v>
      </c>
      <c r="AC217" s="80"/>
      <c r="AD217" s="80">
        <v>796</v>
      </c>
      <c r="AE217" s="80" t="s">
        <v>678</v>
      </c>
      <c r="AF217" s="80">
        <v>209</v>
      </c>
      <c r="AG217" s="80">
        <v>32000000000</v>
      </c>
      <c r="AH217" s="80" t="s">
        <v>155</v>
      </c>
      <c r="AI217" s="81">
        <v>42761</v>
      </c>
      <c r="AJ217" s="81">
        <v>42815</v>
      </c>
      <c r="AK217" s="81">
        <v>43100</v>
      </c>
      <c r="AL217" s="80">
        <v>2017</v>
      </c>
      <c r="AM217" s="80"/>
      <c r="AN217" s="80"/>
      <c r="AO217" s="80"/>
      <c r="AP217" s="80"/>
      <c r="AQ217" s="80"/>
      <c r="AR217" s="81"/>
      <c r="AS217" s="91"/>
      <c r="AT217" s="80"/>
      <c r="AU217" s="80"/>
      <c r="AV217" s="80"/>
      <c r="AW217" s="154" t="s">
        <v>1042</v>
      </c>
    </row>
    <row r="218" spans="1:49" s="92" customFormat="1" ht="53.25" customHeight="1">
      <c r="A218" s="105">
        <v>4</v>
      </c>
      <c r="B218" s="105" t="s">
        <v>1163</v>
      </c>
      <c r="C218" s="80" t="s">
        <v>477</v>
      </c>
      <c r="D218" s="80" t="s">
        <v>115</v>
      </c>
      <c r="E218" s="77" t="s">
        <v>89</v>
      </c>
      <c r="F218" s="106" t="s">
        <v>1157</v>
      </c>
      <c r="G218" s="107" t="s">
        <v>1158</v>
      </c>
      <c r="H218" s="110" t="s">
        <v>713</v>
      </c>
      <c r="I218" s="111" t="s">
        <v>713</v>
      </c>
      <c r="J218" s="77">
        <v>2</v>
      </c>
      <c r="K218" s="77"/>
      <c r="L218" s="77"/>
      <c r="M218" s="77" t="s">
        <v>809</v>
      </c>
      <c r="N218" s="77" t="s">
        <v>105</v>
      </c>
      <c r="O218" s="108">
        <v>1040.559</v>
      </c>
      <c r="P218" s="79"/>
      <c r="Q218" s="109">
        <f>O218</f>
        <v>1040.559</v>
      </c>
      <c r="R218" s="79">
        <f t="shared" si="83"/>
        <v>1227.8596199999999</v>
      </c>
      <c r="S218" s="80" t="s">
        <v>295</v>
      </c>
      <c r="T218" s="80" t="s">
        <v>115</v>
      </c>
      <c r="U218" s="68" t="s">
        <v>439</v>
      </c>
      <c r="V218" s="81">
        <v>42706</v>
      </c>
      <c r="W218" s="81">
        <v>42766</v>
      </c>
      <c r="X218" s="80"/>
      <c r="Y218" s="80"/>
      <c r="Z218" s="80"/>
      <c r="AA218" s="80"/>
      <c r="AB218" s="80" t="str">
        <f>G218</f>
        <v xml:space="preserve">Поставка комплектующих и запасных частей к средствам связи для прайсовых заказов </v>
      </c>
      <c r="AC218" s="80" t="s">
        <v>1141</v>
      </c>
      <c r="AD218" s="114">
        <v>796</v>
      </c>
      <c r="AE218" s="114" t="s">
        <v>308</v>
      </c>
      <c r="AF218" s="114">
        <v>1</v>
      </c>
      <c r="AG218" s="162">
        <v>52000000000</v>
      </c>
      <c r="AH218" s="162" t="s">
        <v>183</v>
      </c>
      <c r="AI218" s="81">
        <v>42786</v>
      </c>
      <c r="AJ218" s="81">
        <v>42794</v>
      </c>
      <c r="AK218" s="81">
        <v>43100</v>
      </c>
      <c r="AL218" s="80">
        <v>2017</v>
      </c>
      <c r="AM218" s="80"/>
      <c r="AN218" s="80">
        <v>2017</v>
      </c>
      <c r="AO218" s="80"/>
      <c r="AP218" s="80"/>
      <c r="AQ218" s="80"/>
      <c r="AR218" s="81"/>
      <c r="AS218" s="91"/>
      <c r="AT218" s="80"/>
      <c r="AU218" s="80"/>
      <c r="AV218" s="80" t="s">
        <v>149</v>
      </c>
      <c r="AW218" s="154" t="s">
        <v>1042</v>
      </c>
    </row>
    <row r="219" spans="1:49" s="92" customFormat="1" ht="42.75">
      <c r="A219" s="105">
        <v>4</v>
      </c>
      <c r="B219" s="105" t="s">
        <v>1164</v>
      </c>
      <c r="C219" s="80" t="s">
        <v>477</v>
      </c>
      <c r="D219" s="80" t="s">
        <v>115</v>
      </c>
      <c r="E219" s="77" t="s">
        <v>89</v>
      </c>
      <c r="F219" s="106" t="s">
        <v>1159</v>
      </c>
      <c r="G219" s="107" t="s">
        <v>1160</v>
      </c>
      <c r="H219" s="113" t="s">
        <v>1161</v>
      </c>
      <c r="I219" s="115" t="s">
        <v>1162</v>
      </c>
      <c r="J219" s="77">
        <v>2</v>
      </c>
      <c r="K219" s="77"/>
      <c r="L219" s="77"/>
      <c r="M219" s="77" t="s">
        <v>809</v>
      </c>
      <c r="N219" s="77" t="s">
        <v>105</v>
      </c>
      <c r="O219" s="108">
        <v>1250</v>
      </c>
      <c r="P219" s="79"/>
      <c r="Q219" s="109">
        <f>O219</f>
        <v>1250</v>
      </c>
      <c r="R219" s="79">
        <f t="shared" si="83"/>
        <v>1475</v>
      </c>
      <c r="S219" s="80" t="s">
        <v>295</v>
      </c>
      <c r="T219" s="80" t="s">
        <v>115</v>
      </c>
      <c r="U219" s="68" t="s">
        <v>439</v>
      </c>
      <c r="V219" s="81">
        <v>42706</v>
      </c>
      <c r="W219" s="81">
        <v>42766</v>
      </c>
      <c r="X219" s="80"/>
      <c r="Y219" s="80"/>
      <c r="Z219" s="80"/>
      <c r="AA219" s="80"/>
      <c r="AB219" s="80" t="str">
        <f>G219</f>
        <v xml:space="preserve">Поставка комплектующих для СВТ и оргтехники для прайсовых заказов </v>
      </c>
      <c r="AC219" s="80" t="s">
        <v>1141</v>
      </c>
      <c r="AD219" s="80">
        <v>796</v>
      </c>
      <c r="AE219" s="80" t="s">
        <v>308</v>
      </c>
      <c r="AF219" s="80">
        <v>1</v>
      </c>
      <c r="AG219" s="162">
        <v>52000000000</v>
      </c>
      <c r="AH219" s="162" t="s">
        <v>183</v>
      </c>
      <c r="AI219" s="81">
        <v>42786</v>
      </c>
      <c r="AJ219" s="81">
        <v>42794</v>
      </c>
      <c r="AK219" s="81">
        <v>43100</v>
      </c>
      <c r="AL219" s="80">
        <v>2017</v>
      </c>
      <c r="AM219" s="80"/>
      <c r="AN219" s="80">
        <v>2017</v>
      </c>
      <c r="AO219" s="80"/>
      <c r="AP219" s="80"/>
      <c r="AQ219" s="80"/>
      <c r="AR219" s="81"/>
      <c r="AS219" s="91"/>
      <c r="AT219" s="80"/>
      <c r="AU219" s="80"/>
      <c r="AV219" s="80" t="s">
        <v>149</v>
      </c>
      <c r="AW219" s="154" t="s">
        <v>1042</v>
      </c>
    </row>
    <row r="220" spans="1:49" s="92" customFormat="1" ht="46.5" customHeight="1">
      <c r="A220" s="105">
        <v>4</v>
      </c>
      <c r="B220" s="105" t="s">
        <v>1165</v>
      </c>
      <c r="C220" s="80" t="s">
        <v>477</v>
      </c>
      <c r="D220" s="80" t="s">
        <v>115</v>
      </c>
      <c r="E220" s="77" t="s">
        <v>89</v>
      </c>
      <c r="F220" s="106" t="s">
        <v>1153</v>
      </c>
      <c r="G220" s="107" t="s">
        <v>1154</v>
      </c>
      <c r="H220" s="82" t="s">
        <v>713</v>
      </c>
      <c r="I220" s="82" t="s">
        <v>1155</v>
      </c>
      <c r="J220" s="77">
        <v>2</v>
      </c>
      <c r="K220" s="77"/>
      <c r="L220" s="77"/>
      <c r="M220" s="77" t="s">
        <v>1140</v>
      </c>
      <c r="N220" s="77" t="s">
        <v>105</v>
      </c>
      <c r="O220" s="108">
        <v>547.37977000000001</v>
      </c>
      <c r="P220" s="79"/>
      <c r="Q220" s="109">
        <f>O220</f>
        <v>547.37977000000001</v>
      </c>
      <c r="R220" s="79">
        <f t="shared" si="83"/>
        <v>645.90812859999994</v>
      </c>
      <c r="S220" s="80" t="s">
        <v>295</v>
      </c>
      <c r="T220" s="80" t="s">
        <v>115</v>
      </c>
      <c r="U220" s="68" t="s">
        <v>439</v>
      </c>
      <c r="V220" s="81">
        <v>42706</v>
      </c>
      <c r="W220" s="81">
        <v>42766</v>
      </c>
      <c r="X220" s="80"/>
      <c r="Y220" s="80"/>
      <c r="Z220" s="80"/>
      <c r="AA220" s="80"/>
      <c r="AB220" s="80" t="str">
        <f>G220</f>
        <v xml:space="preserve">Поставка оборудования связи </v>
      </c>
      <c r="AC220" s="80" t="s">
        <v>1141</v>
      </c>
      <c r="AD220" s="80">
        <v>796</v>
      </c>
      <c r="AE220" s="80" t="s">
        <v>308</v>
      </c>
      <c r="AF220" s="80">
        <v>125</v>
      </c>
      <c r="AG220" s="162">
        <v>52000000000</v>
      </c>
      <c r="AH220" s="162" t="s">
        <v>183</v>
      </c>
      <c r="AI220" s="81">
        <v>42786</v>
      </c>
      <c r="AJ220" s="81">
        <v>42794</v>
      </c>
      <c r="AK220" s="81">
        <v>43100</v>
      </c>
      <c r="AL220" s="80">
        <v>2017</v>
      </c>
      <c r="AM220" s="80"/>
      <c r="AN220" s="80">
        <v>2017</v>
      </c>
      <c r="AO220" s="80"/>
      <c r="AP220" s="80"/>
      <c r="AQ220" s="80"/>
      <c r="AR220" s="81"/>
      <c r="AS220" s="91"/>
      <c r="AT220" s="80"/>
      <c r="AU220" s="80"/>
      <c r="AV220" s="80" t="s">
        <v>149</v>
      </c>
      <c r="AW220" s="154" t="s">
        <v>1042</v>
      </c>
    </row>
    <row r="221" spans="1:49" s="27" customFormat="1" ht="62.25" customHeight="1">
      <c r="A221" s="32">
        <v>4</v>
      </c>
      <c r="B221" s="32" t="s">
        <v>905</v>
      </c>
      <c r="C221" s="154" t="s">
        <v>477</v>
      </c>
      <c r="D221" s="32" t="s">
        <v>118</v>
      </c>
      <c r="E221" s="32" t="s">
        <v>89</v>
      </c>
      <c r="F221" s="154">
        <v>259</v>
      </c>
      <c r="G221" s="154" t="s">
        <v>766</v>
      </c>
      <c r="H221" s="159" t="s">
        <v>820</v>
      </c>
      <c r="I221" s="159" t="s">
        <v>821</v>
      </c>
      <c r="J221" s="32">
        <v>1</v>
      </c>
      <c r="K221" s="32"/>
      <c r="L221" s="32"/>
      <c r="M221" s="154" t="s">
        <v>151</v>
      </c>
      <c r="N221" s="32" t="s">
        <v>105</v>
      </c>
      <c r="O221" s="153">
        <v>1566</v>
      </c>
      <c r="P221" s="153"/>
      <c r="Q221" s="153">
        <v>1566</v>
      </c>
      <c r="R221" s="153">
        <f t="shared" ref="R221:R222" si="86">Q221*1.18</f>
        <v>1847.8799999999999</v>
      </c>
      <c r="S221" s="154" t="s">
        <v>295</v>
      </c>
      <c r="T221" s="32" t="s">
        <v>118</v>
      </c>
      <c r="U221" s="154" t="s">
        <v>439</v>
      </c>
      <c r="V221" s="157">
        <v>42781</v>
      </c>
      <c r="W221" s="81">
        <f t="shared" ref="W221:W222" si="87">V221+55</f>
        <v>42836</v>
      </c>
      <c r="X221" s="154"/>
      <c r="Y221" s="154"/>
      <c r="Z221" s="154"/>
      <c r="AA221" s="154"/>
      <c r="AB221" s="154" t="s">
        <v>766</v>
      </c>
      <c r="AC221" s="154" t="s">
        <v>149</v>
      </c>
      <c r="AD221" s="154">
        <v>796</v>
      </c>
      <c r="AE221" s="154" t="s">
        <v>308</v>
      </c>
      <c r="AF221" s="160">
        <v>1566000</v>
      </c>
      <c r="AG221" s="154">
        <v>95000000000</v>
      </c>
      <c r="AH221" s="154" t="s">
        <v>197</v>
      </c>
      <c r="AI221" s="157">
        <v>42870</v>
      </c>
      <c r="AJ221" s="157">
        <f t="shared" ref="AJ221:AJ222" si="88">AI221</f>
        <v>42870</v>
      </c>
      <c r="AK221" s="157">
        <v>43100</v>
      </c>
      <c r="AL221" s="154">
        <v>2017</v>
      </c>
      <c r="AM221" s="154"/>
      <c r="AN221" s="154"/>
      <c r="AO221" s="154"/>
      <c r="AP221" s="154"/>
      <c r="AQ221" s="154"/>
      <c r="AR221" s="157"/>
      <c r="AS221" s="158"/>
      <c r="AT221" s="154"/>
      <c r="AU221" s="154"/>
      <c r="AV221" s="154"/>
      <c r="AW221" s="154" t="s">
        <v>1042</v>
      </c>
    </row>
    <row r="222" spans="1:49" s="27" customFormat="1" ht="81.75" customHeight="1">
      <c r="A222" s="32">
        <v>4</v>
      </c>
      <c r="B222" s="32" t="s">
        <v>906</v>
      </c>
      <c r="C222" s="154" t="s">
        <v>477</v>
      </c>
      <c r="D222" s="32" t="s">
        <v>118</v>
      </c>
      <c r="E222" s="32" t="s">
        <v>89</v>
      </c>
      <c r="F222" s="154">
        <v>260</v>
      </c>
      <c r="G222" s="154" t="s">
        <v>767</v>
      </c>
      <c r="H222" s="159" t="s">
        <v>713</v>
      </c>
      <c r="I222" s="159" t="s">
        <v>822</v>
      </c>
      <c r="J222" s="32">
        <v>1</v>
      </c>
      <c r="K222" s="32"/>
      <c r="L222" s="32"/>
      <c r="M222" s="154" t="s">
        <v>151</v>
      </c>
      <c r="N222" s="32" t="s">
        <v>105</v>
      </c>
      <c r="O222" s="153">
        <v>709.5</v>
      </c>
      <c r="P222" s="153"/>
      <c r="Q222" s="153">
        <v>709.5</v>
      </c>
      <c r="R222" s="153">
        <f t="shared" si="86"/>
        <v>837.20999999999992</v>
      </c>
      <c r="S222" s="154" t="s">
        <v>295</v>
      </c>
      <c r="T222" s="32" t="s">
        <v>118</v>
      </c>
      <c r="U222" s="154" t="s">
        <v>439</v>
      </c>
      <c r="V222" s="157">
        <v>42781</v>
      </c>
      <c r="W222" s="81">
        <f t="shared" si="87"/>
        <v>42836</v>
      </c>
      <c r="X222" s="154"/>
      <c r="Y222" s="154"/>
      <c r="Z222" s="154"/>
      <c r="AA222" s="154"/>
      <c r="AB222" s="154" t="s">
        <v>767</v>
      </c>
      <c r="AC222" s="154" t="s">
        <v>149</v>
      </c>
      <c r="AD222" s="154">
        <v>796</v>
      </c>
      <c r="AE222" s="154" t="s">
        <v>308</v>
      </c>
      <c r="AF222" s="160">
        <v>709500</v>
      </c>
      <c r="AG222" s="154">
        <v>95000000000</v>
      </c>
      <c r="AH222" s="154" t="s">
        <v>197</v>
      </c>
      <c r="AI222" s="157">
        <v>42870</v>
      </c>
      <c r="AJ222" s="157">
        <f t="shared" si="88"/>
        <v>42870</v>
      </c>
      <c r="AK222" s="157">
        <v>43100</v>
      </c>
      <c r="AL222" s="154">
        <v>2017</v>
      </c>
      <c r="AM222" s="154"/>
      <c r="AN222" s="154"/>
      <c r="AO222" s="154"/>
      <c r="AP222" s="154"/>
      <c r="AQ222" s="154"/>
      <c r="AR222" s="157"/>
      <c r="AS222" s="158"/>
      <c r="AT222" s="154"/>
      <c r="AU222" s="154"/>
      <c r="AV222" s="154"/>
      <c r="AW222" s="154" t="s">
        <v>1042</v>
      </c>
    </row>
    <row r="223" spans="1:49" s="27" customFormat="1" ht="45">
      <c r="A223" s="32">
        <v>4</v>
      </c>
      <c r="B223" s="32" t="s">
        <v>1134</v>
      </c>
      <c r="C223" s="154" t="s">
        <v>477</v>
      </c>
      <c r="D223" s="32" t="s">
        <v>97</v>
      </c>
      <c r="E223" s="37" t="s">
        <v>575</v>
      </c>
      <c r="F223" s="167">
        <v>64</v>
      </c>
      <c r="G223" s="32" t="s">
        <v>1102</v>
      </c>
      <c r="H223" s="37" t="s">
        <v>713</v>
      </c>
      <c r="I223" s="37" t="s">
        <v>713</v>
      </c>
      <c r="J223" s="32">
        <v>1</v>
      </c>
      <c r="K223" s="32"/>
      <c r="L223" s="32"/>
      <c r="M223" s="103" t="s">
        <v>132</v>
      </c>
      <c r="N223" s="154" t="s">
        <v>1126</v>
      </c>
      <c r="O223" s="64">
        <v>1694.6368199999999</v>
      </c>
      <c r="P223" s="32"/>
      <c r="Q223" s="64">
        <f>O223</f>
        <v>1694.6368199999999</v>
      </c>
      <c r="R223" s="64">
        <f>Q223*1.18</f>
        <v>1999.6714475999997</v>
      </c>
      <c r="S223" s="32" t="s">
        <v>295</v>
      </c>
      <c r="T223" s="154" t="s">
        <v>112</v>
      </c>
      <c r="U223" s="154" t="s">
        <v>439</v>
      </c>
      <c r="V223" s="168">
        <v>42675</v>
      </c>
      <c r="W223" s="168">
        <v>42750</v>
      </c>
      <c r="X223" s="32"/>
      <c r="Y223" s="32"/>
      <c r="Z223" s="32"/>
      <c r="AA223" s="32"/>
      <c r="AB223" s="101" t="str">
        <f>G223</f>
        <v>Поставка комплектующих и зап.частей для средств вычислит. и оргтехники</v>
      </c>
      <c r="AC223" s="103" t="s">
        <v>555</v>
      </c>
      <c r="AD223" s="103" t="s">
        <v>1127</v>
      </c>
      <c r="AE223" s="103" t="s">
        <v>1128</v>
      </c>
      <c r="AF223" s="32">
        <v>941</v>
      </c>
      <c r="AG223" s="32" t="s">
        <v>1129</v>
      </c>
      <c r="AH223" s="32"/>
      <c r="AI223" s="168">
        <v>42781</v>
      </c>
      <c r="AJ223" s="168">
        <v>42781</v>
      </c>
      <c r="AK223" s="51">
        <v>43100</v>
      </c>
      <c r="AL223" s="32">
        <v>2017</v>
      </c>
      <c r="AM223" s="32"/>
      <c r="AN223" s="32"/>
      <c r="AO223" s="32"/>
      <c r="AP223" s="32"/>
      <c r="AQ223" s="32"/>
      <c r="AR223" s="32"/>
      <c r="AS223" s="32"/>
      <c r="AT223" s="32"/>
      <c r="AU223" s="32"/>
      <c r="AV223" s="32"/>
      <c r="AW223" s="154" t="s">
        <v>1042</v>
      </c>
    </row>
    <row r="224" spans="1:49" s="27" customFormat="1" ht="45">
      <c r="A224" s="32">
        <v>4</v>
      </c>
      <c r="B224" s="32" t="s">
        <v>1135</v>
      </c>
      <c r="C224" s="154" t="s">
        <v>477</v>
      </c>
      <c r="D224" s="32" t="s">
        <v>97</v>
      </c>
      <c r="E224" s="37" t="s">
        <v>575</v>
      </c>
      <c r="F224" s="167">
        <v>65</v>
      </c>
      <c r="G224" s="32" t="s">
        <v>589</v>
      </c>
      <c r="H224" s="37" t="s">
        <v>713</v>
      </c>
      <c r="I224" s="37" t="s">
        <v>713</v>
      </c>
      <c r="J224" s="32">
        <v>1</v>
      </c>
      <c r="K224" s="32"/>
      <c r="L224" s="32"/>
      <c r="M224" s="103" t="s">
        <v>132</v>
      </c>
      <c r="N224" s="154" t="s">
        <v>1126</v>
      </c>
      <c r="O224" s="64">
        <v>1786.5573099999999</v>
      </c>
      <c r="P224" s="32"/>
      <c r="Q224" s="64">
        <f>O224</f>
        <v>1786.5573099999999</v>
      </c>
      <c r="R224" s="64">
        <f t="shared" ref="R224:R227" si="89">Q224*1.18</f>
        <v>2108.1376257999996</v>
      </c>
      <c r="S224" s="32" t="s">
        <v>295</v>
      </c>
      <c r="T224" s="154" t="s">
        <v>112</v>
      </c>
      <c r="U224" s="154" t="s">
        <v>439</v>
      </c>
      <c r="V224" s="168">
        <v>42675</v>
      </c>
      <c r="W224" s="168">
        <v>42750</v>
      </c>
      <c r="X224" s="32"/>
      <c r="Y224" s="32"/>
      <c r="Z224" s="32"/>
      <c r="AA224" s="32"/>
      <c r="AB224" s="101" t="str">
        <f>G224</f>
        <v>Поставка комплектующих и запасных частей для средств связи</v>
      </c>
      <c r="AC224" s="103" t="s">
        <v>555</v>
      </c>
      <c r="AD224" s="103" t="s">
        <v>1127</v>
      </c>
      <c r="AE224" s="103" t="s">
        <v>1128</v>
      </c>
      <c r="AF224" s="32">
        <v>8319</v>
      </c>
      <c r="AG224" s="32"/>
      <c r="AH224" s="32"/>
      <c r="AI224" s="168">
        <v>42781</v>
      </c>
      <c r="AJ224" s="168">
        <v>42781</v>
      </c>
      <c r="AK224" s="51">
        <v>43100</v>
      </c>
      <c r="AL224" s="32">
        <v>2017</v>
      </c>
      <c r="AM224" s="32"/>
      <c r="AN224" s="32"/>
      <c r="AO224" s="32"/>
      <c r="AP224" s="32"/>
      <c r="AQ224" s="32"/>
      <c r="AR224" s="32"/>
      <c r="AS224" s="32"/>
      <c r="AT224" s="32"/>
      <c r="AU224" s="32"/>
      <c r="AV224" s="32"/>
      <c r="AW224" s="154" t="s">
        <v>1042</v>
      </c>
    </row>
    <row r="225" spans="1:49" s="27" customFormat="1" ht="45">
      <c r="A225" s="32">
        <v>4</v>
      </c>
      <c r="B225" s="32" t="s">
        <v>1136</v>
      </c>
      <c r="C225" s="154" t="s">
        <v>477</v>
      </c>
      <c r="D225" s="32" t="s">
        <v>97</v>
      </c>
      <c r="E225" s="37" t="s">
        <v>575</v>
      </c>
      <c r="F225" s="169">
        <v>93</v>
      </c>
      <c r="G225" s="32" t="s">
        <v>752</v>
      </c>
      <c r="H225" s="103" t="s">
        <v>635</v>
      </c>
      <c r="I225" s="37" t="s">
        <v>635</v>
      </c>
      <c r="J225" s="32">
        <v>1</v>
      </c>
      <c r="K225" s="32"/>
      <c r="L225" s="32"/>
      <c r="M225" s="103" t="s">
        <v>132</v>
      </c>
      <c r="N225" s="154" t="s">
        <v>1126</v>
      </c>
      <c r="O225" s="64">
        <v>696.81449999999995</v>
      </c>
      <c r="P225" s="32"/>
      <c r="Q225" s="64">
        <f>O225</f>
        <v>696.81449999999995</v>
      </c>
      <c r="R225" s="64">
        <f t="shared" si="89"/>
        <v>822.24110999999994</v>
      </c>
      <c r="S225" s="32" t="s">
        <v>295</v>
      </c>
      <c r="T225" s="154" t="s">
        <v>112</v>
      </c>
      <c r="U225" s="154" t="s">
        <v>439</v>
      </c>
      <c r="V225" s="168">
        <v>42675</v>
      </c>
      <c r="W225" s="168">
        <v>42750</v>
      </c>
      <c r="X225" s="32"/>
      <c r="Y225" s="32"/>
      <c r="Z225" s="32"/>
      <c r="AA225" s="32"/>
      <c r="AB225" s="101" t="str">
        <f>G225</f>
        <v>Поставка оборудования ОПС</v>
      </c>
      <c r="AC225" s="103" t="s">
        <v>555</v>
      </c>
      <c r="AD225" s="103" t="s">
        <v>1127</v>
      </c>
      <c r="AE225" s="103" t="s">
        <v>1128</v>
      </c>
      <c r="AF225" s="32">
        <v>571</v>
      </c>
      <c r="AG225" s="32"/>
      <c r="AH225" s="32"/>
      <c r="AI225" s="168">
        <v>42781</v>
      </c>
      <c r="AJ225" s="168">
        <v>42781</v>
      </c>
      <c r="AK225" s="51">
        <v>43100</v>
      </c>
      <c r="AL225" s="32">
        <v>2017</v>
      </c>
      <c r="AM225" s="32"/>
      <c r="AN225" s="32"/>
      <c r="AO225" s="32"/>
      <c r="AP225" s="32"/>
      <c r="AQ225" s="32"/>
      <c r="AR225" s="32"/>
      <c r="AS225" s="32"/>
      <c r="AT225" s="32"/>
      <c r="AU225" s="32"/>
      <c r="AV225" s="32"/>
      <c r="AW225" s="154" t="s">
        <v>1042</v>
      </c>
    </row>
    <row r="226" spans="1:49" s="27" customFormat="1" ht="45">
      <c r="A226" s="32">
        <v>4</v>
      </c>
      <c r="B226" s="32" t="s">
        <v>1133</v>
      </c>
      <c r="C226" s="154" t="s">
        <v>477</v>
      </c>
      <c r="D226" s="32" t="s">
        <v>97</v>
      </c>
      <c r="E226" s="37" t="s">
        <v>575</v>
      </c>
      <c r="F226" s="169">
        <v>94</v>
      </c>
      <c r="G226" s="154" t="s">
        <v>756</v>
      </c>
      <c r="H226" s="103" t="s">
        <v>1130</v>
      </c>
      <c r="I226" s="37" t="s">
        <v>1130</v>
      </c>
      <c r="J226" s="32">
        <v>1</v>
      </c>
      <c r="K226" s="154"/>
      <c r="L226" s="154"/>
      <c r="M226" s="103" t="s">
        <v>132</v>
      </c>
      <c r="N226" s="154" t="s">
        <v>1126</v>
      </c>
      <c r="O226" s="66">
        <v>1038.65356</v>
      </c>
      <c r="P226" s="154"/>
      <c r="Q226" s="64">
        <f>O226</f>
        <v>1038.65356</v>
      </c>
      <c r="R226" s="64">
        <f t="shared" si="89"/>
        <v>1225.6112008</v>
      </c>
      <c r="S226" s="32" t="s">
        <v>295</v>
      </c>
      <c r="T226" s="154" t="s">
        <v>112</v>
      </c>
      <c r="U226" s="154" t="s">
        <v>439</v>
      </c>
      <c r="V226" s="168">
        <v>42675</v>
      </c>
      <c r="W226" s="168">
        <v>42750</v>
      </c>
      <c r="X226" s="154"/>
      <c r="Y226" s="154"/>
      <c r="Z226" s="154"/>
      <c r="AA226" s="154"/>
      <c r="AB226" s="101" t="str">
        <f>G226</f>
        <v>Поставка оборудования связи</v>
      </c>
      <c r="AC226" s="103" t="s">
        <v>555</v>
      </c>
      <c r="AD226" s="103" t="s">
        <v>1127</v>
      </c>
      <c r="AE226" s="103" t="s">
        <v>1128</v>
      </c>
      <c r="AF226" s="154">
        <v>98</v>
      </c>
      <c r="AG226" s="154"/>
      <c r="AH226" s="154"/>
      <c r="AI226" s="168">
        <v>42781</v>
      </c>
      <c r="AJ226" s="168">
        <v>42781</v>
      </c>
      <c r="AK226" s="51">
        <v>43100</v>
      </c>
      <c r="AL226" s="32">
        <v>2017</v>
      </c>
      <c r="AM226" s="154"/>
      <c r="AN226" s="154"/>
      <c r="AO226" s="154"/>
      <c r="AP226" s="154"/>
      <c r="AQ226" s="154"/>
      <c r="AR226" s="154"/>
      <c r="AS226" s="154"/>
      <c r="AT226" s="154"/>
      <c r="AU226" s="154"/>
      <c r="AV226" s="154"/>
      <c r="AW226" s="154" t="s">
        <v>1042</v>
      </c>
    </row>
    <row r="227" spans="1:49" s="27" customFormat="1" ht="45">
      <c r="A227" s="32">
        <v>4</v>
      </c>
      <c r="B227" s="32" t="s">
        <v>1137</v>
      </c>
      <c r="C227" s="154" t="s">
        <v>477</v>
      </c>
      <c r="D227" s="32" t="s">
        <v>97</v>
      </c>
      <c r="E227" s="37" t="s">
        <v>575</v>
      </c>
      <c r="F227" s="169">
        <v>234</v>
      </c>
      <c r="G227" s="154" t="s">
        <v>1131</v>
      </c>
      <c r="H227" s="103" t="s">
        <v>1132</v>
      </c>
      <c r="I227" s="103" t="s">
        <v>1132</v>
      </c>
      <c r="J227" s="32">
        <v>1</v>
      </c>
      <c r="K227" s="154"/>
      <c r="L227" s="154"/>
      <c r="M227" s="103" t="s">
        <v>132</v>
      </c>
      <c r="N227" s="154" t="s">
        <v>1126</v>
      </c>
      <c r="O227" s="66">
        <v>524.28734999999995</v>
      </c>
      <c r="P227" s="154"/>
      <c r="Q227" s="64">
        <f>O227</f>
        <v>524.28734999999995</v>
      </c>
      <c r="R227" s="64">
        <f t="shared" si="89"/>
        <v>618.65907299999992</v>
      </c>
      <c r="S227" s="32" t="s">
        <v>295</v>
      </c>
      <c r="T227" s="154" t="s">
        <v>112</v>
      </c>
      <c r="U227" s="154" t="s">
        <v>439</v>
      </c>
      <c r="V227" s="168">
        <v>42675</v>
      </c>
      <c r="W227" s="168">
        <v>42750</v>
      </c>
      <c r="X227" s="154"/>
      <c r="Y227" s="154"/>
      <c r="Z227" s="154"/>
      <c r="AA227" s="154"/>
      <c r="AB227" s="101" t="str">
        <f>G227</f>
        <v>Поставка аккумуляторных батарей для систем постоянного оперативного тока</v>
      </c>
      <c r="AC227" s="103" t="s">
        <v>555</v>
      </c>
      <c r="AD227" s="103" t="s">
        <v>1127</v>
      </c>
      <c r="AE227" s="103" t="s">
        <v>1128</v>
      </c>
      <c r="AF227" s="154">
        <v>235</v>
      </c>
      <c r="AG227" s="154"/>
      <c r="AH227" s="154"/>
      <c r="AI227" s="168">
        <v>42781</v>
      </c>
      <c r="AJ227" s="168">
        <v>42781</v>
      </c>
      <c r="AK227" s="51">
        <v>43100</v>
      </c>
      <c r="AL227" s="32">
        <v>2017</v>
      </c>
      <c r="AM227" s="154"/>
      <c r="AN227" s="154"/>
      <c r="AO227" s="154"/>
      <c r="AP227" s="154"/>
      <c r="AQ227" s="154"/>
      <c r="AR227" s="154"/>
      <c r="AS227" s="154"/>
      <c r="AT227" s="154"/>
      <c r="AU227" s="154"/>
      <c r="AV227" s="154"/>
      <c r="AW227" s="154" t="s">
        <v>1042</v>
      </c>
    </row>
    <row r="228" spans="1:49" s="27" customFormat="1" ht="45">
      <c r="A228" s="154">
        <v>6</v>
      </c>
      <c r="B228" s="154" t="s">
        <v>907</v>
      </c>
      <c r="C228" s="154" t="s">
        <v>477</v>
      </c>
      <c r="D228" s="154" t="s">
        <v>477</v>
      </c>
      <c r="E228" s="68" t="s">
        <v>95</v>
      </c>
      <c r="F228" s="154" t="s">
        <v>556</v>
      </c>
      <c r="G228" s="154" t="s">
        <v>557</v>
      </c>
      <c r="H228" s="154" t="s">
        <v>553</v>
      </c>
      <c r="I228" s="154" t="s">
        <v>554</v>
      </c>
      <c r="J228" s="154">
        <v>1</v>
      </c>
      <c r="K228" s="154"/>
      <c r="L228" s="154"/>
      <c r="M228" s="154" t="s">
        <v>132</v>
      </c>
      <c r="N228" s="154" t="s">
        <v>102</v>
      </c>
      <c r="O228" s="158">
        <v>1474.0401099999999</v>
      </c>
      <c r="P228" s="158"/>
      <c r="Q228" s="158">
        <v>1474.0401099999999</v>
      </c>
      <c r="R228" s="158">
        <v>1739.36733</v>
      </c>
      <c r="S228" s="154" t="s">
        <v>293</v>
      </c>
      <c r="T228" s="154" t="s">
        <v>1097</v>
      </c>
      <c r="U228" s="154" t="s">
        <v>592</v>
      </c>
      <c r="V228" s="157">
        <v>43028</v>
      </c>
      <c r="W228" s="157">
        <v>43070</v>
      </c>
      <c r="X228" s="154"/>
      <c r="Y228" s="154"/>
      <c r="Z228" s="154"/>
      <c r="AA228" s="154"/>
      <c r="AB228" s="154" t="s">
        <v>557</v>
      </c>
      <c r="AC228" s="154" t="s">
        <v>555</v>
      </c>
      <c r="AD228" s="154" t="s">
        <v>174</v>
      </c>
      <c r="AE228" s="154" t="s">
        <v>152</v>
      </c>
      <c r="AF228" s="154">
        <v>1</v>
      </c>
      <c r="AG228" s="68" t="s">
        <v>278</v>
      </c>
      <c r="AH228" s="68" t="s">
        <v>153</v>
      </c>
      <c r="AI228" s="157">
        <v>43070</v>
      </c>
      <c r="AJ228" s="157">
        <v>43101</v>
      </c>
      <c r="AK228" s="157">
        <v>43466</v>
      </c>
      <c r="AL228" s="154">
        <v>2018</v>
      </c>
      <c r="AM228" s="154"/>
      <c r="AN228" s="154"/>
      <c r="AO228" s="154"/>
      <c r="AP228" s="154"/>
      <c r="AQ228" s="154"/>
      <c r="AR228" s="154"/>
      <c r="AS228" s="154"/>
      <c r="AT228" s="154"/>
      <c r="AU228" s="154"/>
      <c r="AV228" s="154"/>
      <c r="AW228" s="154"/>
    </row>
    <row r="229" spans="1:49" s="27" customFormat="1" ht="30">
      <c r="A229" s="32">
        <v>7</v>
      </c>
      <c r="B229" s="32" t="s">
        <v>909</v>
      </c>
      <c r="C229" s="32" t="s">
        <v>477</v>
      </c>
      <c r="D229" s="154" t="s">
        <v>477</v>
      </c>
      <c r="E229" s="68" t="s">
        <v>95</v>
      </c>
      <c r="F229" s="32">
        <v>1</v>
      </c>
      <c r="G229" s="32" t="s">
        <v>281</v>
      </c>
      <c r="H229" s="32" t="s">
        <v>285</v>
      </c>
      <c r="I229" s="32" t="s">
        <v>287</v>
      </c>
      <c r="J229" s="32">
        <v>1</v>
      </c>
      <c r="K229" s="32" t="s">
        <v>290</v>
      </c>
      <c r="L229" s="32"/>
      <c r="M229" s="32" t="s">
        <v>151</v>
      </c>
      <c r="N229" s="32" t="s">
        <v>105</v>
      </c>
      <c r="O229" s="153">
        <v>1432.2</v>
      </c>
      <c r="P229" s="158"/>
      <c r="Q229" s="158">
        <v>1432.2</v>
      </c>
      <c r="R229" s="158">
        <v>1432.2</v>
      </c>
      <c r="S229" s="154" t="s">
        <v>294</v>
      </c>
      <c r="T229" s="154" t="s">
        <v>112</v>
      </c>
      <c r="U229" s="154" t="s">
        <v>439</v>
      </c>
      <c r="V229" s="157">
        <v>42979</v>
      </c>
      <c r="W229" s="157">
        <v>43039</v>
      </c>
      <c r="X229" s="154"/>
      <c r="Y229" s="154"/>
      <c r="Z229" s="154"/>
      <c r="AA229" s="154"/>
      <c r="AB229" s="154" t="s">
        <v>281</v>
      </c>
      <c r="AC229" s="154" t="s">
        <v>129</v>
      </c>
      <c r="AD229" s="154" t="s">
        <v>174</v>
      </c>
      <c r="AE229" s="154" t="s">
        <v>152</v>
      </c>
      <c r="AF229" s="154">
        <v>1</v>
      </c>
      <c r="AG229" s="68" t="s">
        <v>278</v>
      </c>
      <c r="AH229" s="68" t="s">
        <v>153</v>
      </c>
      <c r="AI229" s="157">
        <v>43069</v>
      </c>
      <c r="AJ229" s="157">
        <v>43070</v>
      </c>
      <c r="AK229" s="157">
        <v>43434</v>
      </c>
      <c r="AL229" s="154" t="s">
        <v>282</v>
      </c>
      <c r="AM229" s="154"/>
      <c r="AN229" s="154"/>
      <c r="AO229" s="154"/>
      <c r="AP229" s="154"/>
      <c r="AQ229" s="154"/>
      <c r="AR229" s="61"/>
      <c r="AS229" s="158"/>
      <c r="AT229" s="154"/>
      <c r="AU229" s="154"/>
      <c r="AV229" s="154"/>
      <c r="AW229" s="154"/>
    </row>
    <row r="230" spans="1:49" s="27" customFormat="1" ht="30">
      <c r="A230" s="32">
        <v>7</v>
      </c>
      <c r="B230" s="32" t="s">
        <v>910</v>
      </c>
      <c r="C230" s="32" t="s">
        <v>477</v>
      </c>
      <c r="D230" s="154" t="s">
        <v>477</v>
      </c>
      <c r="E230" s="68" t="s">
        <v>95</v>
      </c>
      <c r="F230" s="32">
        <v>1</v>
      </c>
      <c r="G230" s="32" t="s">
        <v>280</v>
      </c>
      <c r="H230" s="32" t="s">
        <v>285</v>
      </c>
      <c r="I230" s="32" t="s">
        <v>288</v>
      </c>
      <c r="J230" s="32">
        <v>1</v>
      </c>
      <c r="K230" s="32" t="s">
        <v>290</v>
      </c>
      <c r="L230" s="32"/>
      <c r="M230" s="32" t="s">
        <v>151</v>
      </c>
      <c r="N230" s="32" t="s">
        <v>105</v>
      </c>
      <c r="O230" s="153">
        <v>2036.34</v>
      </c>
      <c r="P230" s="158"/>
      <c r="Q230" s="158">
        <v>2036.34</v>
      </c>
      <c r="R230" s="158">
        <v>2036.34</v>
      </c>
      <c r="S230" s="154" t="s">
        <v>294</v>
      </c>
      <c r="T230" s="154" t="s">
        <v>112</v>
      </c>
      <c r="U230" s="154" t="s">
        <v>439</v>
      </c>
      <c r="V230" s="157">
        <v>42948</v>
      </c>
      <c r="W230" s="157">
        <v>43008</v>
      </c>
      <c r="X230" s="154"/>
      <c r="Y230" s="154"/>
      <c r="Z230" s="154"/>
      <c r="AA230" s="154"/>
      <c r="AB230" s="154" t="s">
        <v>280</v>
      </c>
      <c r="AC230" s="154" t="s">
        <v>129</v>
      </c>
      <c r="AD230" s="154" t="s">
        <v>174</v>
      </c>
      <c r="AE230" s="154" t="s">
        <v>152</v>
      </c>
      <c r="AF230" s="154">
        <v>12</v>
      </c>
      <c r="AG230" s="68" t="s">
        <v>278</v>
      </c>
      <c r="AH230" s="68" t="s">
        <v>153</v>
      </c>
      <c r="AI230" s="157">
        <v>43055</v>
      </c>
      <c r="AJ230" s="157">
        <v>43056</v>
      </c>
      <c r="AK230" s="157">
        <v>43420</v>
      </c>
      <c r="AL230" s="154">
        <v>2017</v>
      </c>
      <c r="AM230" s="154"/>
      <c r="AN230" s="154"/>
      <c r="AO230" s="154"/>
      <c r="AP230" s="154"/>
      <c r="AQ230" s="154"/>
      <c r="AR230" s="61"/>
      <c r="AS230" s="158"/>
      <c r="AT230" s="154"/>
      <c r="AU230" s="154"/>
      <c r="AV230" s="154"/>
      <c r="AW230" s="154"/>
    </row>
    <row r="231" spans="1:49" s="27" customFormat="1" ht="30">
      <c r="A231" s="32">
        <v>7</v>
      </c>
      <c r="B231" s="32" t="s">
        <v>911</v>
      </c>
      <c r="C231" s="32" t="s">
        <v>477</v>
      </c>
      <c r="D231" s="154" t="s">
        <v>477</v>
      </c>
      <c r="E231" s="68" t="s">
        <v>95</v>
      </c>
      <c r="F231" s="32">
        <v>1</v>
      </c>
      <c r="G231" s="32" t="s">
        <v>284</v>
      </c>
      <c r="H231" s="32" t="s">
        <v>285</v>
      </c>
      <c r="I231" s="32" t="s">
        <v>289</v>
      </c>
      <c r="J231" s="32">
        <v>1</v>
      </c>
      <c r="K231" s="32" t="s">
        <v>290</v>
      </c>
      <c r="L231" s="32"/>
      <c r="M231" s="32" t="s">
        <v>151</v>
      </c>
      <c r="N231" s="32" t="s">
        <v>105</v>
      </c>
      <c r="O231" s="153">
        <v>10072.721439999999</v>
      </c>
      <c r="P231" s="158"/>
      <c r="Q231" s="158">
        <v>10072.721439999999</v>
      </c>
      <c r="R231" s="158">
        <v>10072.721439999999</v>
      </c>
      <c r="S231" s="154" t="s">
        <v>293</v>
      </c>
      <c r="T231" s="154" t="s">
        <v>112</v>
      </c>
      <c r="U231" s="154" t="s">
        <v>439</v>
      </c>
      <c r="V231" s="157">
        <v>42795</v>
      </c>
      <c r="W231" s="157">
        <v>42866</v>
      </c>
      <c r="X231" s="154"/>
      <c r="Y231" s="154"/>
      <c r="Z231" s="154"/>
      <c r="AA231" s="154"/>
      <c r="AB231" s="154" t="s">
        <v>284</v>
      </c>
      <c r="AC231" s="154" t="s">
        <v>129</v>
      </c>
      <c r="AD231" s="154" t="s">
        <v>174</v>
      </c>
      <c r="AE231" s="154" t="s">
        <v>152</v>
      </c>
      <c r="AF231" s="154">
        <v>20700</v>
      </c>
      <c r="AG231" s="68" t="s">
        <v>278</v>
      </c>
      <c r="AH231" s="68" t="s">
        <v>153</v>
      </c>
      <c r="AI231" s="157">
        <v>42916</v>
      </c>
      <c r="AJ231" s="157">
        <v>42917</v>
      </c>
      <c r="AK231" s="157">
        <v>43281</v>
      </c>
      <c r="AL231" s="154">
        <v>2017</v>
      </c>
      <c r="AM231" s="154"/>
      <c r="AN231" s="154"/>
      <c r="AO231" s="154"/>
      <c r="AP231" s="154"/>
      <c r="AQ231" s="154"/>
      <c r="AR231" s="61"/>
      <c r="AS231" s="158"/>
      <c r="AT231" s="154"/>
      <c r="AU231" s="154"/>
      <c r="AV231" s="154"/>
      <c r="AW231" s="154"/>
    </row>
    <row r="232" spans="1:49" s="27" customFormat="1" ht="30">
      <c r="A232" s="32">
        <v>7</v>
      </c>
      <c r="B232" s="32" t="s">
        <v>912</v>
      </c>
      <c r="C232" s="32" t="s">
        <v>477</v>
      </c>
      <c r="D232" s="154" t="s">
        <v>477</v>
      </c>
      <c r="E232" s="68" t="s">
        <v>95</v>
      </c>
      <c r="F232" s="32">
        <v>1</v>
      </c>
      <c r="G232" s="32" t="s">
        <v>303</v>
      </c>
      <c r="H232" s="32" t="s">
        <v>285</v>
      </c>
      <c r="I232" s="32" t="s">
        <v>289</v>
      </c>
      <c r="J232" s="32">
        <v>1</v>
      </c>
      <c r="K232" s="32" t="s">
        <v>290</v>
      </c>
      <c r="L232" s="32"/>
      <c r="M232" s="32" t="s">
        <v>151</v>
      </c>
      <c r="N232" s="32" t="s">
        <v>105</v>
      </c>
      <c r="O232" s="153">
        <v>114164.65248</v>
      </c>
      <c r="P232" s="158"/>
      <c r="Q232" s="158">
        <v>114164.65248</v>
      </c>
      <c r="R232" s="158">
        <v>114164.65248</v>
      </c>
      <c r="S232" s="154" t="s">
        <v>293</v>
      </c>
      <c r="T232" s="154" t="s">
        <v>112</v>
      </c>
      <c r="U232" s="154" t="s">
        <v>439</v>
      </c>
      <c r="V232" s="157">
        <v>42916</v>
      </c>
      <c r="W232" s="157">
        <v>43008</v>
      </c>
      <c r="X232" s="154"/>
      <c r="Y232" s="154"/>
      <c r="Z232" s="154"/>
      <c r="AA232" s="154"/>
      <c r="AB232" s="154" t="s">
        <v>303</v>
      </c>
      <c r="AC232" s="154" t="s">
        <v>129</v>
      </c>
      <c r="AD232" s="154" t="s">
        <v>174</v>
      </c>
      <c r="AE232" s="154" t="s">
        <v>152</v>
      </c>
      <c r="AF232" s="154">
        <v>1</v>
      </c>
      <c r="AG232" s="68" t="s">
        <v>278</v>
      </c>
      <c r="AH232" s="68" t="s">
        <v>153</v>
      </c>
      <c r="AI232" s="157">
        <v>43098</v>
      </c>
      <c r="AJ232" s="157">
        <v>43101</v>
      </c>
      <c r="AK232" s="157">
        <v>44196</v>
      </c>
      <c r="AL232" s="154">
        <v>2017</v>
      </c>
      <c r="AM232" s="154"/>
      <c r="AN232" s="154"/>
      <c r="AO232" s="154"/>
      <c r="AP232" s="154"/>
      <c r="AQ232" s="154"/>
      <c r="AR232" s="61"/>
      <c r="AS232" s="158"/>
      <c r="AT232" s="154"/>
      <c r="AU232" s="154"/>
      <c r="AV232" s="154"/>
      <c r="AW232" s="154"/>
    </row>
    <row r="233" spans="1:49" s="27" customFormat="1" ht="45">
      <c r="A233" s="32">
        <v>7</v>
      </c>
      <c r="B233" s="32" t="s">
        <v>913</v>
      </c>
      <c r="C233" s="32" t="s">
        <v>477</v>
      </c>
      <c r="D233" s="154" t="s">
        <v>477</v>
      </c>
      <c r="E233" s="68" t="s">
        <v>95</v>
      </c>
      <c r="F233" s="32">
        <v>1</v>
      </c>
      <c r="G233" s="32" t="s">
        <v>245</v>
      </c>
      <c r="H233" s="50" t="s">
        <v>1026</v>
      </c>
      <c r="I233" s="50" t="s">
        <v>1026</v>
      </c>
      <c r="J233" s="32">
        <v>1</v>
      </c>
      <c r="K233" s="32"/>
      <c r="L233" s="32"/>
      <c r="M233" s="32" t="s">
        <v>151</v>
      </c>
      <c r="N233" s="32" t="s">
        <v>103</v>
      </c>
      <c r="O233" s="153">
        <v>2000</v>
      </c>
      <c r="P233" s="158"/>
      <c r="Q233" s="158">
        <v>2000</v>
      </c>
      <c r="R233" s="158">
        <v>2360</v>
      </c>
      <c r="S233" s="154" t="s">
        <v>107</v>
      </c>
      <c r="T233" s="154" t="s">
        <v>112</v>
      </c>
      <c r="U233" s="68" t="s">
        <v>424</v>
      </c>
      <c r="V233" s="157">
        <v>42884</v>
      </c>
      <c r="W233" s="157">
        <f>V233</f>
        <v>42884</v>
      </c>
      <c r="X233" s="154" t="s">
        <v>256</v>
      </c>
      <c r="Y233" s="154" t="s">
        <v>246</v>
      </c>
      <c r="Z233" s="154">
        <v>7707179242</v>
      </c>
      <c r="AA233" s="154">
        <v>770901001</v>
      </c>
      <c r="AB233" s="154" t="s">
        <v>245</v>
      </c>
      <c r="AC233" s="154" t="s">
        <v>129</v>
      </c>
      <c r="AD233" s="154" t="s">
        <v>174</v>
      </c>
      <c r="AE233" s="154" t="s">
        <v>152</v>
      </c>
      <c r="AF233" s="154">
        <v>1</v>
      </c>
      <c r="AG233" s="68" t="s">
        <v>278</v>
      </c>
      <c r="AH233" s="68" t="s">
        <v>153</v>
      </c>
      <c r="AI233" s="157">
        <v>42916</v>
      </c>
      <c r="AJ233" s="157">
        <v>42916</v>
      </c>
      <c r="AK233" s="157">
        <v>42946</v>
      </c>
      <c r="AL233" s="37">
        <v>2017</v>
      </c>
      <c r="AM233" s="154"/>
      <c r="AN233" s="154"/>
      <c r="AO233" s="154"/>
      <c r="AP233" s="154"/>
      <c r="AQ233" s="154"/>
      <c r="AR233" s="61"/>
      <c r="AS233" s="158"/>
      <c r="AT233" s="154"/>
      <c r="AU233" s="154"/>
      <c r="AV233" s="154"/>
      <c r="AW233" s="154"/>
    </row>
    <row r="234" spans="1:49" s="27" customFormat="1" ht="60">
      <c r="A234" s="32">
        <v>7</v>
      </c>
      <c r="B234" s="32" t="s">
        <v>914</v>
      </c>
      <c r="C234" s="32" t="s">
        <v>477</v>
      </c>
      <c r="D234" s="154" t="s">
        <v>477</v>
      </c>
      <c r="E234" s="68" t="s">
        <v>95</v>
      </c>
      <c r="F234" s="32">
        <v>1</v>
      </c>
      <c r="G234" s="32" t="s">
        <v>247</v>
      </c>
      <c r="H234" s="50" t="s">
        <v>1022</v>
      </c>
      <c r="I234" s="50" t="s">
        <v>1027</v>
      </c>
      <c r="J234" s="32">
        <v>1</v>
      </c>
      <c r="K234" s="32"/>
      <c r="L234" s="32"/>
      <c r="M234" s="32" t="s">
        <v>151</v>
      </c>
      <c r="N234" s="32" t="s">
        <v>103</v>
      </c>
      <c r="O234" s="153">
        <v>4546.5938983050855</v>
      </c>
      <c r="P234" s="158"/>
      <c r="Q234" s="158">
        <v>4546.5938983050855</v>
      </c>
      <c r="R234" s="158">
        <f>Q234*1.18</f>
        <v>5364.9808000000003</v>
      </c>
      <c r="S234" s="154" t="s">
        <v>107</v>
      </c>
      <c r="T234" s="154" t="s">
        <v>112</v>
      </c>
      <c r="U234" s="68" t="s">
        <v>424</v>
      </c>
      <c r="V234" s="157">
        <v>43006</v>
      </c>
      <c r="W234" s="157">
        <f>V234</f>
        <v>43006</v>
      </c>
      <c r="X234" s="154" t="s">
        <v>248</v>
      </c>
      <c r="Y234" s="154" t="s">
        <v>249</v>
      </c>
      <c r="Z234" s="154">
        <v>7715075159</v>
      </c>
      <c r="AA234" s="154">
        <v>770601001</v>
      </c>
      <c r="AB234" s="154" t="s">
        <v>247</v>
      </c>
      <c r="AC234" s="154" t="s">
        <v>129</v>
      </c>
      <c r="AD234" s="154" t="s">
        <v>174</v>
      </c>
      <c r="AE234" s="154" t="s">
        <v>152</v>
      </c>
      <c r="AF234" s="154">
        <v>1</v>
      </c>
      <c r="AG234" s="68" t="s">
        <v>278</v>
      </c>
      <c r="AH234" s="68" t="s">
        <v>153</v>
      </c>
      <c r="AI234" s="157">
        <f>W234+3</f>
        <v>43009</v>
      </c>
      <c r="AJ234" s="157">
        <v>43069</v>
      </c>
      <c r="AK234" s="157">
        <v>43100</v>
      </c>
      <c r="AL234" s="37">
        <v>2017</v>
      </c>
      <c r="AM234" s="154"/>
      <c r="AN234" s="154"/>
      <c r="AO234" s="154"/>
      <c r="AP234" s="154"/>
      <c r="AQ234" s="154"/>
      <c r="AR234" s="61"/>
      <c r="AS234" s="158"/>
      <c r="AT234" s="154"/>
      <c r="AU234" s="154"/>
      <c r="AV234" s="154"/>
      <c r="AW234" s="154"/>
    </row>
    <row r="235" spans="1:49" s="27" customFormat="1" ht="45">
      <c r="A235" s="32">
        <v>7</v>
      </c>
      <c r="B235" s="32" t="s">
        <v>915</v>
      </c>
      <c r="C235" s="32" t="s">
        <v>477</v>
      </c>
      <c r="D235" s="154" t="s">
        <v>477</v>
      </c>
      <c r="E235" s="68" t="s">
        <v>95</v>
      </c>
      <c r="F235" s="156" t="s">
        <v>558</v>
      </c>
      <c r="G235" s="156" t="s">
        <v>1175</v>
      </c>
      <c r="H235" s="156" t="s">
        <v>1022</v>
      </c>
      <c r="I235" s="156" t="s">
        <v>1022</v>
      </c>
      <c r="J235" s="156" t="s">
        <v>538</v>
      </c>
      <c r="K235" s="156"/>
      <c r="L235" s="156"/>
      <c r="M235" s="156" t="s">
        <v>548</v>
      </c>
      <c r="N235" s="32" t="s">
        <v>103</v>
      </c>
      <c r="O235" s="153">
        <v>1519.49</v>
      </c>
      <c r="P235" s="158"/>
      <c r="Q235" s="158">
        <v>1519.49</v>
      </c>
      <c r="R235" s="158">
        <v>1793</v>
      </c>
      <c r="S235" s="154" t="s">
        <v>107</v>
      </c>
      <c r="T235" s="154" t="s">
        <v>112</v>
      </c>
      <c r="U235" s="68" t="s">
        <v>424</v>
      </c>
      <c r="V235" s="156" t="s">
        <v>560</v>
      </c>
      <c r="W235" s="156" t="s">
        <v>561</v>
      </c>
      <c r="X235" s="156" t="s">
        <v>562</v>
      </c>
      <c r="Y235" s="156" t="s">
        <v>563</v>
      </c>
      <c r="Z235" s="156"/>
      <c r="AA235" s="156"/>
      <c r="AB235" s="156" t="s">
        <v>559</v>
      </c>
      <c r="AC235" s="156"/>
      <c r="AD235" s="154">
        <v>876</v>
      </c>
      <c r="AE235" s="154" t="s">
        <v>124</v>
      </c>
      <c r="AF235" s="154">
        <v>1</v>
      </c>
      <c r="AG235" s="68" t="s">
        <v>278</v>
      </c>
      <c r="AH235" s="68" t="s">
        <v>153</v>
      </c>
      <c r="AI235" s="156" t="s">
        <v>561</v>
      </c>
      <c r="AJ235" s="156" t="s">
        <v>564</v>
      </c>
      <c r="AK235" s="156" t="s">
        <v>565</v>
      </c>
      <c r="AL235" s="156" t="s">
        <v>282</v>
      </c>
      <c r="AM235" s="156"/>
      <c r="AN235" s="156"/>
      <c r="AO235" s="156"/>
      <c r="AP235" s="156"/>
      <c r="AQ235" s="156"/>
      <c r="AR235" s="156"/>
      <c r="AS235" s="156"/>
      <c r="AT235" s="156"/>
      <c r="AU235" s="156"/>
      <c r="AV235" s="156"/>
      <c r="AW235" s="156"/>
    </row>
    <row r="236" spans="1:49" s="27" customFormat="1" ht="75">
      <c r="A236" s="32">
        <v>7</v>
      </c>
      <c r="B236" s="32" t="s">
        <v>916</v>
      </c>
      <c r="C236" s="32" t="s">
        <v>477</v>
      </c>
      <c r="D236" s="154" t="s">
        <v>477</v>
      </c>
      <c r="E236" s="68" t="s">
        <v>95</v>
      </c>
      <c r="F236" s="154" t="s">
        <v>571</v>
      </c>
      <c r="G236" s="52" t="s">
        <v>574</v>
      </c>
      <c r="H236" s="154" t="s">
        <v>572</v>
      </c>
      <c r="I236" s="154" t="s">
        <v>572</v>
      </c>
      <c r="J236" s="154">
        <v>1</v>
      </c>
      <c r="K236" s="154" t="s">
        <v>1038</v>
      </c>
      <c r="L236" s="154"/>
      <c r="M236" s="154" t="s">
        <v>132</v>
      </c>
      <c r="N236" s="162" t="s">
        <v>1201</v>
      </c>
      <c r="O236" s="158">
        <v>16888</v>
      </c>
      <c r="P236" s="154"/>
      <c r="Q236" s="158">
        <v>16888</v>
      </c>
      <c r="R236" s="154">
        <v>19927.84</v>
      </c>
      <c r="S236" s="154" t="s">
        <v>293</v>
      </c>
      <c r="T236" s="154" t="s">
        <v>112</v>
      </c>
      <c r="U236" s="154" t="s">
        <v>439</v>
      </c>
      <c r="V236" s="157">
        <v>42937</v>
      </c>
      <c r="W236" s="157">
        <f>V236+75</f>
        <v>43012</v>
      </c>
      <c r="X236" s="154" t="s">
        <v>536</v>
      </c>
      <c r="Y236" s="154" t="s">
        <v>536</v>
      </c>
      <c r="Z236" s="154" t="s">
        <v>536</v>
      </c>
      <c r="AA236" s="154" t="s">
        <v>536</v>
      </c>
      <c r="AB236" s="154" t="s">
        <v>573</v>
      </c>
      <c r="AC236" s="154"/>
      <c r="AD236" s="154">
        <v>876</v>
      </c>
      <c r="AE236" s="154" t="s">
        <v>124</v>
      </c>
      <c r="AF236" s="154">
        <v>1</v>
      </c>
      <c r="AG236" s="68" t="s">
        <v>278</v>
      </c>
      <c r="AH236" s="68" t="s">
        <v>153</v>
      </c>
      <c r="AI236" s="157">
        <f>W236+28</f>
        <v>43040</v>
      </c>
      <c r="AJ236" s="157">
        <f>AI236</f>
        <v>43040</v>
      </c>
      <c r="AK236" s="157">
        <v>43281</v>
      </c>
      <c r="AL236" s="154">
        <v>2017</v>
      </c>
      <c r="AM236" s="154" t="s">
        <v>536</v>
      </c>
      <c r="AN236" s="154"/>
      <c r="AO236" s="154"/>
      <c r="AP236" s="154"/>
      <c r="AQ236" s="154"/>
      <c r="AR236" s="154"/>
      <c r="AS236" s="154"/>
      <c r="AT236" s="154"/>
      <c r="AU236" s="154"/>
      <c r="AV236" s="154"/>
      <c r="AW236" s="154"/>
    </row>
    <row r="237" spans="1:49" s="27" customFormat="1" ht="75">
      <c r="A237" s="32">
        <v>7</v>
      </c>
      <c r="B237" s="32" t="s">
        <v>917</v>
      </c>
      <c r="C237" s="180" t="s">
        <v>477</v>
      </c>
      <c r="D237" s="180" t="s">
        <v>1459</v>
      </c>
      <c r="E237" s="180" t="s">
        <v>537</v>
      </c>
      <c r="F237" s="180" t="s">
        <v>538</v>
      </c>
      <c r="G237" s="183" t="s">
        <v>539</v>
      </c>
      <c r="H237" s="180" t="s">
        <v>540</v>
      </c>
      <c r="I237" s="180" t="s">
        <v>541</v>
      </c>
      <c r="J237" s="180" t="s">
        <v>538</v>
      </c>
      <c r="K237" s="180" t="s">
        <v>290</v>
      </c>
      <c r="L237" s="180"/>
      <c r="M237" s="180" t="s">
        <v>132</v>
      </c>
      <c r="N237" s="184" t="s">
        <v>542</v>
      </c>
      <c r="O237" s="185">
        <v>390000</v>
      </c>
      <c r="P237" s="185"/>
      <c r="Q237" s="185">
        <v>390000</v>
      </c>
      <c r="R237" s="185">
        <v>390000</v>
      </c>
      <c r="S237" s="180" t="s">
        <v>293</v>
      </c>
      <c r="T237" s="180" t="s">
        <v>112</v>
      </c>
      <c r="U237" s="180" t="s">
        <v>439</v>
      </c>
      <c r="V237" s="51">
        <f>W237-75</f>
        <v>42725</v>
      </c>
      <c r="W237" s="51">
        <v>42800</v>
      </c>
      <c r="X237" s="180" t="s">
        <v>536</v>
      </c>
      <c r="Y237" s="180" t="s">
        <v>536</v>
      </c>
      <c r="Z237" s="180" t="s">
        <v>536</v>
      </c>
      <c r="AA237" s="180" t="s">
        <v>536</v>
      </c>
      <c r="AB237" s="183" t="s">
        <v>539</v>
      </c>
      <c r="AC237" s="180" t="s">
        <v>543</v>
      </c>
      <c r="AD237" s="180">
        <v>383</v>
      </c>
      <c r="AE237" s="180" t="s">
        <v>544</v>
      </c>
      <c r="AF237" s="180" t="s">
        <v>1460</v>
      </c>
      <c r="AG237" s="180" t="s">
        <v>278</v>
      </c>
      <c r="AH237" s="180" t="s">
        <v>153</v>
      </c>
      <c r="AI237" s="51">
        <v>42820</v>
      </c>
      <c r="AJ237" s="51">
        <v>42820</v>
      </c>
      <c r="AK237" s="51">
        <v>43915</v>
      </c>
      <c r="AL237" s="180" t="s">
        <v>282</v>
      </c>
      <c r="AM237" s="180"/>
      <c r="AN237" s="180" t="s">
        <v>536</v>
      </c>
      <c r="AO237" s="180" t="s">
        <v>536</v>
      </c>
      <c r="AP237" s="180" t="s">
        <v>536</v>
      </c>
      <c r="AQ237" s="180" t="s">
        <v>536</v>
      </c>
      <c r="AR237" s="180" t="s">
        <v>536</v>
      </c>
      <c r="AS237" s="180" t="s">
        <v>536</v>
      </c>
      <c r="AT237" s="180" t="s">
        <v>536</v>
      </c>
      <c r="AU237" s="180" t="s">
        <v>536</v>
      </c>
      <c r="AV237" s="180" t="s">
        <v>536</v>
      </c>
      <c r="AW237" s="180"/>
    </row>
    <row r="238" spans="1:49" s="27" customFormat="1" ht="75">
      <c r="A238" s="32">
        <v>7</v>
      </c>
      <c r="B238" s="32" t="s">
        <v>918</v>
      </c>
      <c r="C238" s="180" t="s">
        <v>477</v>
      </c>
      <c r="D238" s="180" t="s">
        <v>1459</v>
      </c>
      <c r="E238" s="180" t="s">
        <v>537</v>
      </c>
      <c r="F238" s="180" t="s">
        <v>538</v>
      </c>
      <c r="G238" s="183" t="s">
        <v>539</v>
      </c>
      <c r="H238" s="180" t="s">
        <v>540</v>
      </c>
      <c r="I238" s="180" t="s">
        <v>541</v>
      </c>
      <c r="J238" s="180" t="s">
        <v>538</v>
      </c>
      <c r="K238" s="180" t="s">
        <v>290</v>
      </c>
      <c r="L238" s="180"/>
      <c r="M238" s="180" t="s">
        <v>132</v>
      </c>
      <c r="N238" s="184" t="s">
        <v>542</v>
      </c>
      <c r="O238" s="185">
        <v>390000</v>
      </c>
      <c r="P238" s="185"/>
      <c r="Q238" s="185">
        <v>390000</v>
      </c>
      <c r="R238" s="185">
        <v>390000</v>
      </c>
      <c r="S238" s="180" t="s">
        <v>293</v>
      </c>
      <c r="T238" s="180" t="s">
        <v>112</v>
      </c>
      <c r="U238" s="180" t="s">
        <v>439</v>
      </c>
      <c r="V238" s="51">
        <f t="shared" ref="V238:V241" si="90">W238-75</f>
        <v>42725</v>
      </c>
      <c r="W238" s="51">
        <v>42800</v>
      </c>
      <c r="X238" s="180" t="s">
        <v>536</v>
      </c>
      <c r="Y238" s="180" t="s">
        <v>536</v>
      </c>
      <c r="Z238" s="180" t="s">
        <v>536</v>
      </c>
      <c r="AA238" s="180" t="s">
        <v>536</v>
      </c>
      <c r="AB238" s="183" t="s">
        <v>539</v>
      </c>
      <c r="AC238" s="180" t="s">
        <v>543</v>
      </c>
      <c r="AD238" s="180">
        <v>383</v>
      </c>
      <c r="AE238" s="180" t="s">
        <v>544</v>
      </c>
      <c r="AF238" s="180" t="s">
        <v>1460</v>
      </c>
      <c r="AG238" s="180" t="s">
        <v>278</v>
      </c>
      <c r="AH238" s="180" t="s">
        <v>153</v>
      </c>
      <c r="AI238" s="51">
        <v>42820</v>
      </c>
      <c r="AJ238" s="51">
        <v>42820</v>
      </c>
      <c r="AK238" s="51">
        <v>43915</v>
      </c>
      <c r="AL238" s="180" t="s">
        <v>282</v>
      </c>
      <c r="AM238" s="180"/>
      <c r="AN238" s="180" t="s">
        <v>536</v>
      </c>
      <c r="AO238" s="180" t="s">
        <v>536</v>
      </c>
      <c r="AP238" s="180" t="s">
        <v>536</v>
      </c>
      <c r="AQ238" s="180" t="s">
        <v>536</v>
      </c>
      <c r="AR238" s="180" t="s">
        <v>536</v>
      </c>
      <c r="AS238" s="180" t="s">
        <v>536</v>
      </c>
      <c r="AT238" s="180" t="s">
        <v>536</v>
      </c>
      <c r="AU238" s="180" t="s">
        <v>536</v>
      </c>
      <c r="AV238" s="180" t="s">
        <v>536</v>
      </c>
      <c r="AW238" s="180"/>
    </row>
    <row r="239" spans="1:49" s="27" customFormat="1" ht="75">
      <c r="A239" s="32">
        <v>7</v>
      </c>
      <c r="B239" s="32" t="s">
        <v>919</v>
      </c>
      <c r="C239" s="180" t="s">
        <v>477</v>
      </c>
      <c r="D239" s="180" t="s">
        <v>1459</v>
      </c>
      <c r="E239" s="180" t="s">
        <v>537</v>
      </c>
      <c r="F239" s="180" t="s">
        <v>538</v>
      </c>
      <c r="G239" s="183" t="s">
        <v>539</v>
      </c>
      <c r="H239" s="180" t="s">
        <v>540</v>
      </c>
      <c r="I239" s="180" t="s">
        <v>541</v>
      </c>
      <c r="J239" s="180" t="s">
        <v>538</v>
      </c>
      <c r="K239" s="180" t="s">
        <v>290</v>
      </c>
      <c r="L239" s="180"/>
      <c r="M239" s="180" t="s">
        <v>132</v>
      </c>
      <c r="N239" s="184" t="s">
        <v>542</v>
      </c>
      <c r="O239" s="185">
        <v>390000</v>
      </c>
      <c r="P239" s="185"/>
      <c r="Q239" s="185">
        <v>390000</v>
      </c>
      <c r="R239" s="185">
        <v>390000</v>
      </c>
      <c r="S239" s="180" t="s">
        <v>293</v>
      </c>
      <c r="T239" s="180" t="s">
        <v>112</v>
      </c>
      <c r="U239" s="180" t="s">
        <v>439</v>
      </c>
      <c r="V239" s="51">
        <f t="shared" si="90"/>
        <v>42725</v>
      </c>
      <c r="W239" s="51">
        <v>42800</v>
      </c>
      <c r="X239" s="180" t="s">
        <v>536</v>
      </c>
      <c r="Y239" s="180" t="s">
        <v>536</v>
      </c>
      <c r="Z239" s="180" t="s">
        <v>536</v>
      </c>
      <c r="AA239" s="180" t="s">
        <v>536</v>
      </c>
      <c r="AB239" s="183" t="s">
        <v>539</v>
      </c>
      <c r="AC239" s="180" t="s">
        <v>543</v>
      </c>
      <c r="AD239" s="180">
        <v>383</v>
      </c>
      <c r="AE239" s="180" t="s">
        <v>544</v>
      </c>
      <c r="AF239" s="180" t="s">
        <v>1460</v>
      </c>
      <c r="AG239" s="180" t="s">
        <v>278</v>
      </c>
      <c r="AH239" s="180" t="s">
        <v>153</v>
      </c>
      <c r="AI239" s="51">
        <v>42820</v>
      </c>
      <c r="AJ239" s="51">
        <v>42820</v>
      </c>
      <c r="AK239" s="51">
        <v>43915</v>
      </c>
      <c r="AL239" s="180" t="s">
        <v>282</v>
      </c>
      <c r="AM239" s="180"/>
      <c r="AN239" s="180" t="s">
        <v>536</v>
      </c>
      <c r="AO239" s="180" t="s">
        <v>536</v>
      </c>
      <c r="AP239" s="180" t="s">
        <v>536</v>
      </c>
      <c r="AQ239" s="180" t="s">
        <v>536</v>
      </c>
      <c r="AR239" s="180" t="s">
        <v>536</v>
      </c>
      <c r="AS239" s="180" t="s">
        <v>536</v>
      </c>
      <c r="AT239" s="180" t="s">
        <v>536</v>
      </c>
      <c r="AU239" s="180" t="s">
        <v>536</v>
      </c>
      <c r="AV239" s="180" t="s">
        <v>536</v>
      </c>
      <c r="AW239" s="180"/>
    </row>
    <row r="240" spans="1:49" s="27" customFormat="1" ht="75">
      <c r="A240" s="32">
        <v>7</v>
      </c>
      <c r="B240" s="32" t="s">
        <v>920</v>
      </c>
      <c r="C240" s="180" t="s">
        <v>477</v>
      </c>
      <c r="D240" s="180" t="s">
        <v>1459</v>
      </c>
      <c r="E240" s="180" t="s">
        <v>537</v>
      </c>
      <c r="F240" s="180" t="s">
        <v>538</v>
      </c>
      <c r="G240" s="183" t="s">
        <v>539</v>
      </c>
      <c r="H240" s="180" t="s">
        <v>540</v>
      </c>
      <c r="I240" s="180" t="s">
        <v>541</v>
      </c>
      <c r="J240" s="180" t="s">
        <v>538</v>
      </c>
      <c r="K240" s="180" t="s">
        <v>290</v>
      </c>
      <c r="L240" s="180"/>
      <c r="M240" s="180" t="s">
        <v>132</v>
      </c>
      <c r="N240" s="184" t="s">
        <v>542</v>
      </c>
      <c r="O240" s="185">
        <v>390000</v>
      </c>
      <c r="P240" s="185"/>
      <c r="Q240" s="185">
        <v>390000</v>
      </c>
      <c r="R240" s="185">
        <v>390000</v>
      </c>
      <c r="S240" s="180" t="s">
        <v>293</v>
      </c>
      <c r="T240" s="180" t="s">
        <v>112</v>
      </c>
      <c r="U240" s="180" t="s">
        <v>439</v>
      </c>
      <c r="V240" s="51">
        <f t="shared" si="90"/>
        <v>42725</v>
      </c>
      <c r="W240" s="51">
        <v>42800</v>
      </c>
      <c r="X240" s="180" t="s">
        <v>536</v>
      </c>
      <c r="Y240" s="180" t="s">
        <v>536</v>
      </c>
      <c r="Z240" s="180" t="s">
        <v>536</v>
      </c>
      <c r="AA240" s="180" t="s">
        <v>536</v>
      </c>
      <c r="AB240" s="183" t="s">
        <v>539</v>
      </c>
      <c r="AC240" s="180" t="s">
        <v>543</v>
      </c>
      <c r="AD240" s="180">
        <v>383</v>
      </c>
      <c r="AE240" s="180" t="s">
        <v>544</v>
      </c>
      <c r="AF240" s="180" t="s">
        <v>1460</v>
      </c>
      <c r="AG240" s="180" t="s">
        <v>278</v>
      </c>
      <c r="AH240" s="180" t="s">
        <v>153</v>
      </c>
      <c r="AI240" s="51">
        <v>42820</v>
      </c>
      <c r="AJ240" s="51">
        <v>42820</v>
      </c>
      <c r="AK240" s="51">
        <v>43915</v>
      </c>
      <c r="AL240" s="180" t="s">
        <v>282</v>
      </c>
      <c r="AM240" s="180"/>
      <c r="AN240" s="180" t="s">
        <v>536</v>
      </c>
      <c r="AO240" s="180" t="s">
        <v>536</v>
      </c>
      <c r="AP240" s="180" t="s">
        <v>536</v>
      </c>
      <c r="AQ240" s="180" t="s">
        <v>536</v>
      </c>
      <c r="AR240" s="180" t="s">
        <v>536</v>
      </c>
      <c r="AS240" s="180" t="s">
        <v>536</v>
      </c>
      <c r="AT240" s="180" t="s">
        <v>536</v>
      </c>
      <c r="AU240" s="180" t="s">
        <v>536</v>
      </c>
      <c r="AV240" s="180" t="s">
        <v>536</v>
      </c>
      <c r="AW240" s="180"/>
    </row>
    <row r="241" spans="1:49" s="27" customFormat="1" ht="75">
      <c r="A241" s="32">
        <v>7</v>
      </c>
      <c r="B241" s="32" t="s">
        <v>921</v>
      </c>
      <c r="C241" s="180" t="s">
        <v>477</v>
      </c>
      <c r="D241" s="180" t="s">
        <v>1459</v>
      </c>
      <c r="E241" s="180" t="s">
        <v>537</v>
      </c>
      <c r="F241" s="180" t="s">
        <v>538</v>
      </c>
      <c r="G241" s="183" t="s">
        <v>539</v>
      </c>
      <c r="H241" s="180" t="s">
        <v>540</v>
      </c>
      <c r="I241" s="180" t="s">
        <v>541</v>
      </c>
      <c r="J241" s="180" t="s">
        <v>538</v>
      </c>
      <c r="K241" s="180" t="s">
        <v>290</v>
      </c>
      <c r="L241" s="180"/>
      <c r="M241" s="180" t="s">
        <v>132</v>
      </c>
      <c r="N241" s="184" t="s">
        <v>542</v>
      </c>
      <c r="O241" s="185">
        <v>390000</v>
      </c>
      <c r="P241" s="185"/>
      <c r="Q241" s="185">
        <v>390000</v>
      </c>
      <c r="R241" s="185">
        <v>390000</v>
      </c>
      <c r="S241" s="180" t="s">
        <v>293</v>
      </c>
      <c r="T241" s="180" t="s">
        <v>112</v>
      </c>
      <c r="U241" s="180" t="s">
        <v>439</v>
      </c>
      <c r="V241" s="51">
        <f t="shared" si="90"/>
        <v>42725</v>
      </c>
      <c r="W241" s="51">
        <v>42800</v>
      </c>
      <c r="X241" s="180" t="s">
        <v>536</v>
      </c>
      <c r="Y241" s="180" t="s">
        <v>536</v>
      </c>
      <c r="Z241" s="180" t="s">
        <v>536</v>
      </c>
      <c r="AA241" s="180" t="s">
        <v>536</v>
      </c>
      <c r="AB241" s="183" t="s">
        <v>539</v>
      </c>
      <c r="AC241" s="180" t="s">
        <v>543</v>
      </c>
      <c r="AD241" s="180">
        <v>383</v>
      </c>
      <c r="AE241" s="180" t="s">
        <v>544</v>
      </c>
      <c r="AF241" s="180" t="s">
        <v>1460</v>
      </c>
      <c r="AG241" s="180" t="s">
        <v>278</v>
      </c>
      <c r="AH241" s="180" t="s">
        <v>153</v>
      </c>
      <c r="AI241" s="51">
        <v>42820</v>
      </c>
      <c r="AJ241" s="51">
        <v>42820</v>
      </c>
      <c r="AK241" s="51">
        <v>43915</v>
      </c>
      <c r="AL241" s="180" t="s">
        <v>282</v>
      </c>
      <c r="AM241" s="180"/>
      <c r="AN241" s="180" t="s">
        <v>536</v>
      </c>
      <c r="AO241" s="180" t="s">
        <v>536</v>
      </c>
      <c r="AP241" s="180" t="s">
        <v>536</v>
      </c>
      <c r="AQ241" s="180" t="s">
        <v>536</v>
      </c>
      <c r="AR241" s="180" t="s">
        <v>536</v>
      </c>
      <c r="AS241" s="180" t="s">
        <v>536</v>
      </c>
      <c r="AT241" s="180" t="s">
        <v>536</v>
      </c>
      <c r="AU241" s="180" t="s">
        <v>536</v>
      </c>
      <c r="AV241" s="180" t="s">
        <v>536</v>
      </c>
      <c r="AW241" s="180"/>
    </row>
    <row r="242" spans="1:49" s="27" customFormat="1" ht="75">
      <c r="A242" s="32">
        <v>7</v>
      </c>
      <c r="B242" s="32" t="s">
        <v>922</v>
      </c>
      <c r="C242" s="180" t="s">
        <v>477</v>
      </c>
      <c r="D242" s="180" t="s">
        <v>1459</v>
      </c>
      <c r="E242" s="180" t="s">
        <v>537</v>
      </c>
      <c r="F242" s="180" t="s">
        <v>538</v>
      </c>
      <c r="G242" s="183" t="s">
        <v>539</v>
      </c>
      <c r="H242" s="180" t="s">
        <v>540</v>
      </c>
      <c r="I242" s="180" t="s">
        <v>541</v>
      </c>
      <c r="J242" s="180" t="s">
        <v>538</v>
      </c>
      <c r="K242" s="180" t="s">
        <v>290</v>
      </c>
      <c r="L242" s="180"/>
      <c r="M242" s="180" t="s">
        <v>132</v>
      </c>
      <c r="N242" s="184" t="s">
        <v>542</v>
      </c>
      <c r="O242" s="185">
        <v>390000</v>
      </c>
      <c r="P242" s="185"/>
      <c r="Q242" s="185">
        <v>390000</v>
      </c>
      <c r="R242" s="185">
        <v>390000</v>
      </c>
      <c r="S242" s="180" t="s">
        <v>293</v>
      </c>
      <c r="T242" s="180" t="s">
        <v>112</v>
      </c>
      <c r="U242" s="180" t="s">
        <v>439</v>
      </c>
      <c r="V242" s="51">
        <f>W242-75</f>
        <v>42785</v>
      </c>
      <c r="W242" s="51">
        <v>42860</v>
      </c>
      <c r="X242" s="180" t="s">
        <v>536</v>
      </c>
      <c r="Y242" s="180" t="s">
        <v>536</v>
      </c>
      <c r="Z242" s="180" t="s">
        <v>536</v>
      </c>
      <c r="AA242" s="180" t="s">
        <v>536</v>
      </c>
      <c r="AB242" s="183" t="s">
        <v>539</v>
      </c>
      <c r="AC242" s="180" t="s">
        <v>543</v>
      </c>
      <c r="AD242" s="180">
        <v>383</v>
      </c>
      <c r="AE242" s="180" t="s">
        <v>544</v>
      </c>
      <c r="AF242" s="180" t="s">
        <v>1460</v>
      </c>
      <c r="AG242" s="180" t="s">
        <v>278</v>
      </c>
      <c r="AH242" s="180" t="s">
        <v>153</v>
      </c>
      <c r="AI242" s="51">
        <v>42880</v>
      </c>
      <c r="AJ242" s="51">
        <v>42880</v>
      </c>
      <c r="AK242" s="51">
        <v>43975</v>
      </c>
      <c r="AL242" s="180" t="s">
        <v>282</v>
      </c>
      <c r="AM242" s="180"/>
      <c r="AN242" s="180" t="s">
        <v>536</v>
      </c>
      <c r="AO242" s="180" t="s">
        <v>536</v>
      </c>
      <c r="AP242" s="180" t="s">
        <v>536</v>
      </c>
      <c r="AQ242" s="180" t="s">
        <v>536</v>
      </c>
      <c r="AR242" s="180" t="s">
        <v>536</v>
      </c>
      <c r="AS242" s="180" t="s">
        <v>536</v>
      </c>
      <c r="AT242" s="180" t="s">
        <v>536</v>
      </c>
      <c r="AU242" s="180" t="s">
        <v>536</v>
      </c>
      <c r="AV242" s="180" t="s">
        <v>536</v>
      </c>
      <c r="AW242" s="180"/>
    </row>
    <row r="243" spans="1:49" s="27" customFormat="1" ht="75">
      <c r="A243" s="32">
        <v>7</v>
      </c>
      <c r="B243" s="32" t="s">
        <v>923</v>
      </c>
      <c r="C243" s="180" t="s">
        <v>477</v>
      </c>
      <c r="D243" s="180" t="s">
        <v>1459</v>
      </c>
      <c r="E243" s="180" t="s">
        <v>537</v>
      </c>
      <c r="F243" s="180" t="s">
        <v>538</v>
      </c>
      <c r="G243" s="183" t="s">
        <v>539</v>
      </c>
      <c r="H243" s="180" t="s">
        <v>540</v>
      </c>
      <c r="I243" s="180" t="s">
        <v>541</v>
      </c>
      <c r="J243" s="180" t="s">
        <v>538</v>
      </c>
      <c r="K243" s="180" t="s">
        <v>290</v>
      </c>
      <c r="L243" s="180"/>
      <c r="M243" s="180" t="s">
        <v>132</v>
      </c>
      <c r="N243" s="184" t="s">
        <v>542</v>
      </c>
      <c r="O243" s="185">
        <v>390000</v>
      </c>
      <c r="P243" s="185"/>
      <c r="Q243" s="185">
        <v>390000</v>
      </c>
      <c r="R243" s="185">
        <v>390000</v>
      </c>
      <c r="S243" s="180" t="s">
        <v>293</v>
      </c>
      <c r="T243" s="180" t="s">
        <v>112</v>
      </c>
      <c r="U243" s="180" t="s">
        <v>439</v>
      </c>
      <c r="V243" s="51">
        <f t="shared" ref="V243:V252" si="91">W243-75</f>
        <v>42785</v>
      </c>
      <c r="W243" s="51">
        <v>42860</v>
      </c>
      <c r="X243" s="180" t="s">
        <v>536</v>
      </c>
      <c r="Y243" s="180" t="s">
        <v>536</v>
      </c>
      <c r="Z243" s="180" t="s">
        <v>536</v>
      </c>
      <c r="AA243" s="180" t="s">
        <v>536</v>
      </c>
      <c r="AB243" s="183" t="s">
        <v>539</v>
      </c>
      <c r="AC243" s="180" t="s">
        <v>543</v>
      </c>
      <c r="AD243" s="180">
        <v>383</v>
      </c>
      <c r="AE243" s="180" t="s">
        <v>544</v>
      </c>
      <c r="AF243" s="180" t="s">
        <v>1460</v>
      </c>
      <c r="AG243" s="180" t="s">
        <v>278</v>
      </c>
      <c r="AH243" s="180" t="s">
        <v>153</v>
      </c>
      <c r="AI243" s="51">
        <v>42880</v>
      </c>
      <c r="AJ243" s="51">
        <v>42880</v>
      </c>
      <c r="AK243" s="51">
        <v>43975</v>
      </c>
      <c r="AL243" s="180" t="s">
        <v>282</v>
      </c>
      <c r="AM243" s="180"/>
      <c r="AN243" s="180" t="s">
        <v>536</v>
      </c>
      <c r="AO243" s="180" t="s">
        <v>536</v>
      </c>
      <c r="AP243" s="180" t="s">
        <v>536</v>
      </c>
      <c r="AQ243" s="180" t="s">
        <v>536</v>
      </c>
      <c r="AR243" s="180" t="s">
        <v>536</v>
      </c>
      <c r="AS243" s="180" t="s">
        <v>536</v>
      </c>
      <c r="AT243" s="180" t="s">
        <v>536</v>
      </c>
      <c r="AU243" s="180" t="s">
        <v>536</v>
      </c>
      <c r="AV243" s="180" t="s">
        <v>536</v>
      </c>
      <c r="AW243" s="180"/>
    </row>
    <row r="244" spans="1:49" s="27" customFormat="1" ht="75">
      <c r="A244" s="32">
        <v>7</v>
      </c>
      <c r="B244" s="32" t="s">
        <v>924</v>
      </c>
      <c r="C244" s="180" t="s">
        <v>477</v>
      </c>
      <c r="D244" s="180" t="s">
        <v>1459</v>
      </c>
      <c r="E244" s="180" t="s">
        <v>537</v>
      </c>
      <c r="F244" s="180" t="s">
        <v>538</v>
      </c>
      <c r="G244" s="183" t="s">
        <v>539</v>
      </c>
      <c r="H244" s="180" t="s">
        <v>540</v>
      </c>
      <c r="I244" s="180" t="s">
        <v>541</v>
      </c>
      <c r="J244" s="180" t="s">
        <v>538</v>
      </c>
      <c r="K244" s="180" t="s">
        <v>290</v>
      </c>
      <c r="L244" s="180"/>
      <c r="M244" s="180" t="s">
        <v>132</v>
      </c>
      <c r="N244" s="184" t="s">
        <v>542</v>
      </c>
      <c r="O244" s="185">
        <v>390000</v>
      </c>
      <c r="P244" s="185"/>
      <c r="Q244" s="185">
        <v>390000</v>
      </c>
      <c r="R244" s="185">
        <v>390000</v>
      </c>
      <c r="S244" s="180" t="s">
        <v>293</v>
      </c>
      <c r="T244" s="180" t="s">
        <v>112</v>
      </c>
      <c r="U244" s="180" t="s">
        <v>439</v>
      </c>
      <c r="V244" s="51">
        <f t="shared" si="91"/>
        <v>42785</v>
      </c>
      <c r="W244" s="51">
        <v>42860</v>
      </c>
      <c r="X244" s="180" t="s">
        <v>536</v>
      </c>
      <c r="Y244" s="180" t="s">
        <v>536</v>
      </c>
      <c r="Z244" s="180" t="s">
        <v>536</v>
      </c>
      <c r="AA244" s="180" t="s">
        <v>536</v>
      </c>
      <c r="AB244" s="183" t="s">
        <v>539</v>
      </c>
      <c r="AC244" s="180" t="s">
        <v>543</v>
      </c>
      <c r="AD244" s="180">
        <v>383</v>
      </c>
      <c r="AE244" s="180" t="s">
        <v>544</v>
      </c>
      <c r="AF244" s="180" t="s">
        <v>1460</v>
      </c>
      <c r="AG244" s="180" t="s">
        <v>278</v>
      </c>
      <c r="AH244" s="180" t="s">
        <v>153</v>
      </c>
      <c r="AI244" s="51">
        <v>42880</v>
      </c>
      <c r="AJ244" s="51">
        <v>42880</v>
      </c>
      <c r="AK244" s="51">
        <v>43975</v>
      </c>
      <c r="AL244" s="180" t="s">
        <v>282</v>
      </c>
      <c r="AM244" s="180"/>
      <c r="AN244" s="180" t="s">
        <v>536</v>
      </c>
      <c r="AO244" s="180" t="s">
        <v>536</v>
      </c>
      <c r="AP244" s="180" t="s">
        <v>536</v>
      </c>
      <c r="AQ244" s="180" t="s">
        <v>536</v>
      </c>
      <c r="AR244" s="180" t="s">
        <v>536</v>
      </c>
      <c r="AS244" s="180" t="s">
        <v>536</v>
      </c>
      <c r="AT244" s="180" t="s">
        <v>536</v>
      </c>
      <c r="AU244" s="180" t="s">
        <v>536</v>
      </c>
      <c r="AV244" s="180" t="s">
        <v>536</v>
      </c>
      <c r="AW244" s="180"/>
    </row>
    <row r="245" spans="1:49" s="27" customFormat="1" ht="75">
      <c r="A245" s="32">
        <v>7</v>
      </c>
      <c r="B245" s="32" t="s">
        <v>925</v>
      </c>
      <c r="C245" s="180" t="s">
        <v>477</v>
      </c>
      <c r="D245" s="180" t="s">
        <v>1459</v>
      </c>
      <c r="E245" s="180" t="s">
        <v>537</v>
      </c>
      <c r="F245" s="180" t="s">
        <v>538</v>
      </c>
      <c r="G245" s="183" t="s">
        <v>539</v>
      </c>
      <c r="H245" s="180" t="s">
        <v>540</v>
      </c>
      <c r="I245" s="180" t="s">
        <v>541</v>
      </c>
      <c r="J245" s="180" t="s">
        <v>538</v>
      </c>
      <c r="K245" s="180" t="s">
        <v>290</v>
      </c>
      <c r="L245" s="180"/>
      <c r="M245" s="180" t="s">
        <v>132</v>
      </c>
      <c r="N245" s="184" t="s">
        <v>542</v>
      </c>
      <c r="O245" s="185">
        <v>390000</v>
      </c>
      <c r="P245" s="185"/>
      <c r="Q245" s="185">
        <v>390000</v>
      </c>
      <c r="R245" s="185">
        <v>390000</v>
      </c>
      <c r="S245" s="180" t="s">
        <v>293</v>
      </c>
      <c r="T245" s="180" t="s">
        <v>112</v>
      </c>
      <c r="U245" s="180" t="s">
        <v>439</v>
      </c>
      <c r="V245" s="51">
        <f t="shared" si="91"/>
        <v>42785</v>
      </c>
      <c r="W245" s="51">
        <v>42860</v>
      </c>
      <c r="X245" s="180" t="s">
        <v>536</v>
      </c>
      <c r="Y245" s="180" t="s">
        <v>536</v>
      </c>
      <c r="Z245" s="180" t="s">
        <v>536</v>
      </c>
      <c r="AA245" s="180" t="s">
        <v>536</v>
      </c>
      <c r="AB245" s="183" t="s">
        <v>539</v>
      </c>
      <c r="AC245" s="180" t="s">
        <v>543</v>
      </c>
      <c r="AD245" s="180">
        <v>383</v>
      </c>
      <c r="AE245" s="180" t="s">
        <v>544</v>
      </c>
      <c r="AF245" s="180" t="s">
        <v>1460</v>
      </c>
      <c r="AG245" s="180" t="s">
        <v>278</v>
      </c>
      <c r="AH245" s="180" t="s">
        <v>153</v>
      </c>
      <c r="AI245" s="51">
        <v>42880</v>
      </c>
      <c r="AJ245" s="51">
        <v>42880</v>
      </c>
      <c r="AK245" s="51">
        <v>43975</v>
      </c>
      <c r="AL245" s="180" t="s">
        <v>282</v>
      </c>
      <c r="AM245" s="180"/>
      <c r="AN245" s="180" t="s">
        <v>536</v>
      </c>
      <c r="AO245" s="180" t="s">
        <v>536</v>
      </c>
      <c r="AP245" s="180" t="s">
        <v>536</v>
      </c>
      <c r="AQ245" s="180" t="s">
        <v>536</v>
      </c>
      <c r="AR245" s="180" t="s">
        <v>536</v>
      </c>
      <c r="AS245" s="180" t="s">
        <v>536</v>
      </c>
      <c r="AT245" s="180" t="s">
        <v>536</v>
      </c>
      <c r="AU245" s="180" t="s">
        <v>536</v>
      </c>
      <c r="AV245" s="180" t="s">
        <v>536</v>
      </c>
      <c r="AW245" s="180"/>
    </row>
    <row r="246" spans="1:49" s="27" customFormat="1" ht="75">
      <c r="A246" s="32">
        <v>7</v>
      </c>
      <c r="B246" s="32" t="s">
        <v>926</v>
      </c>
      <c r="C246" s="180" t="s">
        <v>477</v>
      </c>
      <c r="D246" s="180" t="s">
        <v>1459</v>
      </c>
      <c r="E246" s="180" t="s">
        <v>537</v>
      </c>
      <c r="F246" s="180" t="s">
        <v>538</v>
      </c>
      <c r="G246" s="183" t="s">
        <v>539</v>
      </c>
      <c r="H246" s="180" t="s">
        <v>540</v>
      </c>
      <c r="I246" s="180" t="s">
        <v>541</v>
      </c>
      <c r="J246" s="180" t="s">
        <v>538</v>
      </c>
      <c r="K246" s="180" t="s">
        <v>290</v>
      </c>
      <c r="L246" s="180"/>
      <c r="M246" s="180" t="s">
        <v>132</v>
      </c>
      <c r="N246" s="184" t="s">
        <v>542</v>
      </c>
      <c r="O246" s="185">
        <v>390000</v>
      </c>
      <c r="P246" s="185"/>
      <c r="Q246" s="185">
        <v>390000</v>
      </c>
      <c r="R246" s="185">
        <v>390000</v>
      </c>
      <c r="S246" s="180" t="s">
        <v>293</v>
      </c>
      <c r="T246" s="180" t="s">
        <v>112</v>
      </c>
      <c r="U246" s="180" t="s">
        <v>439</v>
      </c>
      <c r="V246" s="51">
        <f t="shared" si="91"/>
        <v>42877</v>
      </c>
      <c r="W246" s="51">
        <v>42952</v>
      </c>
      <c r="X246" s="180" t="s">
        <v>536</v>
      </c>
      <c r="Y246" s="180" t="s">
        <v>536</v>
      </c>
      <c r="Z246" s="180" t="s">
        <v>536</v>
      </c>
      <c r="AA246" s="180" t="s">
        <v>536</v>
      </c>
      <c r="AB246" s="183" t="s">
        <v>539</v>
      </c>
      <c r="AC246" s="180" t="s">
        <v>543</v>
      </c>
      <c r="AD246" s="180">
        <v>383</v>
      </c>
      <c r="AE246" s="180" t="s">
        <v>544</v>
      </c>
      <c r="AF246" s="180" t="s">
        <v>1460</v>
      </c>
      <c r="AG246" s="180" t="s">
        <v>278</v>
      </c>
      <c r="AH246" s="180" t="s">
        <v>153</v>
      </c>
      <c r="AI246" s="51">
        <v>42972</v>
      </c>
      <c r="AJ246" s="51">
        <v>42972</v>
      </c>
      <c r="AK246" s="51">
        <v>44067</v>
      </c>
      <c r="AL246" s="180" t="s">
        <v>282</v>
      </c>
      <c r="AM246" s="180"/>
      <c r="AN246" s="180" t="s">
        <v>536</v>
      </c>
      <c r="AO246" s="180" t="s">
        <v>536</v>
      </c>
      <c r="AP246" s="180" t="s">
        <v>536</v>
      </c>
      <c r="AQ246" s="180" t="s">
        <v>536</v>
      </c>
      <c r="AR246" s="180" t="s">
        <v>536</v>
      </c>
      <c r="AS246" s="180" t="s">
        <v>536</v>
      </c>
      <c r="AT246" s="180" t="s">
        <v>536</v>
      </c>
      <c r="AU246" s="180" t="s">
        <v>536</v>
      </c>
      <c r="AV246" s="180" t="s">
        <v>536</v>
      </c>
      <c r="AW246" s="180"/>
    </row>
    <row r="247" spans="1:49" s="27" customFormat="1" ht="75">
      <c r="A247" s="32">
        <v>7</v>
      </c>
      <c r="B247" s="32" t="s">
        <v>927</v>
      </c>
      <c r="C247" s="180" t="s">
        <v>477</v>
      </c>
      <c r="D247" s="180" t="s">
        <v>1459</v>
      </c>
      <c r="E247" s="180" t="s">
        <v>537</v>
      </c>
      <c r="F247" s="180" t="s">
        <v>538</v>
      </c>
      <c r="G247" s="183" t="s">
        <v>539</v>
      </c>
      <c r="H247" s="180" t="s">
        <v>540</v>
      </c>
      <c r="I247" s="180" t="s">
        <v>541</v>
      </c>
      <c r="J247" s="180" t="s">
        <v>538</v>
      </c>
      <c r="K247" s="180" t="s">
        <v>290</v>
      </c>
      <c r="L247" s="180"/>
      <c r="M247" s="180" t="s">
        <v>132</v>
      </c>
      <c r="N247" s="184" t="s">
        <v>542</v>
      </c>
      <c r="O247" s="185">
        <v>390000</v>
      </c>
      <c r="P247" s="185"/>
      <c r="Q247" s="185">
        <v>390000</v>
      </c>
      <c r="R247" s="185">
        <v>390000</v>
      </c>
      <c r="S247" s="180" t="s">
        <v>293</v>
      </c>
      <c r="T247" s="180" t="s">
        <v>112</v>
      </c>
      <c r="U247" s="180" t="s">
        <v>439</v>
      </c>
      <c r="V247" s="51">
        <f t="shared" si="91"/>
        <v>42877</v>
      </c>
      <c r="W247" s="51">
        <v>42952</v>
      </c>
      <c r="X247" s="180" t="s">
        <v>536</v>
      </c>
      <c r="Y247" s="180" t="s">
        <v>536</v>
      </c>
      <c r="Z247" s="180" t="s">
        <v>536</v>
      </c>
      <c r="AA247" s="180" t="s">
        <v>536</v>
      </c>
      <c r="AB247" s="183" t="s">
        <v>539</v>
      </c>
      <c r="AC247" s="180" t="s">
        <v>543</v>
      </c>
      <c r="AD247" s="180">
        <v>383</v>
      </c>
      <c r="AE247" s="180" t="s">
        <v>544</v>
      </c>
      <c r="AF247" s="180" t="s">
        <v>1460</v>
      </c>
      <c r="AG247" s="180" t="s">
        <v>278</v>
      </c>
      <c r="AH247" s="180" t="s">
        <v>153</v>
      </c>
      <c r="AI247" s="51">
        <v>42972</v>
      </c>
      <c r="AJ247" s="51">
        <v>42972</v>
      </c>
      <c r="AK247" s="51">
        <v>44067</v>
      </c>
      <c r="AL247" s="180" t="s">
        <v>282</v>
      </c>
      <c r="AM247" s="180"/>
      <c r="AN247" s="180" t="s">
        <v>536</v>
      </c>
      <c r="AO247" s="180" t="s">
        <v>536</v>
      </c>
      <c r="AP247" s="180" t="s">
        <v>536</v>
      </c>
      <c r="AQ247" s="180" t="s">
        <v>536</v>
      </c>
      <c r="AR247" s="180" t="s">
        <v>536</v>
      </c>
      <c r="AS247" s="180" t="s">
        <v>536</v>
      </c>
      <c r="AT247" s="180" t="s">
        <v>536</v>
      </c>
      <c r="AU247" s="180" t="s">
        <v>536</v>
      </c>
      <c r="AV247" s="180" t="s">
        <v>536</v>
      </c>
      <c r="AW247" s="180"/>
    </row>
    <row r="248" spans="1:49" s="27" customFormat="1" ht="75">
      <c r="A248" s="32">
        <v>7</v>
      </c>
      <c r="B248" s="32" t="s">
        <v>928</v>
      </c>
      <c r="C248" s="180" t="s">
        <v>477</v>
      </c>
      <c r="D248" s="180" t="s">
        <v>1459</v>
      </c>
      <c r="E248" s="180" t="s">
        <v>537</v>
      </c>
      <c r="F248" s="180" t="s">
        <v>538</v>
      </c>
      <c r="G248" s="183" t="s">
        <v>539</v>
      </c>
      <c r="H248" s="180" t="s">
        <v>540</v>
      </c>
      <c r="I248" s="180" t="s">
        <v>541</v>
      </c>
      <c r="J248" s="180" t="s">
        <v>538</v>
      </c>
      <c r="K248" s="180" t="s">
        <v>290</v>
      </c>
      <c r="L248" s="180"/>
      <c r="M248" s="180" t="s">
        <v>132</v>
      </c>
      <c r="N248" s="184" t="s">
        <v>542</v>
      </c>
      <c r="O248" s="185">
        <v>390000</v>
      </c>
      <c r="P248" s="185"/>
      <c r="Q248" s="185">
        <v>390000</v>
      </c>
      <c r="R248" s="185">
        <v>390000</v>
      </c>
      <c r="S248" s="180" t="s">
        <v>293</v>
      </c>
      <c r="T248" s="180" t="s">
        <v>112</v>
      </c>
      <c r="U248" s="180" t="s">
        <v>439</v>
      </c>
      <c r="V248" s="51">
        <f t="shared" si="91"/>
        <v>42877</v>
      </c>
      <c r="W248" s="51">
        <v>42952</v>
      </c>
      <c r="X248" s="180" t="s">
        <v>536</v>
      </c>
      <c r="Y248" s="180" t="s">
        <v>536</v>
      </c>
      <c r="Z248" s="180" t="s">
        <v>536</v>
      </c>
      <c r="AA248" s="180" t="s">
        <v>536</v>
      </c>
      <c r="AB248" s="183" t="s">
        <v>539</v>
      </c>
      <c r="AC248" s="180" t="s">
        <v>543</v>
      </c>
      <c r="AD248" s="180">
        <v>383</v>
      </c>
      <c r="AE248" s="180" t="s">
        <v>544</v>
      </c>
      <c r="AF248" s="180" t="s">
        <v>1460</v>
      </c>
      <c r="AG248" s="180" t="s">
        <v>278</v>
      </c>
      <c r="AH248" s="180" t="s">
        <v>153</v>
      </c>
      <c r="AI248" s="51">
        <v>42972</v>
      </c>
      <c r="AJ248" s="51">
        <v>42972</v>
      </c>
      <c r="AK248" s="51">
        <v>44067</v>
      </c>
      <c r="AL248" s="180" t="s">
        <v>282</v>
      </c>
      <c r="AM248" s="180"/>
      <c r="AN248" s="180" t="s">
        <v>536</v>
      </c>
      <c r="AO248" s="180" t="s">
        <v>536</v>
      </c>
      <c r="AP248" s="180" t="s">
        <v>536</v>
      </c>
      <c r="AQ248" s="180" t="s">
        <v>536</v>
      </c>
      <c r="AR248" s="180" t="s">
        <v>536</v>
      </c>
      <c r="AS248" s="180" t="s">
        <v>536</v>
      </c>
      <c r="AT248" s="180" t="s">
        <v>536</v>
      </c>
      <c r="AU248" s="180" t="s">
        <v>536</v>
      </c>
      <c r="AV248" s="180" t="s">
        <v>536</v>
      </c>
      <c r="AW248" s="180"/>
    </row>
    <row r="249" spans="1:49" s="27" customFormat="1" ht="137.25" customHeight="1">
      <c r="A249" s="32">
        <v>7</v>
      </c>
      <c r="B249" s="32" t="s">
        <v>929</v>
      </c>
      <c r="C249" s="180" t="s">
        <v>477</v>
      </c>
      <c r="D249" s="180" t="s">
        <v>1459</v>
      </c>
      <c r="E249" s="180" t="s">
        <v>537</v>
      </c>
      <c r="F249" s="180" t="s">
        <v>538</v>
      </c>
      <c r="G249" s="183" t="s">
        <v>539</v>
      </c>
      <c r="H249" s="180" t="s">
        <v>540</v>
      </c>
      <c r="I249" s="180" t="s">
        <v>541</v>
      </c>
      <c r="J249" s="180" t="s">
        <v>538</v>
      </c>
      <c r="K249" s="180" t="s">
        <v>290</v>
      </c>
      <c r="L249" s="180"/>
      <c r="M249" s="180" t="s">
        <v>132</v>
      </c>
      <c r="N249" s="184" t="s">
        <v>542</v>
      </c>
      <c r="O249" s="185">
        <v>390000</v>
      </c>
      <c r="P249" s="185"/>
      <c r="Q249" s="185">
        <v>390000</v>
      </c>
      <c r="R249" s="185">
        <v>390000</v>
      </c>
      <c r="S249" s="180" t="s">
        <v>293</v>
      </c>
      <c r="T249" s="180" t="s">
        <v>112</v>
      </c>
      <c r="U249" s="180" t="s">
        <v>439</v>
      </c>
      <c r="V249" s="51">
        <f t="shared" si="91"/>
        <v>42877</v>
      </c>
      <c r="W249" s="51">
        <v>42952</v>
      </c>
      <c r="X249" s="180" t="s">
        <v>536</v>
      </c>
      <c r="Y249" s="180" t="s">
        <v>536</v>
      </c>
      <c r="Z249" s="180" t="s">
        <v>536</v>
      </c>
      <c r="AA249" s="180" t="s">
        <v>536</v>
      </c>
      <c r="AB249" s="183" t="s">
        <v>539</v>
      </c>
      <c r="AC249" s="180" t="s">
        <v>543</v>
      </c>
      <c r="AD249" s="180">
        <v>383</v>
      </c>
      <c r="AE249" s="180" t="s">
        <v>544</v>
      </c>
      <c r="AF249" s="180" t="s">
        <v>1460</v>
      </c>
      <c r="AG249" s="180" t="s">
        <v>278</v>
      </c>
      <c r="AH249" s="180" t="s">
        <v>153</v>
      </c>
      <c r="AI249" s="51">
        <v>42972</v>
      </c>
      <c r="AJ249" s="51">
        <v>42972</v>
      </c>
      <c r="AK249" s="51">
        <v>44067</v>
      </c>
      <c r="AL249" s="180" t="s">
        <v>282</v>
      </c>
      <c r="AM249" s="180"/>
      <c r="AN249" s="180" t="s">
        <v>536</v>
      </c>
      <c r="AO249" s="180" t="s">
        <v>536</v>
      </c>
      <c r="AP249" s="180" t="s">
        <v>536</v>
      </c>
      <c r="AQ249" s="180" t="s">
        <v>536</v>
      </c>
      <c r="AR249" s="180" t="s">
        <v>536</v>
      </c>
      <c r="AS249" s="180" t="s">
        <v>536</v>
      </c>
      <c r="AT249" s="180" t="s">
        <v>536</v>
      </c>
      <c r="AU249" s="180" t="s">
        <v>536</v>
      </c>
      <c r="AV249" s="180" t="s">
        <v>536</v>
      </c>
      <c r="AW249" s="180"/>
    </row>
    <row r="250" spans="1:49" s="27" customFormat="1" ht="137.25" customHeight="1">
      <c r="A250" s="32">
        <v>7</v>
      </c>
      <c r="B250" s="32" t="s">
        <v>1398</v>
      </c>
      <c r="C250" s="180" t="s">
        <v>477</v>
      </c>
      <c r="D250" s="180" t="s">
        <v>1459</v>
      </c>
      <c r="E250" s="180" t="s">
        <v>537</v>
      </c>
      <c r="F250" s="180" t="s">
        <v>538</v>
      </c>
      <c r="G250" s="183" t="s">
        <v>545</v>
      </c>
      <c r="H250" s="180" t="s">
        <v>540</v>
      </c>
      <c r="I250" s="180" t="s">
        <v>541</v>
      </c>
      <c r="J250" s="180" t="s">
        <v>538</v>
      </c>
      <c r="K250" s="180" t="s">
        <v>290</v>
      </c>
      <c r="L250" s="180"/>
      <c r="M250" s="180" t="s">
        <v>132</v>
      </c>
      <c r="N250" s="184" t="s">
        <v>542</v>
      </c>
      <c r="O250" s="185">
        <v>260000</v>
      </c>
      <c r="P250" s="185"/>
      <c r="Q250" s="185">
        <v>260000</v>
      </c>
      <c r="R250" s="185">
        <v>260000</v>
      </c>
      <c r="S250" s="180" t="s">
        <v>293</v>
      </c>
      <c r="T250" s="180" t="s">
        <v>112</v>
      </c>
      <c r="U250" s="180" t="s">
        <v>439</v>
      </c>
      <c r="V250" s="51">
        <f t="shared" si="91"/>
        <v>42881</v>
      </c>
      <c r="W250" s="51">
        <v>42956</v>
      </c>
      <c r="X250" s="180" t="s">
        <v>536</v>
      </c>
      <c r="Y250" s="180" t="s">
        <v>536</v>
      </c>
      <c r="Z250" s="180" t="s">
        <v>536</v>
      </c>
      <c r="AA250" s="180" t="s">
        <v>536</v>
      </c>
      <c r="AB250" s="183" t="s">
        <v>545</v>
      </c>
      <c r="AC250" s="180" t="s">
        <v>543</v>
      </c>
      <c r="AD250" s="180">
        <v>383</v>
      </c>
      <c r="AE250" s="180" t="s">
        <v>544</v>
      </c>
      <c r="AF250" s="180" t="s">
        <v>1461</v>
      </c>
      <c r="AG250" s="180" t="s">
        <v>278</v>
      </c>
      <c r="AH250" s="180" t="s">
        <v>153</v>
      </c>
      <c r="AI250" s="51">
        <v>42976</v>
      </c>
      <c r="AJ250" s="51">
        <v>42976</v>
      </c>
      <c r="AK250" s="51">
        <v>43706</v>
      </c>
      <c r="AL250" s="180" t="s">
        <v>282</v>
      </c>
      <c r="AM250" s="180"/>
      <c r="AN250" s="180" t="s">
        <v>536</v>
      </c>
      <c r="AO250" s="180" t="s">
        <v>536</v>
      </c>
      <c r="AP250" s="180" t="s">
        <v>536</v>
      </c>
      <c r="AQ250" s="180" t="s">
        <v>536</v>
      </c>
      <c r="AR250" s="180" t="s">
        <v>536</v>
      </c>
      <c r="AS250" s="180" t="s">
        <v>536</v>
      </c>
      <c r="AT250" s="180" t="s">
        <v>536</v>
      </c>
      <c r="AU250" s="180" t="s">
        <v>536</v>
      </c>
      <c r="AV250" s="180" t="s">
        <v>536</v>
      </c>
      <c r="AW250" s="180"/>
    </row>
    <row r="251" spans="1:49" s="27" customFormat="1" ht="137.25" customHeight="1">
      <c r="A251" s="32">
        <v>7</v>
      </c>
      <c r="B251" s="32" t="s">
        <v>1462</v>
      </c>
      <c r="C251" s="180" t="s">
        <v>477</v>
      </c>
      <c r="D251" s="180" t="s">
        <v>1459</v>
      </c>
      <c r="E251" s="180" t="s">
        <v>537</v>
      </c>
      <c r="F251" s="180" t="s">
        <v>538</v>
      </c>
      <c r="G251" s="183" t="s">
        <v>539</v>
      </c>
      <c r="H251" s="180" t="s">
        <v>540</v>
      </c>
      <c r="I251" s="180" t="s">
        <v>541</v>
      </c>
      <c r="J251" s="180" t="s">
        <v>538</v>
      </c>
      <c r="K251" s="180" t="s">
        <v>290</v>
      </c>
      <c r="L251" s="180"/>
      <c r="M251" s="180" t="s">
        <v>132</v>
      </c>
      <c r="N251" s="184" t="s">
        <v>542</v>
      </c>
      <c r="O251" s="185">
        <v>390000</v>
      </c>
      <c r="P251" s="185"/>
      <c r="Q251" s="185">
        <v>390000</v>
      </c>
      <c r="R251" s="185">
        <v>390000</v>
      </c>
      <c r="S251" s="180" t="s">
        <v>293</v>
      </c>
      <c r="T251" s="180" t="s">
        <v>112</v>
      </c>
      <c r="U251" s="180" t="s">
        <v>439</v>
      </c>
      <c r="V251" s="51">
        <f t="shared" si="91"/>
        <v>42972</v>
      </c>
      <c r="W251" s="51">
        <v>43047</v>
      </c>
      <c r="X251" s="180" t="s">
        <v>536</v>
      </c>
      <c r="Y251" s="180" t="s">
        <v>536</v>
      </c>
      <c r="Z251" s="180" t="s">
        <v>536</v>
      </c>
      <c r="AA251" s="180" t="s">
        <v>536</v>
      </c>
      <c r="AB251" s="183" t="s">
        <v>539</v>
      </c>
      <c r="AC251" s="180" t="s">
        <v>543</v>
      </c>
      <c r="AD251" s="180">
        <v>383</v>
      </c>
      <c r="AE251" s="180" t="s">
        <v>544</v>
      </c>
      <c r="AF251" s="180" t="s">
        <v>1460</v>
      </c>
      <c r="AG251" s="180" t="s">
        <v>278</v>
      </c>
      <c r="AH251" s="180" t="s">
        <v>153</v>
      </c>
      <c r="AI251" s="51">
        <v>43067</v>
      </c>
      <c r="AJ251" s="51">
        <v>43067</v>
      </c>
      <c r="AK251" s="51">
        <v>44162</v>
      </c>
      <c r="AL251" s="180" t="s">
        <v>282</v>
      </c>
      <c r="AM251" s="180"/>
      <c r="AN251" s="180" t="s">
        <v>536</v>
      </c>
      <c r="AO251" s="180" t="s">
        <v>536</v>
      </c>
      <c r="AP251" s="180" t="s">
        <v>536</v>
      </c>
      <c r="AQ251" s="180" t="s">
        <v>536</v>
      </c>
      <c r="AR251" s="180" t="s">
        <v>536</v>
      </c>
      <c r="AS251" s="180" t="s">
        <v>536</v>
      </c>
      <c r="AT251" s="180" t="s">
        <v>536</v>
      </c>
      <c r="AU251" s="180" t="s">
        <v>536</v>
      </c>
      <c r="AV251" s="180" t="s">
        <v>536</v>
      </c>
      <c r="AW251" s="180"/>
    </row>
    <row r="252" spans="1:49" s="27" customFormat="1" ht="137.25" customHeight="1">
      <c r="A252" s="32">
        <v>7</v>
      </c>
      <c r="B252" s="32" t="s">
        <v>1463</v>
      </c>
      <c r="C252" s="180" t="s">
        <v>477</v>
      </c>
      <c r="D252" s="180" t="s">
        <v>1459</v>
      </c>
      <c r="E252" s="180" t="s">
        <v>537</v>
      </c>
      <c r="F252" s="180" t="s">
        <v>538</v>
      </c>
      <c r="G252" s="183" t="s">
        <v>539</v>
      </c>
      <c r="H252" s="180" t="s">
        <v>540</v>
      </c>
      <c r="I252" s="180" t="s">
        <v>541</v>
      </c>
      <c r="J252" s="180" t="s">
        <v>538</v>
      </c>
      <c r="K252" s="180" t="s">
        <v>290</v>
      </c>
      <c r="L252" s="180"/>
      <c r="M252" s="180" t="s">
        <v>132</v>
      </c>
      <c r="N252" s="184" t="s">
        <v>542</v>
      </c>
      <c r="O252" s="185">
        <v>390000</v>
      </c>
      <c r="P252" s="185"/>
      <c r="Q252" s="185">
        <v>390000</v>
      </c>
      <c r="R252" s="185">
        <v>390000</v>
      </c>
      <c r="S252" s="180" t="s">
        <v>293</v>
      </c>
      <c r="T252" s="180" t="s">
        <v>112</v>
      </c>
      <c r="U252" s="180" t="s">
        <v>439</v>
      </c>
      <c r="V252" s="51">
        <f t="shared" si="91"/>
        <v>42972</v>
      </c>
      <c r="W252" s="51">
        <v>43047</v>
      </c>
      <c r="X252" s="180" t="s">
        <v>536</v>
      </c>
      <c r="Y252" s="180" t="s">
        <v>536</v>
      </c>
      <c r="Z252" s="180" t="s">
        <v>536</v>
      </c>
      <c r="AA252" s="180" t="s">
        <v>536</v>
      </c>
      <c r="AB252" s="183" t="s">
        <v>539</v>
      </c>
      <c r="AC252" s="180" t="s">
        <v>543</v>
      </c>
      <c r="AD252" s="180">
        <v>383</v>
      </c>
      <c r="AE252" s="180" t="s">
        <v>544</v>
      </c>
      <c r="AF252" s="180" t="s">
        <v>1460</v>
      </c>
      <c r="AG252" s="180" t="s">
        <v>278</v>
      </c>
      <c r="AH252" s="180" t="s">
        <v>153</v>
      </c>
      <c r="AI252" s="51">
        <v>43067</v>
      </c>
      <c r="AJ252" s="51">
        <v>43067</v>
      </c>
      <c r="AK252" s="51">
        <v>44162</v>
      </c>
      <c r="AL252" s="180" t="s">
        <v>282</v>
      </c>
      <c r="AM252" s="180"/>
      <c r="AN252" s="180" t="s">
        <v>536</v>
      </c>
      <c r="AO252" s="180" t="s">
        <v>536</v>
      </c>
      <c r="AP252" s="180" t="s">
        <v>536</v>
      </c>
      <c r="AQ252" s="180" t="s">
        <v>536</v>
      </c>
      <c r="AR252" s="180" t="s">
        <v>536</v>
      </c>
      <c r="AS252" s="180" t="s">
        <v>536</v>
      </c>
      <c r="AT252" s="180" t="s">
        <v>536</v>
      </c>
      <c r="AU252" s="180" t="s">
        <v>536</v>
      </c>
      <c r="AV252" s="180" t="s">
        <v>536</v>
      </c>
      <c r="AW252" s="180"/>
    </row>
    <row r="253" spans="1:49" s="27" customFormat="1" ht="60">
      <c r="A253" s="32">
        <v>7</v>
      </c>
      <c r="B253" s="32" t="s">
        <v>1464</v>
      </c>
      <c r="C253" s="32" t="s">
        <v>477</v>
      </c>
      <c r="D253" s="162" t="s">
        <v>477</v>
      </c>
      <c r="E253" s="180" t="s">
        <v>537</v>
      </c>
      <c r="F253" s="52" t="s">
        <v>550</v>
      </c>
      <c r="G253" s="52" t="s">
        <v>551</v>
      </c>
      <c r="H253" s="162" t="s">
        <v>1025</v>
      </c>
      <c r="I253" s="162" t="s">
        <v>227</v>
      </c>
      <c r="J253" s="162">
        <v>1</v>
      </c>
      <c r="K253" s="162"/>
      <c r="L253" s="162"/>
      <c r="M253" s="52" t="s">
        <v>132</v>
      </c>
      <c r="N253" s="162" t="s">
        <v>103</v>
      </c>
      <c r="O253" s="158">
        <v>850</v>
      </c>
      <c r="P253" s="158"/>
      <c r="Q253" s="158">
        <v>850</v>
      </c>
      <c r="R253" s="158">
        <v>850</v>
      </c>
      <c r="S253" s="32" t="s">
        <v>295</v>
      </c>
      <c r="T253" s="162" t="s">
        <v>112</v>
      </c>
      <c r="U253" s="180" t="s">
        <v>439</v>
      </c>
      <c r="V253" s="62">
        <v>42979</v>
      </c>
      <c r="W253" s="161">
        <f t="shared" ref="W253" si="92">V253+55</f>
        <v>43034</v>
      </c>
      <c r="X253" s="162"/>
      <c r="Y253" s="162"/>
      <c r="Z253" s="162"/>
      <c r="AA253" s="162"/>
      <c r="AB253" s="32" t="s">
        <v>552</v>
      </c>
      <c r="AC253" s="180" t="s">
        <v>543</v>
      </c>
      <c r="AD253" s="162">
        <v>876</v>
      </c>
      <c r="AE253" s="162" t="s">
        <v>124</v>
      </c>
      <c r="AF253" s="162">
        <v>1</v>
      </c>
      <c r="AG253" s="68" t="s">
        <v>278</v>
      </c>
      <c r="AH253" s="68" t="s">
        <v>153</v>
      </c>
      <c r="AI253" s="161">
        <f>W253+20</f>
        <v>43054</v>
      </c>
      <c r="AJ253" s="161">
        <f>AI253</f>
        <v>43054</v>
      </c>
      <c r="AK253" s="63">
        <v>43010</v>
      </c>
      <c r="AL253" s="162">
        <v>2017</v>
      </c>
      <c r="AM253" s="162"/>
      <c r="AN253" s="162"/>
      <c r="AO253" s="162"/>
      <c r="AP253" s="162"/>
      <c r="AQ253" s="162"/>
      <c r="AR253" s="162"/>
      <c r="AS253" s="162"/>
      <c r="AT253" s="162"/>
      <c r="AU253" s="162"/>
      <c r="AV253" s="162"/>
      <c r="AW253" s="162"/>
    </row>
    <row r="254" spans="1:49" s="27" customFormat="1" ht="92.25" customHeight="1">
      <c r="A254" s="32">
        <v>7</v>
      </c>
      <c r="B254" s="32" t="s">
        <v>1465</v>
      </c>
      <c r="C254" s="32" t="s">
        <v>477</v>
      </c>
      <c r="D254" s="162" t="s">
        <v>477</v>
      </c>
      <c r="E254" s="180" t="s">
        <v>537</v>
      </c>
      <c r="F254" s="52" t="s">
        <v>546</v>
      </c>
      <c r="G254" s="52" t="s">
        <v>547</v>
      </c>
      <c r="H254" s="50" t="s">
        <v>1028</v>
      </c>
      <c r="I254" s="50" t="s">
        <v>1029</v>
      </c>
      <c r="J254" s="162">
        <v>1</v>
      </c>
      <c r="K254" s="162"/>
      <c r="L254" s="162"/>
      <c r="M254" s="52" t="s">
        <v>548</v>
      </c>
      <c r="N254" s="162" t="s">
        <v>103</v>
      </c>
      <c r="O254" s="158">
        <v>2198</v>
      </c>
      <c r="P254" s="158"/>
      <c r="Q254" s="158">
        <v>2198</v>
      </c>
      <c r="R254" s="158">
        <f>Q254*1.18</f>
        <v>2593.64</v>
      </c>
      <c r="S254" s="162" t="s">
        <v>107</v>
      </c>
      <c r="T254" s="162" t="s">
        <v>112</v>
      </c>
      <c r="U254" s="68" t="s">
        <v>424</v>
      </c>
      <c r="V254" s="51">
        <v>42795</v>
      </c>
      <c r="W254" s="161">
        <v>42795</v>
      </c>
      <c r="X254" s="162" t="s">
        <v>549</v>
      </c>
      <c r="Y254" s="162"/>
      <c r="Z254" s="162"/>
      <c r="AA254" s="162"/>
      <c r="AB254" s="52" t="s">
        <v>547</v>
      </c>
      <c r="AC254" s="180" t="s">
        <v>543</v>
      </c>
      <c r="AD254" s="162">
        <v>876</v>
      </c>
      <c r="AE254" s="162" t="s">
        <v>124</v>
      </c>
      <c r="AF254" s="162">
        <v>1</v>
      </c>
      <c r="AG254" s="68" t="s">
        <v>278</v>
      </c>
      <c r="AH254" s="68" t="s">
        <v>153</v>
      </c>
      <c r="AI254" s="161">
        <v>42795</v>
      </c>
      <c r="AJ254" s="161">
        <v>42948</v>
      </c>
      <c r="AK254" s="161">
        <v>42978</v>
      </c>
      <c r="AL254" s="162"/>
      <c r="AM254" s="162"/>
      <c r="AN254" s="162"/>
      <c r="AO254" s="162"/>
      <c r="AP254" s="162"/>
      <c r="AQ254" s="162"/>
      <c r="AR254" s="162"/>
      <c r="AS254" s="162"/>
      <c r="AT254" s="162"/>
      <c r="AU254" s="162"/>
      <c r="AV254" s="162"/>
      <c r="AW254" s="162"/>
    </row>
    <row r="255" spans="1:49" s="27" customFormat="1" ht="92.25" customHeight="1">
      <c r="A255" s="32">
        <v>7</v>
      </c>
      <c r="B255" s="32" t="s">
        <v>1466</v>
      </c>
      <c r="C255" s="32" t="s">
        <v>477</v>
      </c>
      <c r="D255" s="162" t="s">
        <v>477</v>
      </c>
      <c r="E255" s="180" t="s">
        <v>1399</v>
      </c>
      <c r="F255" s="52"/>
      <c r="G255" s="52" t="s">
        <v>1400</v>
      </c>
      <c r="H255" s="50" t="s">
        <v>1401</v>
      </c>
      <c r="I255" s="50" t="s">
        <v>1402</v>
      </c>
      <c r="J255" s="162">
        <v>1</v>
      </c>
      <c r="K255" s="162"/>
      <c r="L255" s="162"/>
      <c r="M255" s="52" t="s">
        <v>132</v>
      </c>
      <c r="N255" s="162" t="s">
        <v>1403</v>
      </c>
      <c r="O255" s="158">
        <v>5091.53</v>
      </c>
      <c r="P255" s="158"/>
      <c r="Q255" s="158">
        <v>5091.53</v>
      </c>
      <c r="R255" s="158">
        <v>5509.27</v>
      </c>
      <c r="S255" s="162" t="s">
        <v>293</v>
      </c>
      <c r="T255" s="162" t="s">
        <v>1097</v>
      </c>
      <c r="U255" s="68" t="s">
        <v>439</v>
      </c>
      <c r="V255" s="51">
        <v>42794</v>
      </c>
      <c r="W255" s="161">
        <v>42825</v>
      </c>
      <c r="X255" s="162"/>
      <c r="Y255" s="162"/>
      <c r="Z255" s="162"/>
      <c r="AA255" s="162"/>
      <c r="AB255" s="52" t="s">
        <v>1400</v>
      </c>
      <c r="AC255" s="180" t="s">
        <v>1404</v>
      </c>
      <c r="AD255" s="162">
        <v>876</v>
      </c>
      <c r="AE255" s="162" t="s">
        <v>152</v>
      </c>
      <c r="AF255" s="162">
        <v>1</v>
      </c>
      <c r="AG255" s="68" t="s">
        <v>278</v>
      </c>
      <c r="AH255" s="68" t="s">
        <v>153</v>
      </c>
      <c r="AI255" s="161">
        <v>42855</v>
      </c>
      <c r="AJ255" s="161">
        <v>42856</v>
      </c>
      <c r="AK255" s="161">
        <v>43951</v>
      </c>
      <c r="AL255" s="162">
        <v>2017</v>
      </c>
      <c r="AM255" s="162"/>
      <c r="AN255" s="162"/>
      <c r="AO255" s="162"/>
      <c r="AP255" s="162"/>
      <c r="AQ255" s="162"/>
      <c r="AR255" s="162"/>
      <c r="AS255" s="162"/>
      <c r="AT255" s="162"/>
      <c r="AU255" s="162"/>
      <c r="AV255" s="162"/>
      <c r="AW255" s="162" t="s">
        <v>1405</v>
      </c>
    </row>
    <row r="256" spans="1:49" s="27" customFormat="1" ht="30">
      <c r="A256" s="32">
        <v>7</v>
      </c>
      <c r="B256" s="52" t="s">
        <v>908</v>
      </c>
      <c r="C256" s="32" t="s">
        <v>477</v>
      </c>
      <c r="D256" s="162" t="s">
        <v>477</v>
      </c>
      <c r="E256" s="52" t="s">
        <v>89</v>
      </c>
      <c r="F256" s="52">
        <v>1</v>
      </c>
      <c r="G256" s="52" t="s">
        <v>304</v>
      </c>
      <c r="H256" s="162" t="s">
        <v>307</v>
      </c>
      <c r="I256" s="162" t="s">
        <v>307</v>
      </c>
      <c r="J256" s="162">
        <v>2</v>
      </c>
      <c r="K256" s="162"/>
      <c r="L256" s="162"/>
      <c r="M256" s="52" t="s">
        <v>132</v>
      </c>
      <c r="N256" s="162" t="s">
        <v>306</v>
      </c>
      <c r="O256" s="158">
        <v>856.59</v>
      </c>
      <c r="P256" s="158"/>
      <c r="Q256" s="158">
        <v>856.59</v>
      </c>
      <c r="R256" s="158">
        <v>1010.77</v>
      </c>
      <c r="S256" s="32" t="s">
        <v>295</v>
      </c>
      <c r="T256" s="162" t="s">
        <v>112</v>
      </c>
      <c r="U256" s="180" t="s">
        <v>439</v>
      </c>
      <c r="V256" s="62">
        <v>42885</v>
      </c>
      <c r="W256" s="161">
        <f t="shared" ref="W256:W257" si="93">V256+55</f>
        <v>42940</v>
      </c>
      <c r="X256" s="162"/>
      <c r="Y256" s="162"/>
      <c r="Z256" s="162"/>
      <c r="AA256" s="162"/>
      <c r="AB256" s="162" t="s">
        <v>304</v>
      </c>
      <c r="AC256" s="162" t="s">
        <v>129</v>
      </c>
      <c r="AD256" s="162">
        <v>796</v>
      </c>
      <c r="AE256" s="162" t="s">
        <v>308</v>
      </c>
      <c r="AF256" s="160">
        <v>78966</v>
      </c>
      <c r="AG256" s="68" t="s">
        <v>278</v>
      </c>
      <c r="AH256" s="68" t="s">
        <v>153</v>
      </c>
      <c r="AI256" s="161">
        <f t="shared" ref="AI256:AI257" si="94">W256+20</f>
        <v>42960</v>
      </c>
      <c r="AJ256" s="161">
        <f t="shared" ref="AJ256:AJ257" si="95">AI256</f>
        <v>42960</v>
      </c>
      <c r="AK256" s="63">
        <v>43342</v>
      </c>
      <c r="AL256" s="162">
        <v>2017</v>
      </c>
      <c r="AM256" s="162"/>
      <c r="AN256" s="162"/>
      <c r="AO256" s="162"/>
      <c r="AP256" s="162"/>
      <c r="AQ256" s="162"/>
      <c r="AR256" s="162"/>
      <c r="AS256" s="162"/>
      <c r="AT256" s="162"/>
      <c r="AU256" s="162"/>
      <c r="AV256" s="162"/>
      <c r="AW256" s="162"/>
    </row>
    <row r="257" spans="1:49" s="27" customFormat="1" ht="30">
      <c r="A257" s="32">
        <v>7</v>
      </c>
      <c r="B257" s="52" t="s">
        <v>930</v>
      </c>
      <c r="C257" s="32" t="s">
        <v>477</v>
      </c>
      <c r="D257" s="162" t="s">
        <v>477</v>
      </c>
      <c r="E257" s="52" t="s">
        <v>89</v>
      </c>
      <c r="F257" s="52">
        <v>1</v>
      </c>
      <c r="G257" s="52" t="s">
        <v>305</v>
      </c>
      <c r="H257" s="156" t="s">
        <v>1030</v>
      </c>
      <c r="I257" s="156" t="s">
        <v>1030</v>
      </c>
      <c r="J257" s="162">
        <v>2</v>
      </c>
      <c r="K257" s="162"/>
      <c r="L257" s="162"/>
      <c r="M257" s="52" t="s">
        <v>132</v>
      </c>
      <c r="N257" s="162" t="s">
        <v>306</v>
      </c>
      <c r="O257" s="158">
        <v>718.58</v>
      </c>
      <c r="P257" s="158"/>
      <c r="Q257" s="158">
        <v>718.58</v>
      </c>
      <c r="R257" s="158">
        <v>847.93</v>
      </c>
      <c r="S257" s="32" t="s">
        <v>295</v>
      </c>
      <c r="T257" s="162" t="s">
        <v>112</v>
      </c>
      <c r="U257" s="180" t="s">
        <v>439</v>
      </c>
      <c r="V257" s="62">
        <v>42885</v>
      </c>
      <c r="W257" s="161">
        <f t="shared" si="93"/>
        <v>42940</v>
      </c>
      <c r="X257" s="162"/>
      <c r="Y257" s="162"/>
      <c r="Z257" s="162"/>
      <c r="AA257" s="162"/>
      <c r="AB257" s="162" t="s">
        <v>305</v>
      </c>
      <c r="AC257" s="162" t="s">
        <v>129</v>
      </c>
      <c r="AD257" s="162">
        <v>778</v>
      </c>
      <c r="AE257" s="162" t="s">
        <v>309</v>
      </c>
      <c r="AF257" s="162">
        <v>4255</v>
      </c>
      <c r="AG257" s="68" t="s">
        <v>278</v>
      </c>
      <c r="AH257" s="68" t="s">
        <v>153</v>
      </c>
      <c r="AI257" s="161">
        <f t="shared" si="94"/>
        <v>42960</v>
      </c>
      <c r="AJ257" s="161">
        <f t="shared" si="95"/>
        <v>42960</v>
      </c>
      <c r="AK257" s="63">
        <v>43342</v>
      </c>
      <c r="AL257" s="162">
        <v>2017</v>
      </c>
      <c r="AM257" s="162"/>
      <c r="AN257" s="162"/>
      <c r="AO257" s="162"/>
      <c r="AP257" s="162"/>
      <c r="AQ257" s="162"/>
      <c r="AR257" s="162"/>
      <c r="AS257" s="162"/>
      <c r="AT257" s="162"/>
      <c r="AU257" s="162"/>
      <c r="AV257" s="162"/>
      <c r="AW257" s="162"/>
    </row>
    <row r="258" spans="1:49" s="27" customFormat="1" ht="30">
      <c r="A258" s="32">
        <v>7</v>
      </c>
      <c r="B258" s="32" t="s">
        <v>931</v>
      </c>
      <c r="C258" s="32" t="s">
        <v>477</v>
      </c>
      <c r="D258" s="32" t="s">
        <v>79</v>
      </c>
      <c r="E258" s="159" t="s">
        <v>537</v>
      </c>
      <c r="F258" s="32">
        <v>1</v>
      </c>
      <c r="G258" s="32" t="s">
        <v>292</v>
      </c>
      <c r="H258" s="32" t="s">
        <v>1180</v>
      </c>
      <c r="I258" s="32" t="s">
        <v>1180</v>
      </c>
      <c r="J258" s="32">
        <v>1</v>
      </c>
      <c r="K258" s="32"/>
      <c r="L258" s="32"/>
      <c r="M258" s="32" t="s">
        <v>132</v>
      </c>
      <c r="N258" s="32" t="s">
        <v>104</v>
      </c>
      <c r="O258" s="153">
        <v>1055.0192400000001</v>
      </c>
      <c r="P258" s="158"/>
      <c r="Q258" s="158">
        <v>1055.0192400000001</v>
      </c>
      <c r="R258" s="158">
        <v>1244.9226900000001</v>
      </c>
      <c r="S258" s="154" t="s">
        <v>294</v>
      </c>
      <c r="T258" s="154" t="s">
        <v>112</v>
      </c>
      <c r="U258" s="159" t="s">
        <v>439</v>
      </c>
      <c r="V258" s="157">
        <v>42705</v>
      </c>
      <c r="W258" s="157">
        <f>V258+60</f>
        <v>42765</v>
      </c>
      <c r="X258" s="154"/>
      <c r="Y258" s="154"/>
      <c r="Z258" s="154"/>
      <c r="AA258" s="154"/>
      <c r="AB258" s="154" t="s">
        <v>292</v>
      </c>
      <c r="AC258" s="154" t="s">
        <v>129</v>
      </c>
      <c r="AD258" s="154">
        <v>876</v>
      </c>
      <c r="AE258" s="154" t="s">
        <v>124</v>
      </c>
      <c r="AF258" s="154">
        <v>1</v>
      </c>
      <c r="AG258" s="154" t="s">
        <v>133</v>
      </c>
      <c r="AH258" s="154" t="s">
        <v>125</v>
      </c>
      <c r="AI258" s="157">
        <f>W258+20</f>
        <v>42785</v>
      </c>
      <c r="AJ258" s="157">
        <f>AI258</f>
        <v>42785</v>
      </c>
      <c r="AK258" s="157">
        <v>43098</v>
      </c>
      <c r="AL258" s="154">
        <v>2017</v>
      </c>
      <c r="AM258" s="154"/>
      <c r="AN258" s="154"/>
      <c r="AO258" s="154"/>
      <c r="AP258" s="154"/>
      <c r="AQ258" s="154"/>
      <c r="AR258" s="61"/>
      <c r="AS258" s="158"/>
      <c r="AT258" s="154"/>
      <c r="AU258" s="154"/>
      <c r="AV258" s="154"/>
      <c r="AW258" s="154"/>
    </row>
    <row r="259" spans="1:49" s="27" customFormat="1" ht="30">
      <c r="A259" s="32">
        <v>7</v>
      </c>
      <c r="B259" s="32" t="s">
        <v>932</v>
      </c>
      <c r="C259" s="32" t="s">
        <v>477</v>
      </c>
      <c r="D259" s="32" t="s">
        <v>79</v>
      </c>
      <c r="E259" s="159" t="s">
        <v>537</v>
      </c>
      <c r="F259" s="32">
        <v>1</v>
      </c>
      <c r="G259" s="32" t="s">
        <v>131</v>
      </c>
      <c r="H259" s="64" t="s">
        <v>243</v>
      </c>
      <c r="I259" s="64" t="s">
        <v>243</v>
      </c>
      <c r="J259" s="32">
        <v>2</v>
      </c>
      <c r="K259" s="32"/>
      <c r="L259" s="32"/>
      <c r="M259" s="32" t="s">
        <v>132</v>
      </c>
      <c r="N259" s="32" t="s">
        <v>102</v>
      </c>
      <c r="O259" s="153">
        <v>5919.3869999999997</v>
      </c>
      <c r="P259" s="158"/>
      <c r="Q259" s="158">
        <v>5919.3869999999997</v>
      </c>
      <c r="R259" s="158">
        <f>Q259*1.18</f>
        <v>6984.876659999999</v>
      </c>
      <c r="S259" s="154" t="s">
        <v>294</v>
      </c>
      <c r="T259" s="154" t="s">
        <v>79</v>
      </c>
      <c r="U259" s="159" t="s">
        <v>439</v>
      </c>
      <c r="V259" s="157">
        <v>42707</v>
      </c>
      <c r="W259" s="157">
        <f t="shared" ref="W259:W260" si="96">V259+60</f>
        <v>42767</v>
      </c>
      <c r="X259" s="154"/>
      <c r="Y259" s="154"/>
      <c r="Z259" s="154"/>
      <c r="AA259" s="154"/>
      <c r="AB259" s="154" t="s">
        <v>131</v>
      </c>
      <c r="AC259" s="154" t="s">
        <v>129</v>
      </c>
      <c r="AD259" s="154">
        <v>876</v>
      </c>
      <c r="AE259" s="154" t="s">
        <v>124</v>
      </c>
      <c r="AF259" s="154">
        <v>1</v>
      </c>
      <c r="AG259" s="154" t="s">
        <v>133</v>
      </c>
      <c r="AH259" s="154" t="s">
        <v>125</v>
      </c>
      <c r="AI259" s="157">
        <f t="shared" ref="AI259:AI260" si="97">W259+20</f>
        <v>42787</v>
      </c>
      <c r="AJ259" s="157">
        <f t="shared" ref="AJ259:AJ260" si="98">AI259</f>
        <v>42787</v>
      </c>
      <c r="AK259" s="157">
        <v>43008</v>
      </c>
      <c r="AL259" s="154">
        <v>2017</v>
      </c>
      <c r="AM259" s="154"/>
      <c r="AN259" s="154"/>
      <c r="AO259" s="154"/>
      <c r="AP259" s="154"/>
      <c r="AQ259" s="154"/>
      <c r="AR259" s="61"/>
      <c r="AS259" s="158"/>
      <c r="AT259" s="154"/>
      <c r="AU259" s="154"/>
      <c r="AV259" s="154"/>
      <c r="AW259" s="154"/>
    </row>
    <row r="260" spans="1:49" s="27" customFormat="1" ht="71.25">
      <c r="A260" s="32">
        <v>7</v>
      </c>
      <c r="B260" s="32" t="s">
        <v>933</v>
      </c>
      <c r="C260" s="32" t="s">
        <v>477</v>
      </c>
      <c r="D260" s="32" t="s">
        <v>79</v>
      </c>
      <c r="E260" s="159" t="s">
        <v>537</v>
      </c>
      <c r="F260" s="32">
        <v>1</v>
      </c>
      <c r="G260" s="137" t="s">
        <v>1353</v>
      </c>
      <c r="H260" s="138" t="s">
        <v>1356</v>
      </c>
      <c r="I260" s="138" t="s">
        <v>1356</v>
      </c>
      <c r="J260" s="32">
        <v>2</v>
      </c>
      <c r="K260" s="32"/>
      <c r="L260" s="32"/>
      <c r="M260" s="32" t="s">
        <v>151</v>
      </c>
      <c r="N260" s="32" t="s">
        <v>102</v>
      </c>
      <c r="O260" s="153">
        <v>1461.81</v>
      </c>
      <c r="P260" s="158"/>
      <c r="Q260" s="158">
        <v>1461.81</v>
      </c>
      <c r="R260" s="158">
        <v>1724.94</v>
      </c>
      <c r="S260" s="154" t="s">
        <v>294</v>
      </c>
      <c r="T260" s="154" t="s">
        <v>79</v>
      </c>
      <c r="U260" s="159" t="s">
        <v>439</v>
      </c>
      <c r="V260" s="157">
        <v>42707</v>
      </c>
      <c r="W260" s="157">
        <f t="shared" si="96"/>
        <v>42767</v>
      </c>
      <c r="X260" s="154"/>
      <c r="Y260" s="154"/>
      <c r="Z260" s="154"/>
      <c r="AA260" s="154"/>
      <c r="AB260" s="154" t="s">
        <v>131</v>
      </c>
      <c r="AC260" s="154" t="s">
        <v>129</v>
      </c>
      <c r="AD260" s="154">
        <v>876</v>
      </c>
      <c r="AE260" s="154" t="s">
        <v>124</v>
      </c>
      <c r="AF260" s="154">
        <v>1</v>
      </c>
      <c r="AG260" s="154" t="s">
        <v>133</v>
      </c>
      <c r="AH260" s="154" t="s">
        <v>125</v>
      </c>
      <c r="AI260" s="157">
        <f t="shared" si="97"/>
        <v>42787</v>
      </c>
      <c r="AJ260" s="157">
        <f t="shared" si="98"/>
        <v>42787</v>
      </c>
      <c r="AK260" s="157">
        <v>42886</v>
      </c>
      <c r="AL260" s="154">
        <v>2017</v>
      </c>
      <c r="AM260" s="154"/>
      <c r="AN260" s="154"/>
      <c r="AO260" s="154"/>
      <c r="AP260" s="154"/>
      <c r="AQ260" s="154"/>
      <c r="AR260" s="61"/>
      <c r="AS260" s="158"/>
      <c r="AT260" s="154"/>
      <c r="AU260" s="154"/>
      <c r="AV260" s="154"/>
      <c r="AW260" s="154"/>
    </row>
    <row r="261" spans="1:49" s="27" customFormat="1" ht="45">
      <c r="A261" s="32">
        <v>7</v>
      </c>
      <c r="B261" s="32" t="s">
        <v>934</v>
      </c>
      <c r="C261" s="32" t="s">
        <v>477</v>
      </c>
      <c r="D261" s="32" t="s">
        <v>79</v>
      </c>
      <c r="E261" s="159" t="s">
        <v>537</v>
      </c>
      <c r="F261" s="32">
        <v>1</v>
      </c>
      <c r="G261" s="32" t="s">
        <v>242</v>
      </c>
      <c r="H261" s="66" t="s">
        <v>243</v>
      </c>
      <c r="I261" s="66" t="s">
        <v>243</v>
      </c>
      <c r="J261" s="32">
        <v>2</v>
      </c>
      <c r="K261" s="32"/>
      <c r="L261" s="32"/>
      <c r="M261" s="32" t="s">
        <v>151</v>
      </c>
      <c r="N261" s="32" t="s">
        <v>101</v>
      </c>
      <c r="O261" s="153">
        <v>354.47964999999999</v>
      </c>
      <c r="P261" s="158"/>
      <c r="Q261" s="158">
        <f>O261</f>
        <v>354.47964999999999</v>
      </c>
      <c r="R261" s="158">
        <v>354.47964999999999</v>
      </c>
      <c r="S261" s="154" t="s">
        <v>107</v>
      </c>
      <c r="T261" s="154" t="s">
        <v>79</v>
      </c>
      <c r="U261" s="68" t="s">
        <v>424</v>
      </c>
      <c r="V261" s="157">
        <v>42966</v>
      </c>
      <c r="W261" s="157">
        <f>V261</f>
        <v>42966</v>
      </c>
      <c r="X261" s="154" t="s">
        <v>256</v>
      </c>
      <c r="Y261" s="154" t="s">
        <v>255</v>
      </c>
      <c r="Z261" s="154">
        <v>7725555034</v>
      </c>
      <c r="AA261" s="154">
        <v>772501001</v>
      </c>
      <c r="AB261" s="154" t="s">
        <v>242</v>
      </c>
      <c r="AC261" s="154" t="s">
        <v>129</v>
      </c>
      <c r="AD261" s="154">
        <v>876</v>
      </c>
      <c r="AE261" s="154" t="s">
        <v>152</v>
      </c>
      <c r="AF261" s="154">
        <v>1</v>
      </c>
      <c r="AG261" s="154">
        <v>1000000000</v>
      </c>
      <c r="AH261" s="154" t="s">
        <v>125</v>
      </c>
      <c r="AI261" s="157">
        <f>W261+3</f>
        <v>42969</v>
      </c>
      <c r="AJ261" s="157">
        <v>42979</v>
      </c>
      <c r="AK261" s="157">
        <v>43100</v>
      </c>
      <c r="AL261" s="37">
        <v>2017</v>
      </c>
      <c r="AM261" s="154"/>
      <c r="AN261" s="154"/>
      <c r="AO261" s="154"/>
      <c r="AP261" s="154"/>
      <c r="AQ261" s="154"/>
      <c r="AR261" s="61"/>
      <c r="AS261" s="158"/>
      <c r="AT261" s="154"/>
      <c r="AU261" s="154"/>
      <c r="AV261" s="154"/>
      <c r="AW261" s="154"/>
    </row>
    <row r="262" spans="1:49" s="27" customFormat="1" ht="45">
      <c r="A262" s="32">
        <v>7</v>
      </c>
      <c r="B262" s="32" t="s">
        <v>935</v>
      </c>
      <c r="C262" s="32" t="s">
        <v>477</v>
      </c>
      <c r="D262" s="32" t="s">
        <v>79</v>
      </c>
      <c r="E262" s="159" t="s">
        <v>537</v>
      </c>
      <c r="F262" s="32">
        <v>1</v>
      </c>
      <c r="G262" s="32" t="s">
        <v>277</v>
      </c>
      <c r="H262" s="64" t="s">
        <v>285</v>
      </c>
      <c r="I262" s="32" t="s">
        <v>286</v>
      </c>
      <c r="J262" s="32">
        <v>1</v>
      </c>
      <c r="K262" s="32" t="s">
        <v>290</v>
      </c>
      <c r="L262" s="32"/>
      <c r="M262" s="32" t="s">
        <v>151</v>
      </c>
      <c r="N262" s="32" t="s">
        <v>105</v>
      </c>
      <c r="O262" s="153">
        <v>3800</v>
      </c>
      <c r="P262" s="158"/>
      <c r="Q262" s="158">
        <f>O262</f>
        <v>3800</v>
      </c>
      <c r="R262" s="158">
        <f>Q262</f>
        <v>3800</v>
      </c>
      <c r="S262" s="154" t="s">
        <v>293</v>
      </c>
      <c r="T262" s="154" t="s">
        <v>112</v>
      </c>
      <c r="U262" s="159" t="s">
        <v>439</v>
      </c>
      <c r="V262" s="81">
        <v>42719</v>
      </c>
      <c r="W262" s="157">
        <f>V262+65</f>
        <v>42784</v>
      </c>
      <c r="X262" s="154"/>
      <c r="Y262" s="154"/>
      <c r="Z262" s="154"/>
      <c r="AA262" s="154"/>
      <c r="AB262" s="154" t="s">
        <v>277</v>
      </c>
      <c r="AC262" s="154" t="s">
        <v>129</v>
      </c>
      <c r="AD262" s="154" t="s">
        <v>174</v>
      </c>
      <c r="AE262" s="154" t="s">
        <v>152</v>
      </c>
      <c r="AF262" s="154">
        <v>976</v>
      </c>
      <c r="AG262" s="154" t="s">
        <v>133</v>
      </c>
      <c r="AH262" s="154" t="s">
        <v>125</v>
      </c>
      <c r="AI262" s="157">
        <v>42794</v>
      </c>
      <c r="AJ262" s="157">
        <v>42795</v>
      </c>
      <c r="AK262" s="157">
        <f>AJ262+364</f>
        <v>43159</v>
      </c>
      <c r="AL262" s="154">
        <v>2017</v>
      </c>
      <c r="AM262" s="154"/>
      <c r="AN262" s="154"/>
      <c r="AO262" s="154"/>
      <c r="AP262" s="154"/>
      <c r="AQ262" s="154"/>
      <c r="AR262" s="61"/>
      <c r="AS262" s="158"/>
      <c r="AT262" s="154"/>
      <c r="AU262" s="154"/>
      <c r="AV262" s="154"/>
      <c r="AW262" s="154"/>
    </row>
    <row r="263" spans="1:49" s="139" customFormat="1" ht="30">
      <c r="A263" s="32">
        <v>7</v>
      </c>
      <c r="B263" s="32" t="s">
        <v>1212</v>
      </c>
      <c r="C263" s="32" t="s">
        <v>477</v>
      </c>
      <c r="D263" s="32" t="s">
        <v>79</v>
      </c>
      <c r="E263" s="122" t="s">
        <v>1186</v>
      </c>
      <c r="F263" s="154"/>
      <c r="G263" s="154" t="s">
        <v>1187</v>
      </c>
      <c r="H263" s="154" t="s">
        <v>1188</v>
      </c>
      <c r="I263" s="154" t="s">
        <v>1189</v>
      </c>
      <c r="J263" s="154">
        <v>1</v>
      </c>
      <c r="K263" s="154"/>
      <c r="L263" s="154"/>
      <c r="M263" s="154" t="s">
        <v>151</v>
      </c>
      <c r="N263" s="154" t="s">
        <v>306</v>
      </c>
      <c r="O263" s="158">
        <v>1150</v>
      </c>
      <c r="P263" s="158"/>
      <c r="Q263" s="158">
        <v>1150</v>
      </c>
      <c r="R263" s="158">
        <v>1357</v>
      </c>
      <c r="S263" s="154" t="s">
        <v>294</v>
      </c>
      <c r="T263" s="32" t="s">
        <v>79</v>
      </c>
      <c r="U263" s="159" t="s">
        <v>439</v>
      </c>
      <c r="V263" s="157">
        <f>W263-60</f>
        <v>42842</v>
      </c>
      <c r="W263" s="157">
        <f>AI263-28</f>
        <v>42902</v>
      </c>
      <c r="X263" s="154"/>
      <c r="Y263" s="154"/>
      <c r="Z263" s="154"/>
      <c r="AA263" s="154"/>
      <c r="AB263" s="154" t="s">
        <v>1190</v>
      </c>
      <c r="AC263" s="154" t="s">
        <v>1191</v>
      </c>
      <c r="AD263" s="154">
        <v>876</v>
      </c>
      <c r="AE263" s="154" t="s">
        <v>124</v>
      </c>
      <c r="AF263" s="154">
        <v>1</v>
      </c>
      <c r="AG263" s="154" t="s">
        <v>133</v>
      </c>
      <c r="AH263" s="154" t="s">
        <v>125</v>
      </c>
      <c r="AI263" s="157">
        <v>42930</v>
      </c>
      <c r="AJ263" s="157">
        <v>42930</v>
      </c>
      <c r="AK263" s="157">
        <v>43100</v>
      </c>
      <c r="AL263" s="154">
        <v>2017</v>
      </c>
      <c r="AM263" s="154"/>
      <c r="AN263" s="154"/>
      <c r="AO263" s="154"/>
      <c r="AP263" s="154"/>
      <c r="AQ263" s="154"/>
      <c r="AR263" s="154"/>
      <c r="AS263" s="154"/>
      <c r="AT263" s="154"/>
      <c r="AU263" s="154"/>
      <c r="AV263" s="154"/>
      <c r="AW263" s="154"/>
    </row>
    <row r="264" spans="1:49" s="139" customFormat="1" ht="30">
      <c r="A264" s="32">
        <v>7</v>
      </c>
      <c r="B264" s="32" t="s">
        <v>1213</v>
      </c>
      <c r="C264" s="32" t="s">
        <v>477</v>
      </c>
      <c r="D264" s="32" t="s">
        <v>79</v>
      </c>
      <c r="E264" s="122" t="s">
        <v>1186</v>
      </c>
      <c r="F264" s="154"/>
      <c r="G264" s="52" t="s">
        <v>1192</v>
      </c>
      <c r="H264" s="154" t="s">
        <v>1193</v>
      </c>
      <c r="I264" s="154" t="s">
        <v>1194</v>
      </c>
      <c r="J264" s="154">
        <v>2</v>
      </c>
      <c r="K264" s="154"/>
      <c r="L264" s="154"/>
      <c r="M264" s="154" t="s">
        <v>151</v>
      </c>
      <c r="N264" s="154" t="s">
        <v>1195</v>
      </c>
      <c r="O264" s="140">
        <v>1710</v>
      </c>
      <c r="P264" s="158"/>
      <c r="Q264" s="140">
        <v>1710</v>
      </c>
      <c r="R264" s="140">
        <v>2017.8</v>
      </c>
      <c r="S264" s="52" t="s">
        <v>295</v>
      </c>
      <c r="T264" s="32" t="s">
        <v>79</v>
      </c>
      <c r="U264" s="159" t="s">
        <v>439</v>
      </c>
      <c r="V264" s="87">
        <f>W264-55</f>
        <v>42804</v>
      </c>
      <c r="W264" s="157">
        <f t="shared" ref="W264:W273" si="99">AI264-28</f>
        <v>42859</v>
      </c>
      <c r="X264" s="154"/>
      <c r="Y264" s="154"/>
      <c r="Z264" s="154"/>
      <c r="AA264" s="154"/>
      <c r="AB264" s="52" t="s">
        <v>1192</v>
      </c>
      <c r="AC264" s="154" t="s">
        <v>1191</v>
      </c>
      <c r="AD264" s="154">
        <v>876</v>
      </c>
      <c r="AE264" s="154" t="s">
        <v>124</v>
      </c>
      <c r="AF264" s="154">
        <v>1</v>
      </c>
      <c r="AG264" s="154" t="s">
        <v>133</v>
      </c>
      <c r="AH264" s="154" t="s">
        <v>125</v>
      </c>
      <c r="AI264" s="87">
        <v>42887</v>
      </c>
      <c r="AJ264" s="87">
        <v>42887</v>
      </c>
      <c r="AK264" s="87">
        <v>42887</v>
      </c>
      <c r="AL264" s="154">
        <v>2017</v>
      </c>
      <c r="AM264" s="154"/>
      <c r="AN264" s="154"/>
      <c r="AO264" s="154"/>
      <c r="AP264" s="154"/>
      <c r="AQ264" s="154"/>
      <c r="AR264" s="154"/>
      <c r="AS264" s="154"/>
      <c r="AT264" s="154"/>
      <c r="AU264" s="154"/>
      <c r="AV264" s="154"/>
      <c r="AW264" s="154"/>
    </row>
    <row r="265" spans="1:49" s="139" customFormat="1" ht="45">
      <c r="A265" s="32">
        <v>7</v>
      </c>
      <c r="B265" s="32" t="s">
        <v>1214</v>
      </c>
      <c r="C265" s="32" t="s">
        <v>477</v>
      </c>
      <c r="D265" s="32" t="s">
        <v>79</v>
      </c>
      <c r="E265" s="122" t="s">
        <v>1186</v>
      </c>
      <c r="F265" s="154"/>
      <c r="G265" s="52" t="s">
        <v>1196</v>
      </c>
      <c r="H265" s="154" t="s">
        <v>1197</v>
      </c>
      <c r="I265" s="154" t="s">
        <v>1198</v>
      </c>
      <c r="J265" s="154">
        <v>1</v>
      </c>
      <c r="K265" s="154"/>
      <c r="L265" s="154"/>
      <c r="M265" s="154" t="s">
        <v>151</v>
      </c>
      <c r="N265" s="154" t="s">
        <v>1195</v>
      </c>
      <c r="O265" s="140">
        <v>5300</v>
      </c>
      <c r="P265" s="158"/>
      <c r="Q265" s="140">
        <v>5300</v>
      </c>
      <c r="R265" s="140">
        <v>6254.0000099999997</v>
      </c>
      <c r="S265" s="52" t="s">
        <v>294</v>
      </c>
      <c r="T265" s="32" t="s">
        <v>79</v>
      </c>
      <c r="U265" s="159" t="s">
        <v>439</v>
      </c>
      <c r="V265" s="157">
        <f>W265-60</f>
        <v>42706</v>
      </c>
      <c r="W265" s="157">
        <f t="shared" si="99"/>
        <v>42766</v>
      </c>
      <c r="X265" s="154"/>
      <c r="Y265" s="154"/>
      <c r="Z265" s="154"/>
      <c r="AA265" s="154"/>
      <c r="AB265" s="52" t="s">
        <v>1196</v>
      </c>
      <c r="AC265" s="154" t="s">
        <v>1191</v>
      </c>
      <c r="AD265" s="154">
        <v>876</v>
      </c>
      <c r="AE265" s="154" t="s">
        <v>124</v>
      </c>
      <c r="AF265" s="154">
        <v>1</v>
      </c>
      <c r="AG265" s="154" t="s">
        <v>133</v>
      </c>
      <c r="AH265" s="154" t="s">
        <v>125</v>
      </c>
      <c r="AI265" s="87">
        <v>42794</v>
      </c>
      <c r="AJ265" s="87">
        <f>AI265</f>
        <v>42794</v>
      </c>
      <c r="AK265" s="87">
        <v>43083</v>
      </c>
      <c r="AL265" s="154">
        <v>2017</v>
      </c>
      <c r="AM265" s="154"/>
      <c r="AN265" s="154"/>
      <c r="AO265" s="154"/>
      <c r="AP265" s="154"/>
      <c r="AQ265" s="154"/>
      <c r="AR265" s="154"/>
      <c r="AS265" s="154"/>
      <c r="AT265" s="154"/>
      <c r="AU265" s="154"/>
      <c r="AV265" s="154"/>
      <c r="AW265" s="154"/>
    </row>
    <row r="266" spans="1:49" s="139" customFormat="1" ht="63.75" customHeight="1">
      <c r="A266" s="32">
        <v>7</v>
      </c>
      <c r="B266" s="32" t="s">
        <v>1215</v>
      </c>
      <c r="C266" s="32" t="s">
        <v>477</v>
      </c>
      <c r="D266" s="32" t="s">
        <v>79</v>
      </c>
      <c r="E266" s="122" t="s">
        <v>1186</v>
      </c>
      <c r="F266" s="154"/>
      <c r="G266" s="52" t="s">
        <v>1199</v>
      </c>
      <c r="H266" s="154" t="s">
        <v>1021</v>
      </c>
      <c r="I266" s="154" t="s">
        <v>1021</v>
      </c>
      <c r="J266" s="154">
        <v>2</v>
      </c>
      <c r="K266" s="154"/>
      <c r="L266" s="154"/>
      <c r="M266" s="154" t="s">
        <v>151</v>
      </c>
      <c r="N266" s="52" t="s">
        <v>103</v>
      </c>
      <c r="O266" s="158">
        <v>21697.58</v>
      </c>
      <c r="P266" s="158"/>
      <c r="Q266" s="158">
        <v>21697.58</v>
      </c>
      <c r="R266" s="158">
        <v>25603.14</v>
      </c>
      <c r="S266" s="154" t="s">
        <v>293</v>
      </c>
      <c r="T266" s="32" t="s">
        <v>79</v>
      </c>
      <c r="U266" s="159" t="s">
        <v>439</v>
      </c>
      <c r="V266" s="157">
        <f>W266-80</f>
        <v>42732</v>
      </c>
      <c r="W266" s="157">
        <f t="shared" si="99"/>
        <v>42812</v>
      </c>
      <c r="X266" s="154"/>
      <c r="Y266" s="154"/>
      <c r="Z266" s="154"/>
      <c r="AA266" s="154"/>
      <c r="AB266" s="52" t="s">
        <v>1199</v>
      </c>
      <c r="AC266" s="154" t="s">
        <v>1191</v>
      </c>
      <c r="AD266" s="154">
        <v>876</v>
      </c>
      <c r="AE266" s="154" t="s">
        <v>124</v>
      </c>
      <c r="AF266" s="154">
        <v>1</v>
      </c>
      <c r="AG266" s="154" t="s">
        <v>133</v>
      </c>
      <c r="AH266" s="154" t="s">
        <v>125</v>
      </c>
      <c r="AI266" s="157">
        <v>42840</v>
      </c>
      <c r="AJ266" s="157">
        <v>42856</v>
      </c>
      <c r="AK266" s="157">
        <v>43220</v>
      </c>
      <c r="AL266" s="154">
        <v>2017</v>
      </c>
      <c r="AM266" s="154"/>
      <c r="AN266" s="154"/>
      <c r="AO266" s="154"/>
      <c r="AP266" s="154"/>
      <c r="AQ266" s="154"/>
      <c r="AR266" s="154"/>
      <c r="AS266" s="154"/>
      <c r="AT266" s="154"/>
      <c r="AU266" s="154"/>
      <c r="AV266" s="154"/>
      <c r="AW266" s="154"/>
    </row>
    <row r="267" spans="1:49" s="139" customFormat="1" ht="85.5" customHeight="1">
      <c r="A267" s="32">
        <v>7</v>
      </c>
      <c r="B267" s="32" t="s">
        <v>1216</v>
      </c>
      <c r="C267" s="32" t="s">
        <v>477</v>
      </c>
      <c r="D267" s="32" t="s">
        <v>79</v>
      </c>
      <c r="E267" s="122" t="s">
        <v>1186</v>
      </c>
      <c r="F267" s="154"/>
      <c r="G267" s="52" t="s">
        <v>1200</v>
      </c>
      <c r="H267" s="154" t="s">
        <v>1352</v>
      </c>
      <c r="I267" s="154" t="s">
        <v>1352</v>
      </c>
      <c r="J267" s="154">
        <v>2</v>
      </c>
      <c r="K267" s="154"/>
      <c r="L267" s="154"/>
      <c r="M267" s="154" t="s">
        <v>151</v>
      </c>
      <c r="N267" s="154" t="s">
        <v>1201</v>
      </c>
      <c r="O267" s="158">
        <v>427.82</v>
      </c>
      <c r="P267" s="158"/>
      <c r="Q267" s="158">
        <v>427.82</v>
      </c>
      <c r="R267" s="158">
        <v>504.83</v>
      </c>
      <c r="S267" s="154" t="s">
        <v>295</v>
      </c>
      <c r="T267" s="32" t="s">
        <v>79</v>
      </c>
      <c r="U267" s="159" t="s">
        <v>439</v>
      </c>
      <c r="V267" s="87">
        <f t="shared" ref="V267:V269" si="100">W267-55</f>
        <v>42767</v>
      </c>
      <c r="W267" s="157">
        <f t="shared" si="99"/>
        <v>42822</v>
      </c>
      <c r="X267" s="154"/>
      <c r="Y267" s="154"/>
      <c r="Z267" s="154"/>
      <c r="AA267" s="154"/>
      <c r="AB267" s="52" t="s">
        <v>1200</v>
      </c>
      <c r="AC267" s="154" t="s">
        <v>1191</v>
      </c>
      <c r="AD267" s="154">
        <v>876</v>
      </c>
      <c r="AE267" s="154" t="s">
        <v>124</v>
      </c>
      <c r="AF267" s="154">
        <v>1</v>
      </c>
      <c r="AG267" s="154" t="s">
        <v>133</v>
      </c>
      <c r="AH267" s="154" t="s">
        <v>125</v>
      </c>
      <c r="AI267" s="157">
        <v>42850</v>
      </c>
      <c r="AJ267" s="157">
        <v>42856</v>
      </c>
      <c r="AK267" s="157">
        <v>43039</v>
      </c>
      <c r="AL267" s="154">
        <v>2017</v>
      </c>
      <c r="AM267" s="154"/>
      <c r="AN267" s="154"/>
      <c r="AO267" s="154"/>
      <c r="AP267" s="154"/>
      <c r="AQ267" s="154"/>
      <c r="AR267" s="154"/>
      <c r="AS267" s="154"/>
      <c r="AT267" s="154"/>
      <c r="AU267" s="154"/>
      <c r="AV267" s="154"/>
      <c r="AW267" s="154"/>
    </row>
    <row r="268" spans="1:49" s="139" customFormat="1" ht="44.25" customHeight="1">
      <c r="A268" s="32">
        <v>7</v>
      </c>
      <c r="B268" s="32" t="s">
        <v>1217</v>
      </c>
      <c r="C268" s="32" t="s">
        <v>477</v>
      </c>
      <c r="D268" s="32" t="s">
        <v>79</v>
      </c>
      <c r="E268" s="122" t="s">
        <v>1186</v>
      </c>
      <c r="F268" s="154"/>
      <c r="G268" s="52" t="s">
        <v>1202</v>
      </c>
      <c r="H268" s="50" t="s">
        <v>1036</v>
      </c>
      <c r="I268" s="50" t="s">
        <v>1203</v>
      </c>
      <c r="J268" s="154">
        <v>1</v>
      </c>
      <c r="K268" s="154"/>
      <c r="L268" s="154"/>
      <c r="M268" s="154" t="s">
        <v>151</v>
      </c>
      <c r="N268" s="154" t="s">
        <v>1201</v>
      </c>
      <c r="O268" s="158">
        <v>637.9</v>
      </c>
      <c r="P268" s="158"/>
      <c r="Q268" s="140">
        <v>637.9</v>
      </c>
      <c r="R268" s="140">
        <v>752.72199999999998</v>
      </c>
      <c r="S268" s="52" t="s">
        <v>295</v>
      </c>
      <c r="T268" s="32" t="s">
        <v>79</v>
      </c>
      <c r="U268" s="159" t="s">
        <v>439</v>
      </c>
      <c r="V268" s="87">
        <f t="shared" si="100"/>
        <v>42760</v>
      </c>
      <c r="W268" s="157">
        <f t="shared" si="99"/>
        <v>42815</v>
      </c>
      <c r="X268" s="154"/>
      <c r="Y268" s="154"/>
      <c r="Z268" s="154"/>
      <c r="AA268" s="154"/>
      <c r="AB268" s="52" t="s">
        <v>1204</v>
      </c>
      <c r="AC268" s="154" t="s">
        <v>1191</v>
      </c>
      <c r="AD268" s="154">
        <v>876</v>
      </c>
      <c r="AE268" s="154" t="s">
        <v>124</v>
      </c>
      <c r="AF268" s="154">
        <v>1</v>
      </c>
      <c r="AG268" s="154" t="s">
        <v>133</v>
      </c>
      <c r="AH268" s="154" t="s">
        <v>125</v>
      </c>
      <c r="AI268" s="87">
        <v>42843</v>
      </c>
      <c r="AJ268" s="87">
        <v>42843</v>
      </c>
      <c r="AK268" s="87">
        <v>42843</v>
      </c>
      <c r="AL268" s="154">
        <v>2017</v>
      </c>
      <c r="AM268" s="154"/>
      <c r="AN268" s="154"/>
      <c r="AO268" s="154"/>
      <c r="AP268" s="154"/>
      <c r="AQ268" s="154"/>
      <c r="AR268" s="154"/>
      <c r="AS268" s="154"/>
      <c r="AT268" s="154"/>
      <c r="AU268" s="154"/>
      <c r="AV268" s="154"/>
      <c r="AW268" s="154"/>
    </row>
    <row r="269" spans="1:49" s="139" customFormat="1" ht="41.25" customHeight="1">
      <c r="A269" s="32">
        <v>7</v>
      </c>
      <c r="B269" s="32" t="s">
        <v>1218</v>
      </c>
      <c r="C269" s="32" t="s">
        <v>477</v>
      </c>
      <c r="D269" s="32" t="s">
        <v>79</v>
      </c>
      <c r="E269" s="122" t="s">
        <v>1186</v>
      </c>
      <c r="F269" s="154"/>
      <c r="G269" s="52" t="s">
        <v>1205</v>
      </c>
      <c r="H269" s="50" t="s">
        <v>1025</v>
      </c>
      <c r="I269" s="50" t="s">
        <v>227</v>
      </c>
      <c r="J269" s="154">
        <v>1</v>
      </c>
      <c r="K269" s="154"/>
      <c r="L269" s="154"/>
      <c r="M269" s="154" t="s">
        <v>151</v>
      </c>
      <c r="N269" s="154" t="s">
        <v>1201</v>
      </c>
      <c r="O269" s="158">
        <v>1121.9000000000001</v>
      </c>
      <c r="P269" s="158"/>
      <c r="Q269" s="140">
        <v>1121.9000000000001</v>
      </c>
      <c r="R269" s="140">
        <v>1323.8420000000001</v>
      </c>
      <c r="S269" s="52" t="s">
        <v>295</v>
      </c>
      <c r="T269" s="32" t="s">
        <v>79</v>
      </c>
      <c r="U269" s="159" t="s">
        <v>439</v>
      </c>
      <c r="V269" s="87">
        <f t="shared" si="100"/>
        <v>42864</v>
      </c>
      <c r="W269" s="157">
        <f t="shared" si="99"/>
        <v>42919</v>
      </c>
      <c r="X269" s="154"/>
      <c r="Y269" s="154"/>
      <c r="Z269" s="154"/>
      <c r="AA269" s="154"/>
      <c r="AB269" s="52" t="s">
        <v>1205</v>
      </c>
      <c r="AC269" s="154" t="s">
        <v>1191</v>
      </c>
      <c r="AD269" s="154">
        <v>876</v>
      </c>
      <c r="AE269" s="154" t="s">
        <v>124</v>
      </c>
      <c r="AF269" s="154">
        <v>1</v>
      </c>
      <c r="AG269" s="154" t="s">
        <v>133</v>
      </c>
      <c r="AH269" s="154" t="s">
        <v>125</v>
      </c>
      <c r="AI269" s="87">
        <v>42947</v>
      </c>
      <c r="AJ269" s="87">
        <v>42947</v>
      </c>
      <c r="AK269" s="87">
        <v>42947</v>
      </c>
      <c r="AL269" s="154">
        <v>2017</v>
      </c>
      <c r="AM269" s="154"/>
      <c r="AN269" s="154"/>
      <c r="AO269" s="154"/>
      <c r="AP269" s="154"/>
      <c r="AQ269" s="154"/>
      <c r="AR269" s="154"/>
      <c r="AS269" s="154"/>
      <c r="AT269" s="154"/>
      <c r="AU269" s="154"/>
      <c r="AV269" s="154"/>
      <c r="AW269" s="154"/>
    </row>
    <row r="270" spans="1:49" s="139" customFormat="1" ht="38.25" customHeight="1">
      <c r="A270" s="32">
        <v>7</v>
      </c>
      <c r="B270" s="32" t="s">
        <v>1219</v>
      </c>
      <c r="C270" s="32" t="s">
        <v>477</v>
      </c>
      <c r="D270" s="32" t="s">
        <v>79</v>
      </c>
      <c r="E270" s="122" t="s">
        <v>1186</v>
      </c>
      <c r="F270" s="154"/>
      <c r="G270" s="52" t="s">
        <v>1206</v>
      </c>
      <c r="H270" s="50" t="s">
        <v>1207</v>
      </c>
      <c r="I270" s="50" t="s">
        <v>1208</v>
      </c>
      <c r="J270" s="154">
        <v>1</v>
      </c>
      <c r="K270" s="154"/>
      <c r="L270" s="154"/>
      <c r="M270" s="154" t="s">
        <v>151</v>
      </c>
      <c r="N270" s="154" t="s">
        <v>1201</v>
      </c>
      <c r="O270" s="158">
        <v>3800</v>
      </c>
      <c r="P270" s="158"/>
      <c r="Q270" s="140">
        <v>3800</v>
      </c>
      <c r="R270" s="140">
        <v>4484</v>
      </c>
      <c r="S270" s="52" t="s">
        <v>294</v>
      </c>
      <c r="T270" s="32" t="s">
        <v>79</v>
      </c>
      <c r="U270" s="159" t="s">
        <v>439</v>
      </c>
      <c r="V270" s="157">
        <f>W270-60</f>
        <v>42737</v>
      </c>
      <c r="W270" s="157">
        <f t="shared" si="99"/>
        <v>42797</v>
      </c>
      <c r="X270" s="154"/>
      <c r="Y270" s="154"/>
      <c r="Z270" s="154"/>
      <c r="AA270" s="154"/>
      <c r="AB270" s="52" t="s">
        <v>1206</v>
      </c>
      <c r="AC270" s="154" t="s">
        <v>1191</v>
      </c>
      <c r="AD270" s="154">
        <v>876</v>
      </c>
      <c r="AE270" s="154" t="s">
        <v>124</v>
      </c>
      <c r="AF270" s="154">
        <v>1</v>
      </c>
      <c r="AG270" s="154" t="s">
        <v>133</v>
      </c>
      <c r="AH270" s="154" t="s">
        <v>125</v>
      </c>
      <c r="AI270" s="87">
        <v>42825</v>
      </c>
      <c r="AJ270" s="87">
        <v>42825</v>
      </c>
      <c r="AK270" s="87">
        <v>43100</v>
      </c>
      <c r="AL270" s="154">
        <v>2017</v>
      </c>
      <c r="AM270" s="154"/>
      <c r="AN270" s="154"/>
      <c r="AO270" s="154"/>
      <c r="AP270" s="154"/>
      <c r="AQ270" s="154"/>
      <c r="AR270" s="154"/>
      <c r="AS270" s="154"/>
      <c r="AT270" s="154"/>
      <c r="AU270" s="154"/>
      <c r="AV270" s="154"/>
      <c r="AW270" s="154"/>
    </row>
    <row r="271" spans="1:49" s="139" customFormat="1" ht="32.25" customHeight="1">
      <c r="A271" s="32">
        <v>7</v>
      </c>
      <c r="B271" s="32" t="s">
        <v>1220</v>
      </c>
      <c r="C271" s="32" t="s">
        <v>477</v>
      </c>
      <c r="D271" s="32" t="s">
        <v>79</v>
      </c>
      <c r="E271" s="122" t="s">
        <v>1186</v>
      </c>
      <c r="F271" s="154"/>
      <c r="G271" s="52" t="s">
        <v>1209</v>
      </c>
      <c r="H271" s="50" t="s">
        <v>713</v>
      </c>
      <c r="I271" s="50" t="s">
        <v>713</v>
      </c>
      <c r="J271" s="154">
        <v>1</v>
      </c>
      <c r="K271" s="154"/>
      <c r="L271" s="154"/>
      <c r="M271" s="154" t="s">
        <v>151</v>
      </c>
      <c r="N271" s="154" t="s">
        <v>1201</v>
      </c>
      <c r="O271" s="158">
        <v>433.488</v>
      </c>
      <c r="P271" s="158"/>
      <c r="Q271" s="140">
        <v>433.488</v>
      </c>
      <c r="R271" s="140">
        <v>511.51584000000003</v>
      </c>
      <c r="S271" s="52" t="s">
        <v>295</v>
      </c>
      <c r="T271" s="32" t="s">
        <v>79</v>
      </c>
      <c r="U271" s="159" t="s">
        <v>439</v>
      </c>
      <c r="V271" s="87">
        <f t="shared" ref="V271:V273" si="101">W271-55</f>
        <v>42708</v>
      </c>
      <c r="W271" s="157">
        <f t="shared" si="99"/>
        <v>42763</v>
      </c>
      <c r="X271" s="154"/>
      <c r="Y271" s="154"/>
      <c r="Z271" s="154"/>
      <c r="AA271" s="154"/>
      <c r="AB271" s="52" t="s">
        <v>1209</v>
      </c>
      <c r="AC271" s="154" t="s">
        <v>1191</v>
      </c>
      <c r="AD271" s="154">
        <v>876</v>
      </c>
      <c r="AE271" s="154" t="s">
        <v>124</v>
      </c>
      <c r="AF271" s="154">
        <v>1</v>
      </c>
      <c r="AG271" s="154" t="s">
        <v>133</v>
      </c>
      <c r="AH271" s="154" t="s">
        <v>125</v>
      </c>
      <c r="AI271" s="87">
        <v>42791</v>
      </c>
      <c r="AJ271" s="87">
        <v>42825</v>
      </c>
      <c r="AK271" s="87">
        <v>43100</v>
      </c>
      <c r="AL271" s="154">
        <v>2017</v>
      </c>
      <c r="AM271" s="154"/>
      <c r="AN271" s="154"/>
      <c r="AO271" s="154"/>
      <c r="AP271" s="154"/>
      <c r="AQ271" s="154"/>
      <c r="AR271" s="154"/>
      <c r="AS271" s="154"/>
      <c r="AT271" s="154"/>
      <c r="AU271" s="154"/>
      <c r="AV271" s="154"/>
      <c r="AW271" s="154"/>
    </row>
    <row r="272" spans="1:49" s="139" customFormat="1" ht="39" customHeight="1">
      <c r="A272" s="32">
        <v>7</v>
      </c>
      <c r="B272" s="32" t="s">
        <v>1221</v>
      </c>
      <c r="C272" s="32" t="s">
        <v>477</v>
      </c>
      <c r="D272" s="32" t="s">
        <v>79</v>
      </c>
      <c r="E272" s="122" t="s">
        <v>1186</v>
      </c>
      <c r="F272" s="154"/>
      <c r="G272" s="52" t="s">
        <v>1210</v>
      </c>
      <c r="H272" s="50" t="s">
        <v>1025</v>
      </c>
      <c r="I272" s="50" t="s">
        <v>227</v>
      </c>
      <c r="J272" s="154">
        <v>1</v>
      </c>
      <c r="K272" s="154"/>
      <c r="L272" s="154"/>
      <c r="M272" s="154" t="s">
        <v>151</v>
      </c>
      <c r="N272" s="154" t="s">
        <v>1201</v>
      </c>
      <c r="O272" s="158">
        <v>4079.6782699999999</v>
      </c>
      <c r="P272" s="158"/>
      <c r="Q272" s="140">
        <v>4079.6782699999999</v>
      </c>
      <c r="R272" s="140">
        <v>4079.6782699999999</v>
      </c>
      <c r="S272" s="52" t="s">
        <v>295</v>
      </c>
      <c r="T272" s="32" t="s">
        <v>79</v>
      </c>
      <c r="U272" s="159" t="s">
        <v>439</v>
      </c>
      <c r="V272" s="87">
        <f>W272-50</f>
        <v>42715</v>
      </c>
      <c r="W272" s="157">
        <v>42765</v>
      </c>
      <c r="X272" s="154"/>
      <c r="Y272" s="154"/>
      <c r="Z272" s="154"/>
      <c r="AA272" s="154"/>
      <c r="AB272" s="52" t="s">
        <v>1210</v>
      </c>
      <c r="AC272" s="154" t="s">
        <v>1191</v>
      </c>
      <c r="AD272" s="154">
        <v>876</v>
      </c>
      <c r="AE272" s="154" t="s">
        <v>124</v>
      </c>
      <c r="AF272" s="154">
        <v>1</v>
      </c>
      <c r="AG272" s="154" t="s">
        <v>133</v>
      </c>
      <c r="AH272" s="154" t="s">
        <v>125</v>
      </c>
      <c r="AI272" s="87">
        <v>42765</v>
      </c>
      <c r="AJ272" s="87">
        <v>42765</v>
      </c>
      <c r="AK272" s="87">
        <v>43100</v>
      </c>
      <c r="AL272" s="154">
        <v>2017</v>
      </c>
      <c r="AM272" s="154"/>
      <c r="AN272" s="154"/>
      <c r="AO272" s="154"/>
      <c r="AP272" s="154"/>
      <c r="AQ272" s="154"/>
      <c r="AR272" s="154"/>
      <c r="AS272" s="154"/>
      <c r="AT272" s="154"/>
      <c r="AU272" s="154"/>
      <c r="AV272" s="154"/>
      <c r="AW272" s="154"/>
    </row>
    <row r="273" spans="1:50" s="139" customFormat="1" ht="30.75" customHeight="1">
      <c r="A273" s="32">
        <v>7</v>
      </c>
      <c r="B273" s="32" t="s">
        <v>1222</v>
      </c>
      <c r="C273" s="32" t="s">
        <v>477</v>
      </c>
      <c r="D273" s="32" t="s">
        <v>79</v>
      </c>
      <c r="E273" s="122" t="s">
        <v>1186</v>
      </c>
      <c r="F273" s="154"/>
      <c r="G273" s="52" t="s">
        <v>1211</v>
      </c>
      <c r="H273" s="50" t="s">
        <v>1207</v>
      </c>
      <c r="I273" s="50" t="s">
        <v>1208</v>
      </c>
      <c r="J273" s="154">
        <v>1</v>
      </c>
      <c r="K273" s="154"/>
      <c r="L273" s="154"/>
      <c r="M273" s="154" t="s">
        <v>151</v>
      </c>
      <c r="N273" s="154" t="s">
        <v>1201</v>
      </c>
      <c r="O273" s="158">
        <v>1500</v>
      </c>
      <c r="P273" s="158"/>
      <c r="Q273" s="140">
        <v>1500</v>
      </c>
      <c r="R273" s="140">
        <v>1770</v>
      </c>
      <c r="S273" s="52" t="s">
        <v>295</v>
      </c>
      <c r="T273" s="32" t="s">
        <v>79</v>
      </c>
      <c r="U273" s="159" t="s">
        <v>439</v>
      </c>
      <c r="V273" s="87">
        <f t="shared" si="101"/>
        <v>43015</v>
      </c>
      <c r="W273" s="157">
        <f t="shared" si="99"/>
        <v>43070</v>
      </c>
      <c r="X273" s="154"/>
      <c r="Y273" s="154"/>
      <c r="Z273" s="154"/>
      <c r="AA273" s="154"/>
      <c r="AB273" s="52" t="s">
        <v>1211</v>
      </c>
      <c r="AC273" s="154" t="s">
        <v>1191</v>
      </c>
      <c r="AD273" s="154">
        <v>876</v>
      </c>
      <c r="AE273" s="154" t="s">
        <v>124</v>
      </c>
      <c r="AF273" s="154">
        <v>1</v>
      </c>
      <c r="AG273" s="154" t="s">
        <v>133</v>
      </c>
      <c r="AH273" s="154" t="s">
        <v>125</v>
      </c>
      <c r="AI273" s="87">
        <v>43098</v>
      </c>
      <c r="AJ273" s="87">
        <v>43100</v>
      </c>
      <c r="AK273" s="87">
        <v>43100</v>
      </c>
      <c r="AL273" s="154">
        <v>2017</v>
      </c>
      <c r="AM273" s="154"/>
      <c r="AN273" s="154"/>
      <c r="AO273" s="154"/>
      <c r="AP273" s="154"/>
      <c r="AQ273" s="154"/>
      <c r="AR273" s="154"/>
      <c r="AS273" s="154"/>
      <c r="AT273" s="154"/>
      <c r="AU273" s="154"/>
      <c r="AV273" s="154"/>
      <c r="AW273" s="154"/>
    </row>
    <row r="274" spans="1:50" s="139" customFormat="1" ht="73.5" customHeight="1">
      <c r="A274" s="32">
        <v>7</v>
      </c>
      <c r="B274" s="32" t="s">
        <v>1355</v>
      </c>
      <c r="C274" s="32" t="s">
        <v>477</v>
      </c>
      <c r="D274" s="32" t="s">
        <v>79</v>
      </c>
      <c r="E274" s="159" t="s">
        <v>537</v>
      </c>
      <c r="F274" s="32">
        <v>1</v>
      </c>
      <c r="G274" s="141" t="s">
        <v>1354</v>
      </c>
      <c r="H274" s="138" t="s">
        <v>1356</v>
      </c>
      <c r="I274" s="138" t="s">
        <v>1356</v>
      </c>
      <c r="J274" s="32">
        <v>2</v>
      </c>
      <c r="K274" s="154"/>
      <c r="L274" s="154"/>
      <c r="M274" s="154" t="s">
        <v>151</v>
      </c>
      <c r="N274" s="154" t="s">
        <v>1201</v>
      </c>
      <c r="O274" s="158">
        <v>2151.6210000000001</v>
      </c>
      <c r="P274" s="158"/>
      <c r="Q274" s="158">
        <v>2151.6210000000001</v>
      </c>
      <c r="R274" s="140">
        <v>2538.913</v>
      </c>
      <c r="S274" s="154" t="s">
        <v>294</v>
      </c>
      <c r="T274" s="32" t="s">
        <v>79</v>
      </c>
      <c r="U274" s="159" t="s">
        <v>439</v>
      </c>
      <c r="V274" s="87">
        <f>W274-60</f>
        <v>42707</v>
      </c>
      <c r="W274" s="157">
        <v>42767</v>
      </c>
      <c r="X274" s="154"/>
      <c r="Y274" s="154"/>
      <c r="Z274" s="154"/>
      <c r="AA274" s="154"/>
      <c r="AB274" s="52"/>
      <c r="AC274" s="154" t="s">
        <v>1191</v>
      </c>
      <c r="AD274" s="154">
        <v>876</v>
      </c>
      <c r="AE274" s="154" t="s">
        <v>124</v>
      </c>
      <c r="AF274" s="154">
        <v>1</v>
      </c>
      <c r="AG274" s="154" t="s">
        <v>133</v>
      </c>
      <c r="AH274" s="154" t="s">
        <v>125</v>
      </c>
      <c r="AI274" s="87">
        <v>42787</v>
      </c>
      <c r="AJ274" s="87">
        <v>42787</v>
      </c>
      <c r="AK274" s="87">
        <v>42886</v>
      </c>
      <c r="AL274" s="154">
        <v>2017</v>
      </c>
      <c r="AM274" s="154"/>
      <c r="AN274" s="154"/>
      <c r="AO274" s="154"/>
      <c r="AP274" s="154"/>
      <c r="AQ274" s="154"/>
      <c r="AR274" s="154"/>
      <c r="AS274" s="154"/>
      <c r="AT274" s="154"/>
      <c r="AU274" s="154"/>
      <c r="AV274" s="154"/>
      <c r="AW274" s="154"/>
    </row>
    <row r="275" spans="1:50" s="139" customFormat="1" ht="73.5" customHeight="1">
      <c r="A275" s="32">
        <v>7</v>
      </c>
      <c r="B275" s="32" t="s">
        <v>1357</v>
      </c>
      <c r="C275" s="32" t="s">
        <v>477</v>
      </c>
      <c r="D275" s="32" t="s">
        <v>79</v>
      </c>
      <c r="E275" s="159" t="s">
        <v>537</v>
      </c>
      <c r="F275" s="32">
        <v>1</v>
      </c>
      <c r="G275" s="141" t="s">
        <v>1358</v>
      </c>
      <c r="H275" s="138" t="s">
        <v>1356</v>
      </c>
      <c r="I275" s="138" t="s">
        <v>1356</v>
      </c>
      <c r="J275" s="32">
        <v>2</v>
      </c>
      <c r="K275" s="154"/>
      <c r="L275" s="154"/>
      <c r="M275" s="154" t="s">
        <v>151</v>
      </c>
      <c r="N275" s="154" t="s">
        <v>1201</v>
      </c>
      <c r="O275" s="158">
        <v>1627.83</v>
      </c>
      <c r="P275" s="158"/>
      <c r="Q275" s="158">
        <v>1627.83</v>
      </c>
      <c r="R275" s="140">
        <v>1920.85</v>
      </c>
      <c r="S275" s="154" t="s">
        <v>294</v>
      </c>
      <c r="T275" s="32" t="s">
        <v>79</v>
      </c>
      <c r="U275" s="159" t="s">
        <v>439</v>
      </c>
      <c r="V275" s="87">
        <f>W275-60</f>
        <v>42707</v>
      </c>
      <c r="W275" s="157">
        <v>42767</v>
      </c>
      <c r="X275" s="154"/>
      <c r="Y275" s="154"/>
      <c r="Z275" s="154"/>
      <c r="AA275" s="154"/>
      <c r="AB275" s="52"/>
      <c r="AC275" s="154" t="s">
        <v>1191</v>
      </c>
      <c r="AD275" s="154">
        <v>876</v>
      </c>
      <c r="AE275" s="154" t="s">
        <v>124</v>
      </c>
      <c r="AF275" s="154">
        <v>1</v>
      </c>
      <c r="AG275" s="154" t="s">
        <v>133</v>
      </c>
      <c r="AH275" s="154" t="s">
        <v>125</v>
      </c>
      <c r="AI275" s="87">
        <v>42787</v>
      </c>
      <c r="AJ275" s="87">
        <v>42787</v>
      </c>
      <c r="AK275" s="87">
        <v>42886</v>
      </c>
      <c r="AL275" s="154">
        <v>2017</v>
      </c>
      <c r="AM275" s="154"/>
      <c r="AN275" s="154"/>
      <c r="AO275" s="154"/>
      <c r="AP275" s="154"/>
      <c r="AQ275" s="154"/>
      <c r="AR275" s="154"/>
      <c r="AS275" s="154"/>
      <c r="AT275" s="154"/>
      <c r="AU275" s="154"/>
      <c r="AV275" s="154"/>
      <c r="AW275" s="154"/>
    </row>
    <row r="276" spans="1:50" s="139" customFormat="1" ht="73.5" customHeight="1">
      <c r="A276" s="32">
        <v>7</v>
      </c>
      <c r="B276" s="32" t="s">
        <v>1375</v>
      </c>
      <c r="C276" s="32" t="s">
        <v>477</v>
      </c>
      <c r="D276" s="32" t="s">
        <v>79</v>
      </c>
      <c r="E276" s="159" t="s">
        <v>537</v>
      </c>
      <c r="F276" s="32">
        <v>1</v>
      </c>
      <c r="G276" s="141" t="s">
        <v>1359</v>
      </c>
      <c r="H276" s="138" t="s">
        <v>1356</v>
      </c>
      <c r="I276" s="138" t="s">
        <v>1356</v>
      </c>
      <c r="J276" s="32">
        <v>2</v>
      </c>
      <c r="K276" s="154"/>
      <c r="L276" s="154"/>
      <c r="M276" s="154" t="s">
        <v>151</v>
      </c>
      <c r="N276" s="154" t="s">
        <v>1201</v>
      </c>
      <c r="O276" s="158">
        <v>1241.4100000000001</v>
      </c>
      <c r="P276" s="158"/>
      <c r="Q276" s="158">
        <v>1241.4100000000001</v>
      </c>
      <c r="R276" s="140">
        <v>1464.87</v>
      </c>
      <c r="S276" s="154" t="s">
        <v>294</v>
      </c>
      <c r="T276" s="32" t="s">
        <v>79</v>
      </c>
      <c r="U276" s="159" t="s">
        <v>439</v>
      </c>
      <c r="V276" s="87">
        <f>W276-60</f>
        <v>42707</v>
      </c>
      <c r="W276" s="157">
        <v>42767</v>
      </c>
      <c r="X276" s="154"/>
      <c r="Y276" s="154"/>
      <c r="Z276" s="154"/>
      <c r="AA276" s="154"/>
      <c r="AB276" s="52"/>
      <c r="AC276" s="154" t="s">
        <v>1191</v>
      </c>
      <c r="AD276" s="154">
        <v>876</v>
      </c>
      <c r="AE276" s="154" t="s">
        <v>124</v>
      </c>
      <c r="AF276" s="154">
        <v>1</v>
      </c>
      <c r="AG276" s="154" t="s">
        <v>133</v>
      </c>
      <c r="AH276" s="154" t="s">
        <v>125</v>
      </c>
      <c r="AI276" s="87">
        <v>42787</v>
      </c>
      <c r="AJ276" s="87">
        <v>42787</v>
      </c>
      <c r="AK276" s="87">
        <v>42886</v>
      </c>
      <c r="AL276" s="154">
        <v>2017</v>
      </c>
      <c r="AM276" s="154"/>
      <c r="AN276" s="154"/>
      <c r="AO276" s="154"/>
      <c r="AP276" s="154"/>
      <c r="AQ276" s="154"/>
      <c r="AR276" s="154"/>
      <c r="AS276" s="154"/>
      <c r="AT276" s="154"/>
      <c r="AU276" s="154"/>
      <c r="AV276" s="154"/>
      <c r="AW276" s="154"/>
    </row>
    <row r="277" spans="1:50" s="139" customFormat="1" ht="126" customHeight="1">
      <c r="A277" s="32">
        <v>7</v>
      </c>
      <c r="B277" s="32" t="s">
        <v>1425</v>
      </c>
      <c r="C277" s="32" t="s">
        <v>477</v>
      </c>
      <c r="D277" s="32" t="s">
        <v>79</v>
      </c>
      <c r="E277" s="159" t="s">
        <v>537</v>
      </c>
      <c r="F277" s="32">
        <v>1</v>
      </c>
      <c r="G277" s="165" t="s">
        <v>1424</v>
      </c>
      <c r="H277" s="138" t="s">
        <v>98</v>
      </c>
      <c r="I277" s="138" t="s">
        <v>181</v>
      </c>
      <c r="J277" s="32">
        <v>1</v>
      </c>
      <c r="K277" s="154"/>
      <c r="L277" s="154"/>
      <c r="M277" s="154" t="s">
        <v>151</v>
      </c>
      <c r="N277" s="154" t="s">
        <v>1201</v>
      </c>
      <c r="O277" s="158">
        <v>21067.802016949154</v>
      </c>
      <c r="P277" s="158"/>
      <c r="Q277" s="158">
        <v>21067.802016949154</v>
      </c>
      <c r="R277" s="140">
        <v>24860.006379999999</v>
      </c>
      <c r="S277" s="154" t="s">
        <v>293</v>
      </c>
      <c r="T277" s="32" t="s">
        <v>112</v>
      </c>
      <c r="U277" s="159" t="s">
        <v>439</v>
      </c>
      <c r="V277" s="87">
        <v>42711</v>
      </c>
      <c r="W277" s="157">
        <v>42776</v>
      </c>
      <c r="X277" s="154"/>
      <c r="Y277" s="154"/>
      <c r="Z277" s="154"/>
      <c r="AA277" s="154"/>
      <c r="AB277" s="52" t="s">
        <v>1424</v>
      </c>
      <c r="AC277" s="154" t="s">
        <v>1191</v>
      </c>
      <c r="AD277" s="154">
        <v>876</v>
      </c>
      <c r="AE277" s="154" t="s">
        <v>124</v>
      </c>
      <c r="AF277" s="154">
        <v>1</v>
      </c>
      <c r="AG277" s="154" t="s">
        <v>133</v>
      </c>
      <c r="AH277" s="154" t="s">
        <v>125</v>
      </c>
      <c r="AI277" s="87">
        <v>42796</v>
      </c>
      <c r="AJ277" s="87">
        <v>42796</v>
      </c>
      <c r="AK277" s="87">
        <v>43036</v>
      </c>
      <c r="AL277" s="154">
        <v>2017</v>
      </c>
      <c r="AM277" s="154"/>
      <c r="AN277" s="154"/>
      <c r="AO277" s="154"/>
      <c r="AP277" s="154"/>
      <c r="AQ277" s="154"/>
      <c r="AR277" s="154"/>
      <c r="AS277" s="154"/>
      <c r="AT277" s="154"/>
      <c r="AU277" s="154"/>
      <c r="AV277" s="154"/>
      <c r="AW277" s="154"/>
      <c r="AX277" s="139" t="s">
        <v>1426</v>
      </c>
    </row>
    <row r="278" spans="1:50" s="27" customFormat="1" ht="54" customHeight="1">
      <c r="A278" s="32">
        <v>7</v>
      </c>
      <c r="B278" s="32" t="s">
        <v>1018</v>
      </c>
      <c r="C278" s="32" t="s">
        <v>477</v>
      </c>
      <c r="D278" s="32" t="s">
        <v>79</v>
      </c>
      <c r="E278" s="32" t="s">
        <v>89</v>
      </c>
      <c r="F278" s="154">
        <v>126</v>
      </c>
      <c r="G278" s="154" t="s">
        <v>813</v>
      </c>
      <c r="H278" s="156" t="s">
        <v>814</v>
      </c>
      <c r="I278" s="156" t="s">
        <v>815</v>
      </c>
      <c r="J278" s="32">
        <v>1</v>
      </c>
      <c r="K278" s="32"/>
      <c r="L278" s="32"/>
      <c r="M278" s="154" t="s">
        <v>151</v>
      </c>
      <c r="N278" s="154" t="s">
        <v>306</v>
      </c>
      <c r="O278" s="54">
        <v>4613.2659999999996</v>
      </c>
      <c r="P278" s="153"/>
      <c r="Q278" s="54">
        <v>4613.2659999999996</v>
      </c>
      <c r="R278" s="153">
        <f>Q278*1.18</f>
        <v>5443.6538799999989</v>
      </c>
      <c r="S278" s="154" t="s">
        <v>294</v>
      </c>
      <c r="T278" s="154" t="s">
        <v>112</v>
      </c>
      <c r="U278" s="159" t="s">
        <v>439</v>
      </c>
      <c r="V278" s="157">
        <v>42755</v>
      </c>
      <c r="W278" s="157">
        <f>V278+75</f>
        <v>42830</v>
      </c>
      <c r="X278" s="154"/>
      <c r="Y278" s="154"/>
      <c r="Z278" s="154"/>
      <c r="AA278" s="154"/>
      <c r="AB278" s="154" t="s">
        <v>813</v>
      </c>
      <c r="AC278" s="154" t="s">
        <v>812</v>
      </c>
      <c r="AD278" s="154"/>
      <c r="AE278" s="154" t="s">
        <v>816</v>
      </c>
      <c r="AF278" s="154">
        <v>715</v>
      </c>
      <c r="AG278" s="154">
        <v>1000000000</v>
      </c>
      <c r="AH278" s="154" t="s">
        <v>125</v>
      </c>
      <c r="AI278" s="157">
        <f>W278+20</f>
        <v>42850</v>
      </c>
      <c r="AJ278" s="157">
        <f>AI278</f>
        <v>42850</v>
      </c>
      <c r="AK278" s="157">
        <v>43215</v>
      </c>
      <c r="AL278" s="154"/>
      <c r="AM278" s="154"/>
      <c r="AN278" s="154"/>
      <c r="AO278" s="154"/>
      <c r="AP278" s="154"/>
      <c r="AQ278" s="154"/>
      <c r="AR278" s="157"/>
      <c r="AS278" s="158"/>
      <c r="AT278" s="154"/>
      <c r="AU278" s="154"/>
      <c r="AV278" s="154"/>
      <c r="AW278" s="154"/>
    </row>
    <row r="279" spans="1:50" s="27" customFormat="1" ht="44.25" customHeight="1">
      <c r="A279" s="32">
        <v>7</v>
      </c>
      <c r="B279" s="32" t="s">
        <v>1019</v>
      </c>
      <c r="C279" s="32" t="s">
        <v>477</v>
      </c>
      <c r="D279" s="32" t="s">
        <v>79</v>
      </c>
      <c r="E279" s="32" t="s">
        <v>89</v>
      </c>
      <c r="F279" s="154">
        <v>125</v>
      </c>
      <c r="G279" s="154" t="s">
        <v>817</v>
      </c>
      <c r="H279" s="156" t="s">
        <v>818</v>
      </c>
      <c r="I279" s="156" t="s">
        <v>818</v>
      </c>
      <c r="J279" s="32">
        <v>1</v>
      </c>
      <c r="K279" s="32"/>
      <c r="L279" s="32"/>
      <c r="M279" s="154" t="s">
        <v>151</v>
      </c>
      <c r="N279" s="154" t="s">
        <v>306</v>
      </c>
      <c r="O279" s="54">
        <v>4183.8720000000003</v>
      </c>
      <c r="P279" s="153"/>
      <c r="Q279" s="54">
        <v>4183.8720000000003</v>
      </c>
      <c r="R279" s="153">
        <f>Q279*1.18</f>
        <v>4936.9689600000002</v>
      </c>
      <c r="S279" s="154" t="s">
        <v>294</v>
      </c>
      <c r="T279" s="154" t="s">
        <v>112</v>
      </c>
      <c r="U279" s="159" t="s">
        <v>439</v>
      </c>
      <c r="V279" s="157">
        <v>42755</v>
      </c>
      <c r="W279" s="157">
        <f>V279+75</f>
        <v>42830</v>
      </c>
      <c r="X279" s="154"/>
      <c r="Y279" s="154"/>
      <c r="Z279" s="154"/>
      <c r="AA279" s="154"/>
      <c r="AB279" s="154" t="s">
        <v>817</v>
      </c>
      <c r="AC279" s="154" t="s">
        <v>812</v>
      </c>
      <c r="AD279" s="154"/>
      <c r="AE279" s="154" t="s">
        <v>819</v>
      </c>
      <c r="AF279" s="154">
        <v>839.79600000000005</v>
      </c>
      <c r="AG279" s="154">
        <v>1000000000</v>
      </c>
      <c r="AH279" s="154" t="s">
        <v>125</v>
      </c>
      <c r="AI279" s="157">
        <f>W279+20</f>
        <v>42850</v>
      </c>
      <c r="AJ279" s="157">
        <f>AI279</f>
        <v>42850</v>
      </c>
      <c r="AK279" s="157">
        <v>43215</v>
      </c>
      <c r="AL279" s="154"/>
      <c r="AM279" s="154"/>
      <c r="AN279" s="154"/>
      <c r="AO279" s="154"/>
      <c r="AP279" s="154"/>
      <c r="AQ279" s="154"/>
      <c r="AR279" s="157"/>
      <c r="AS279" s="158"/>
      <c r="AT279" s="154"/>
      <c r="AU279" s="154"/>
      <c r="AV279" s="154"/>
      <c r="AW279" s="154"/>
    </row>
    <row r="280" spans="1:50" s="92" customFormat="1" ht="42.75">
      <c r="A280" s="77">
        <v>7</v>
      </c>
      <c r="B280" s="32" t="s">
        <v>1084</v>
      </c>
      <c r="C280" s="77" t="s">
        <v>477</v>
      </c>
      <c r="D280" s="77" t="s">
        <v>79</v>
      </c>
      <c r="E280" s="77" t="s">
        <v>89</v>
      </c>
      <c r="F280" s="77">
        <v>62</v>
      </c>
      <c r="G280" s="77" t="s">
        <v>830</v>
      </c>
      <c r="H280" s="82" t="s">
        <v>1082</v>
      </c>
      <c r="I280" s="82" t="s">
        <v>1083</v>
      </c>
      <c r="J280" s="77">
        <v>2</v>
      </c>
      <c r="K280" s="77"/>
      <c r="L280" s="77"/>
      <c r="M280" s="77" t="s">
        <v>132</v>
      </c>
      <c r="N280" s="77" t="s">
        <v>105</v>
      </c>
      <c r="O280" s="79">
        <v>2152.95775</v>
      </c>
      <c r="P280" s="79"/>
      <c r="Q280" s="79">
        <v>2152.95775</v>
      </c>
      <c r="R280" s="79">
        <f t="shared" ref="R280" si="102">Q280*1.18</f>
        <v>2540.4901449999998</v>
      </c>
      <c r="S280" s="80" t="s">
        <v>295</v>
      </c>
      <c r="T280" s="80" t="s">
        <v>79</v>
      </c>
      <c r="U280" s="154" t="s">
        <v>439</v>
      </c>
      <c r="V280" s="81">
        <v>42706</v>
      </c>
      <c r="W280" s="81">
        <f t="shared" ref="W280" si="103">V280+55</f>
        <v>42761</v>
      </c>
      <c r="X280" s="80"/>
      <c r="Y280" s="80"/>
      <c r="Z280" s="80"/>
      <c r="AA280" s="80"/>
      <c r="AB280" s="90" t="str">
        <f>G280</f>
        <v>Поставка канцелярских товаров</v>
      </c>
      <c r="AC280" s="80" t="s">
        <v>555</v>
      </c>
      <c r="AD280" s="80">
        <v>876</v>
      </c>
      <c r="AE280" s="80" t="s">
        <v>152</v>
      </c>
      <c r="AF280" s="80">
        <v>1</v>
      </c>
      <c r="AG280" s="80">
        <v>1000000000</v>
      </c>
      <c r="AH280" s="80" t="s">
        <v>1045</v>
      </c>
      <c r="AI280" s="157">
        <f>W280+20</f>
        <v>42781</v>
      </c>
      <c r="AJ280" s="157">
        <f>AI280</f>
        <v>42781</v>
      </c>
      <c r="AK280" s="81">
        <v>43100</v>
      </c>
      <c r="AL280" s="80">
        <v>2017</v>
      </c>
      <c r="AM280" s="80"/>
      <c r="AN280" s="80"/>
      <c r="AO280" s="80"/>
      <c r="AP280" s="80"/>
      <c r="AQ280" s="80"/>
      <c r="AR280" s="81"/>
      <c r="AS280" s="91"/>
      <c r="AT280" s="80"/>
      <c r="AU280" s="80"/>
      <c r="AV280" s="80"/>
      <c r="AW280" s="80"/>
    </row>
    <row r="281" spans="1:50" s="27" customFormat="1" ht="30">
      <c r="A281" s="32">
        <v>7</v>
      </c>
      <c r="B281" s="32" t="s">
        <v>936</v>
      </c>
      <c r="C281" s="32" t="s">
        <v>477</v>
      </c>
      <c r="D281" s="32" t="s">
        <v>114</v>
      </c>
      <c r="E281" s="159" t="s">
        <v>537</v>
      </c>
      <c r="F281" s="32">
        <v>2</v>
      </c>
      <c r="G281" s="32" t="s">
        <v>292</v>
      </c>
      <c r="H281" s="32" t="s">
        <v>1180</v>
      </c>
      <c r="I281" s="32" t="s">
        <v>1180</v>
      </c>
      <c r="J281" s="32">
        <v>1</v>
      </c>
      <c r="K281" s="32"/>
      <c r="L281" s="32"/>
      <c r="M281" s="32" t="s">
        <v>132</v>
      </c>
      <c r="N281" s="32" t="s">
        <v>104</v>
      </c>
      <c r="O281" s="153">
        <v>1004.0839999999999</v>
      </c>
      <c r="P281" s="158"/>
      <c r="Q281" s="158">
        <v>1004.0839999999999</v>
      </c>
      <c r="R281" s="158">
        <v>1184.8191200000001</v>
      </c>
      <c r="S281" s="154" t="s">
        <v>294</v>
      </c>
      <c r="T281" s="154" t="s">
        <v>112</v>
      </c>
      <c r="U281" s="159" t="s">
        <v>439</v>
      </c>
      <c r="V281" s="157">
        <v>42705</v>
      </c>
      <c r="W281" s="81">
        <f>V281+60</f>
        <v>42765</v>
      </c>
      <c r="X281" s="154"/>
      <c r="Y281" s="154"/>
      <c r="Z281" s="154"/>
      <c r="AA281" s="154"/>
      <c r="AB281" s="154" t="s">
        <v>292</v>
      </c>
      <c r="AC281" s="154" t="s">
        <v>129</v>
      </c>
      <c r="AD281" s="154">
        <v>876</v>
      </c>
      <c r="AE281" s="154" t="s">
        <v>124</v>
      </c>
      <c r="AF281" s="154">
        <v>1</v>
      </c>
      <c r="AG281" s="154" t="s">
        <v>201</v>
      </c>
      <c r="AH281" s="154" t="s">
        <v>202</v>
      </c>
      <c r="AI281" s="157">
        <f>W281+20</f>
        <v>42785</v>
      </c>
      <c r="AJ281" s="81">
        <f t="shared" ref="AJ281" si="104">AI281</f>
        <v>42785</v>
      </c>
      <c r="AK281" s="157">
        <v>43098</v>
      </c>
      <c r="AL281" s="154">
        <v>2017</v>
      </c>
      <c r="AM281" s="154"/>
      <c r="AN281" s="154"/>
      <c r="AO281" s="154"/>
      <c r="AP281" s="154"/>
      <c r="AQ281" s="154"/>
      <c r="AR281" s="61"/>
      <c r="AS281" s="158"/>
      <c r="AT281" s="154"/>
      <c r="AU281" s="154"/>
      <c r="AV281" s="154"/>
      <c r="AW281" s="154"/>
    </row>
    <row r="282" spans="1:50" s="27" customFormat="1" ht="45">
      <c r="A282" s="32">
        <v>7</v>
      </c>
      <c r="B282" s="32" t="s">
        <v>937</v>
      </c>
      <c r="C282" s="32" t="s">
        <v>477</v>
      </c>
      <c r="D282" s="32" t="s">
        <v>114</v>
      </c>
      <c r="E282" s="159" t="s">
        <v>537</v>
      </c>
      <c r="F282" s="32">
        <v>2</v>
      </c>
      <c r="G282" s="32" t="s">
        <v>277</v>
      </c>
      <c r="H282" s="64" t="s">
        <v>285</v>
      </c>
      <c r="I282" s="32" t="s">
        <v>286</v>
      </c>
      <c r="J282" s="32">
        <v>1</v>
      </c>
      <c r="K282" s="32" t="s">
        <v>290</v>
      </c>
      <c r="L282" s="32"/>
      <c r="M282" s="32" t="s">
        <v>151</v>
      </c>
      <c r="N282" s="32" t="s">
        <v>105</v>
      </c>
      <c r="O282" s="153">
        <v>1431.1359</v>
      </c>
      <c r="P282" s="158"/>
      <c r="Q282" s="158">
        <f>O282</f>
        <v>1431.1359</v>
      </c>
      <c r="R282" s="158">
        <f>Q282</f>
        <v>1431.1359</v>
      </c>
      <c r="S282" s="154" t="s">
        <v>293</v>
      </c>
      <c r="T282" s="154" t="s">
        <v>112</v>
      </c>
      <c r="U282" s="159" t="s">
        <v>439</v>
      </c>
      <c r="V282" s="81">
        <v>42719</v>
      </c>
      <c r="W282" s="157">
        <f>V282+65</f>
        <v>42784</v>
      </c>
      <c r="X282" s="154"/>
      <c r="Y282" s="154"/>
      <c r="Z282" s="154"/>
      <c r="AA282" s="154"/>
      <c r="AB282" s="154" t="s">
        <v>277</v>
      </c>
      <c r="AC282" s="154" t="s">
        <v>129</v>
      </c>
      <c r="AD282" s="154" t="s">
        <v>174</v>
      </c>
      <c r="AE282" s="154" t="s">
        <v>152</v>
      </c>
      <c r="AF282" s="154">
        <v>442</v>
      </c>
      <c r="AG282" s="154" t="s">
        <v>201</v>
      </c>
      <c r="AH282" s="154" t="s">
        <v>202</v>
      </c>
      <c r="AI282" s="157">
        <v>42794</v>
      </c>
      <c r="AJ282" s="157">
        <v>42795</v>
      </c>
      <c r="AK282" s="157">
        <f>AJ282+364</f>
        <v>43159</v>
      </c>
      <c r="AL282" s="154">
        <v>2017</v>
      </c>
      <c r="AM282" s="154"/>
      <c r="AN282" s="154"/>
      <c r="AO282" s="154"/>
      <c r="AP282" s="154"/>
      <c r="AQ282" s="154"/>
      <c r="AR282" s="61"/>
      <c r="AS282" s="158"/>
      <c r="AT282" s="154"/>
      <c r="AU282" s="154"/>
      <c r="AV282" s="154"/>
      <c r="AW282" s="154"/>
    </row>
    <row r="283" spans="1:50" s="27" customFormat="1" ht="45">
      <c r="A283" s="32">
        <v>7</v>
      </c>
      <c r="B283" s="32" t="s">
        <v>938</v>
      </c>
      <c r="C283" s="32" t="s">
        <v>477</v>
      </c>
      <c r="D283" s="32" t="s">
        <v>114</v>
      </c>
      <c r="E283" s="159" t="s">
        <v>537</v>
      </c>
      <c r="F283" s="32">
        <v>1</v>
      </c>
      <c r="G283" s="32" t="s">
        <v>242</v>
      </c>
      <c r="H283" s="64" t="s">
        <v>243</v>
      </c>
      <c r="I283" s="64" t="s">
        <v>243</v>
      </c>
      <c r="J283" s="32">
        <v>2</v>
      </c>
      <c r="K283" s="32"/>
      <c r="L283" s="32"/>
      <c r="M283" s="32" t="s">
        <v>151</v>
      </c>
      <c r="N283" s="32" t="s">
        <v>101</v>
      </c>
      <c r="O283" s="153">
        <v>177.23982000000001</v>
      </c>
      <c r="P283" s="158"/>
      <c r="Q283" s="158">
        <f>O283</f>
        <v>177.23982000000001</v>
      </c>
      <c r="R283" s="153">
        <v>177.23982000000001</v>
      </c>
      <c r="S283" s="154" t="s">
        <v>107</v>
      </c>
      <c r="T283" s="154" t="s">
        <v>114</v>
      </c>
      <c r="U283" s="68" t="s">
        <v>424</v>
      </c>
      <c r="V283" s="157">
        <v>42966</v>
      </c>
      <c r="W283" s="157">
        <f>V283</f>
        <v>42966</v>
      </c>
      <c r="X283" s="154" t="s">
        <v>256</v>
      </c>
      <c r="Y283" s="154" t="s">
        <v>255</v>
      </c>
      <c r="Z283" s="154">
        <v>7725555034</v>
      </c>
      <c r="AA283" s="154">
        <v>772501001</v>
      </c>
      <c r="AB283" s="154" t="s">
        <v>242</v>
      </c>
      <c r="AC283" s="154" t="s">
        <v>129</v>
      </c>
      <c r="AD283" s="154">
        <v>876</v>
      </c>
      <c r="AE283" s="154" t="s">
        <v>152</v>
      </c>
      <c r="AF283" s="154">
        <v>1</v>
      </c>
      <c r="AG283" s="154">
        <v>81000000000</v>
      </c>
      <c r="AH283" s="154" t="s">
        <v>202</v>
      </c>
      <c r="AI283" s="157">
        <f>W283+3</f>
        <v>42969</v>
      </c>
      <c r="AJ283" s="157">
        <v>42979</v>
      </c>
      <c r="AK283" s="157">
        <v>43100</v>
      </c>
      <c r="AL283" s="154">
        <v>2017</v>
      </c>
      <c r="AM283" s="154"/>
      <c r="AN283" s="154"/>
      <c r="AO283" s="154"/>
      <c r="AP283" s="154"/>
      <c r="AQ283" s="154"/>
      <c r="AR283" s="61"/>
      <c r="AS283" s="158"/>
      <c r="AT283" s="154"/>
      <c r="AU283" s="154"/>
      <c r="AV283" s="154"/>
      <c r="AW283" s="154"/>
    </row>
    <row r="284" spans="1:50" s="27" customFormat="1" ht="45">
      <c r="A284" s="32">
        <v>7</v>
      </c>
      <c r="B284" s="32" t="s">
        <v>939</v>
      </c>
      <c r="C284" s="32" t="s">
        <v>477</v>
      </c>
      <c r="D284" s="32" t="s">
        <v>114</v>
      </c>
      <c r="E284" s="159" t="s">
        <v>537</v>
      </c>
      <c r="F284" s="32">
        <v>1</v>
      </c>
      <c r="G284" s="32" t="s">
        <v>205</v>
      </c>
      <c r="H284" s="32" t="s">
        <v>344</v>
      </c>
      <c r="I284" s="32" t="s">
        <v>210</v>
      </c>
      <c r="J284" s="32">
        <v>2</v>
      </c>
      <c r="K284" s="32"/>
      <c r="L284" s="32"/>
      <c r="M284" s="32" t="s">
        <v>132</v>
      </c>
      <c r="N284" s="32" t="s">
        <v>103</v>
      </c>
      <c r="O284" s="153">
        <v>2000</v>
      </c>
      <c r="P284" s="158"/>
      <c r="Q284" s="158">
        <v>2000</v>
      </c>
      <c r="R284" s="158">
        <f t="shared" ref="R284:R288" si="105">Q284*1.18</f>
        <v>2360</v>
      </c>
      <c r="S284" s="154" t="s">
        <v>294</v>
      </c>
      <c r="T284" s="154" t="s">
        <v>114</v>
      </c>
      <c r="U284" s="159" t="s">
        <v>439</v>
      </c>
      <c r="V284" s="157">
        <v>42994</v>
      </c>
      <c r="W284" s="157">
        <f>V284+60</f>
        <v>43054</v>
      </c>
      <c r="X284" s="154"/>
      <c r="Y284" s="154"/>
      <c r="Z284" s="154"/>
      <c r="AA284" s="154"/>
      <c r="AB284" s="154" t="s">
        <v>205</v>
      </c>
      <c r="AC284" s="154" t="s">
        <v>129</v>
      </c>
      <c r="AD284" s="154">
        <v>876</v>
      </c>
      <c r="AE284" s="154" t="s">
        <v>124</v>
      </c>
      <c r="AF284" s="154">
        <v>1</v>
      </c>
      <c r="AG284" s="154" t="s">
        <v>201</v>
      </c>
      <c r="AH284" s="154" t="s">
        <v>202</v>
      </c>
      <c r="AI284" s="157">
        <f>W284+20</f>
        <v>43074</v>
      </c>
      <c r="AJ284" s="157">
        <f t="shared" si="21"/>
        <v>43074</v>
      </c>
      <c r="AK284" s="157">
        <v>43100</v>
      </c>
      <c r="AL284" s="154">
        <v>2017</v>
      </c>
      <c r="AM284" s="154"/>
      <c r="AN284" s="154"/>
      <c r="AO284" s="154"/>
      <c r="AP284" s="154"/>
      <c r="AQ284" s="154"/>
      <c r="AR284" s="61"/>
      <c r="AS284" s="158"/>
      <c r="AT284" s="154"/>
      <c r="AU284" s="154"/>
      <c r="AV284" s="154"/>
      <c r="AW284" s="154"/>
    </row>
    <row r="285" spans="1:50" s="27" customFormat="1" ht="45">
      <c r="A285" s="32">
        <v>7</v>
      </c>
      <c r="B285" s="32" t="s">
        <v>940</v>
      </c>
      <c r="C285" s="32" t="s">
        <v>477</v>
      </c>
      <c r="D285" s="32" t="s">
        <v>114</v>
      </c>
      <c r="E285" s="159" t="s">
        <v>537</v>
      </c>
      <c r="F285" s="32">
        <v>1</v>
      </c>
      <c r="G285" s="32" t="s">
        <v>206</v>
      </c>
      <c r="H285" s="65" t="s">
        <v>1031</v>
      </c>
      <c r="I285" s="65" t="s">
        <v>1031</v>
      </c>
      <c r="J285" s="32">
        <v>2</v>
      </c>
      <c r="K285" s="32"/>
      <c r="L285" s="32"/>
      <c r="M285" s="32" t="s">
        <v>132</v>
      </c>
      <c r="N285" s="32" t="s">
        <v>103</v>
      </c>
      <c r="O285" s="153">
        <v>1200</v>
      </c>
      <c r="P285" s="158"/>
      <c r="Q285" s="158">
        <v>1200</v>
      </c>
      <c r="R285" s="158">
        <f t="shared" si="105"/>
        <v>1416</v>
      </c>
      <c r="S285" s="154" t="s">
        <v>294</v>
      </c>
      <c r="T285" s="154" t="s">
        <v>114</v>
      </c>
      <c r="U285" s="159" t="s">
        <v>439</v>
      </c>
      <c r="V285" s="157">
        <v>42765</v>
      </c>
      <c r="W285" s="157">
        <f t="shared" ref="W285:W288" si="106">V285+60</f>
        <v>42825</v>
      </c>
      <c r="X285" s="154"/>
      <c r="Y285" s="154"/>
      <c r="Z285" s="154"/>
      <c r="AA285" s="154"/>
      <c r="AB285" s="154" t="s">
        <v>206</v>
      </c>
      <c r="AC285" s="154" t="s">
        <v>129</v>
      </c>
      <c r="AD285" s="154">
        <v>876</v>
      </c>
      <c r="AE285" s="154" t="s">
        <v>124</v>
      </c>
      <c r="AF285" s="154">
        <v>1</v>
      </c>
      <c r="AG285" s="154" t="s">
        <v>201</v>
      </c>
      <c r="AH285" s="154" t="s">
        <v>202</v>
      </c>
      <c r="AI285" s="157">
        <f t="shared" ref="AI285:AI288" si="107">W285+20</f>
        <v>42845</v>
      </c>
      <c r="AJ285" s="157">
        <f t="shared" si="21"/>
        <v>42845</v>
      </c>
      <c r="AK285" s="157">
        <v>43100</v>
      </c>
      <c r="AL285" s="154">
        <v>2017</v>
      </c>
      <c r="AM285" s="154"/>
      <c r="AN285" s="154"/>
      <c r="AO285" s="154"/>
      <c r="AP285" s="154"/>
      <c r="AQ285" s="154"/>
      <c r="AR285" s="61"/>
      <c r="AS285" s="158"/>
      <c r="AT285" s="154"/>
      <c r="AU285" s="154"/>
      <c r="AV285" s="154"/>
      <c r="AW285" s="154"/>
    </row>
    <row r="286" spans="1:50" s="27" customFormat="1" ht="45">
      <c r="A286" s="32">
        <v>7</v>
      </c>
      <c r="B286" s="32" t="s">
        <v>941</v>
      </c>
      <c r="C286" s="32" t="s">
        <v>477</v>
      </c>
      <c r="D286" s="32" t="s">
        <v>114</v>
      </c>
      <c r="E286" s="159" t="s">
        <v>537</v>
      </c>
      <c r="F286" s="32">
        <v>1</v>
      </c>
      <c r="G286" s="32" t="s">
        <v>207</v>
      </c>
      <c r="H286" s="65" t="s">
        <v>1031</v>
      </c>
      <c r="I286" s="65" t="s">
        <v>1031</v>
      </c>
      <c r="J286" s="32">
        <v>2</v>
      </c>
      <c r="K286" s="32"/>
      <c r="L286" s="32"/>
      <c r="M286" s="32" t="s">
        <v>132</v>
      </c>
      <c r="N286" s="32" t="s">
        <v>103</v>
      </c>
      <c r="O286" s="153">
        <v>800</v>
      </c>
      <c r="P286" s="158"/>
      <c r="Q286" s="158">
        <v>800</v>
      </c>
      <c r="R286" s="158">
        <f t="shared" si="105"/>
        <v>944</v>
      </c>
      <c r="S286" s="154" t="s">
        <v>294</v>
      </c>
      <c r="T286" s="154" t="s">
        <v>114</v>
      </c>
      <c r="U286" s="159" t="s">
        <v>439</v>
      </c>
      <c r="V286" s="157">
        <v>42735</v>
      </c>
      <c r="W286" s="157">
        <f t="shared" si="106"/>
        <v>42795</v>
      </c>
      <c r="X286" s="154"/>
      <c r="Y286" s="154"/>
      <c r="Z286" s="154"/>
      <c r="AA286" s="154"/>
      <c r="AB286" s="154" t="s">
        <v>207</v>
      </c>
      <c r="AC286" s="154" t="s">
        <v>129</v>
      </c>
      <c r="AD286" s="154">
        <v>876</v>
      </c>
      <c r="AE286" s="154" t="s">
        <v>124</v>
      </c>
      <c r="AF286" s="154">
        <v>1</v>
      </c>
      <c r="AG286" s="154" t="s">
        <v>201</v>
      </c>
      <c r="AH286" s="154" t="s">
        <v>202</v>
      </c>
      <c r="AI286" s="157">
        <f t="shared" si="107"/>
        <v>42815</v>
      </c>
      <c r="AJ286" s="157">
        <f t="shared" si="21"/>
        <v>42815</v>
      </c>
      <c r="AK286" s="157">
        <v>42916</v>
      </c>
      <c r="AL286" s="154">
        <v>2017</v>
      </c>
      <c r="AM286" s="154"/>
      <c r="AN286" s="154"/>
      <c r="AO286" s="154"/>
      <c r="AP286" s="154"/>
      <c r="AQ286" s="154"/>
      <c r="AR286" s="61"/>
      <c r="AS286" s="158"/>
      <c r="AT286" s="154"/>
      <c r="AU286" s="154"/>
      <c r="AV286" s="154"/>
      <c r="AW286" s="154"/>
    </row>
    <row r="287" spans="1:50" s="27" customFormat="1" ht="45">
      <c r="A287" s="32">
        <v>7</v>
      </c>
      <c r="B287" s="32" t="s">
        <v>942</v>
      </c>
      <c r="C287" s="32" t="s">
        <v>477</v>
      </c>
      <c r="D287" s="32" t="s">
        <v>114</v>
      </c>
      <c r="E287" s="159" t="s">
        <v>537</v>
      </c>
      <c r="F287" s="32">
        <v>1</v>
      </c>
      <c r="G287" s="32" t="s">
        <v>208</v>
      </c>
      <c r="H287" s="65" t="s">
        <v>1031</v>
      </c>
      <c r="I287" s="65" t="s">
        <v>1031</v>
      </c>
      <c r="J287" s="32">
        <v>2</v>
      </c>
      <c r="K287" s="32"/>
      <c r="L287" s="32"/>
      <c r="M287" s="32" t="s">
        <v>132</v>
      </c>
      <c r="N287" s="32" t="s">
        <v>103</v>
      </c>
      <c r="O287" s="153">
        <v>3056.8</v>
      </c>
      <c r="P287" s="158"/>
      <c r="Q287" s="158">
        <v>3056.8</v>
      </c>
      <c r="R287" s="158">
        <f t="shared" si="105"/>
        <v>3607.0239999999999</v>
      </c>
      <c r="S287" s="154" t="s">
        <v>294</v>
      </c>
      <c r="T287" s="154" t="s">
        <v>114</v>
      </c>
      <c r="U287" s="159" t="s">
        <v>439</v>
      </c>
      <c r="V287" s="157">
        <v>42707</v>
      </c>
      <c r="W287" s="157">
        <f t="shared" si="106"/>
        <v>42767</v>
      </c>
      <c r="X287" s="154"/>
      <c r="Y287" s="154"/>
      <c r="Z287" s="154"/>
      <c r="AA287" s="154"/>
      <c r="AB287" s="154" t="s">
        <v>208</v>
      </c>
      <c r="AC287" s="154" t="s">
        <v>129</v>
      </c>
      <c r="AD287" s="154">
        <v>876</v>
      </c>
      <c r="AE287" s="154" t="s">
        <v>124</v>
      </c>
      <c r="AF287" s="154">
        <v>1</v>
      </c>
      <c r="AG287" s="154" t="s">
        <v>201</v>
      </c>
      <c r="AH287" s="154" t="s">
        <v>202</v>
      </c>
      <c r="AI287" s="157">
        <f t="shared" si="107"/>
        <v>42787</v>
      </c>
      <c r="AJ287" s="157">
        <f t="shared" si="21"/>
        <v>42787</v>
      </c>
      <c r="AK287" s="157">
        <v>43008</v>
      </c>
      <c r="AL287" s="154">
        <v>2017</v>
      </c>
      <c r="AM287" s="154"/>
      <c r="AN287" s="154"/>
      <c r="AO287" s="154"/>
      <c r="AP287" s="154"/>
      <c r="AQ287" s="154"/>
      <c r="AR287" s="61"/>
      <c r="AS287" s="158"/>
      <c r="AT287" s="154"/>
      <c r="AU287" s="154"/>
      <c r="AV287" s="154"/>
      <c r="AW287" s="154"/>
    </row>
    <row r="288" spans="1:50" s="27" customFormat="1" ht="45">
      <c r="A288" s="32">
        <v>7</v>
      </c>
      <c r="B288" s="32" t="s">
        <v>943</v>
      </c>
      <c r="C288" s="32" t="s">
        <v>477</v>
      </c>
      <c r="D288" s="32" t="s">
        <v>114</v>
      </c>
      <c r="E288" s="159" t="s">
        <v>537</v>
      </c>
      <c r="F288" s="32">
        <v>1</v>
      </c>
      <c r="G288" s="32" t="s">
        <v>209</v>
      </c>
      <c r="H288" s="65" t="s">
        <v>1031</v>
      </c>
      <c r="I288" s="65" t="s">
        <v>1031</v>
      </c>
      <c r="J288" s="32">
        <v>2</v>
      </c>
      <c r="K288" s="32"/>
      <c r="L288" s="32"/>
      <c r="M288" s="32" t="s">
        <v>132</v>
      </c>
      <c r="N288" s="32" t="s">
        <v>103</v>
      </c>
      <c r="O288" s="153">
        <v>4293.6000000000004</v>
      </c>
      <c r="P288" s="158"/>
      <c r="Q288" s="158">
        <v>4293.6000000000004</v>
      </c>
      <c r="R288" s="158">
        <f t="shared" si="105"/>
        <v>5066.4480000000003</v>
      </c>
      <c r="S288" s="154" t="s">
        <v>294</v>
      </c>
      <c r="T288" s="154" t="s">
        <v>114</v>
      </c>
      <c r="U288" s="159" t="s">
        <v>439</v>
      </c>
      <c r="V288" s="57">
        <v>42734</v>
      </c>
      <c r="W288" s="157">
        <f t="shared" si="106"/>
        <v>42794</v>
      </c>
      <c r="X288" s="154"/>
      <c r="Y288" s="154"/>
      <c r="Z288" s="154"/>
      <c r="AA288" s="154"/>
      <c r="AB288" s="154" t="s">
        <v>209</v>
      </c>
      <c r="AC288" s="154" t="s">
        <v>129</v>
      </c>
      <c r="AD288" s="154">
        <v>876</v>
      </c>
      <c r="AE288" s="154" t="s">
        <v>124</v>
      </c>
      <c r="AF288" s="154">
        <v>1</v>
      </c>
      <c r="AG288" s="154" t="s">
        <v>201</v>
      </c>
      <c r="AH288" s="154" t="s">
        <v>202</v>
      </c>
      <c r="AI288" s="157">
        <f t="shared" si="107"/>
        <v>42814</v>
      </c>
      <c r="AJ288" s="157">
        <f t="shared" si="21"/>
        <v>42814</v>
      </c>
      <c r="AK288" s="157">
        <v>43008</v>
      </c>
      <c r="AL288" s="154">
        <v>2017</v>
      </c>
      <c r="AM288" s="154"/>
      <c r="AN288" s="154"/>
      <c r="AO288" s="154"/>
      <c r="AP288" s="154"/>
      <c r="AQ288" s="154"/>
      <c r="AR288" s="61"/>
      <c r="AS288" s="158"/>
      <c r="AT288" s="154"/>
      <c r="AU288" s="154"/>
      <c r="AV288" s="154"/>
      <c r="AW288" s="154"/>
    </row>
    <row r="289" spans="1:50" s="142" customFormat="1" ht="45">
      <c r="A289" s="32">
        <v>7</v>
      </c>
      <c r="B289" s="32" t="s">
        <v>1234</v>
      </c>
      <c r="C289" s="32" t="s">
        <v>477</v>
      </c>
      <c r="D289" s="32" t="s">
        <v>114</v>
      </c>
      <c r="E289" s="122" t="s">
        <v>1186</v>
      </c>
      <c r="F289" s="154"/>
      <c r="G289" s="154" t="s">
        <v>1223</v>
      </c>
      <c r="H289" s="154" t="s">
        <v>1224</v>
      </c>
      <c r="I289" s="154" t="s">
        <v>1225</v>
      </c>
      <c r="J289" s="154">
        <v>1</v>
      </c>
      <c r="K289" s="154"/>
      <c r="L289" s="154"/>
      <c r="M289" s="154" t="s">
        <v>423</v>
      </c>
      <c r="N289" s="154" t="s">
        <v>1226</v>
      </c>
      <c r="O289" s="158">
        <v>1538.63</v>
      </c>
      <c r="P289" s="158"/>
      <c r="Q289" s="158">
        <v>1538.63</v>
      </c>
      <c r="R289" s="158">
        <v>1538.63</v>
      </c>
      <c r="S289" s="52" t="s">
        <v>295</v>
      </c>
      <c r="T289" s="32" t="s">
        <v>114</v>
      </c>
      <c r="U289" s="159" t="s">
        <v>439</v>
      </c>
      <c r="V289" s="87">
        <f t="shared" ref="V289:V291" si="108">W289-55</f>
        <v>42711</v>
      </c>
      <c r="W289" s="157">
        <f t="shared" ref="W289:W291" si="109">AI289-28</f>
        <v>42766</v>
      </c>
      <c r="X289" s="154"/>
      <c r="Y289" s="154"/>
      <c r="Z289" s="156"/>
      <c r="AA289" s="156"/>
      <c r="AB289" s="154" t="s">
        <v>1227</v>
      </c>
      <c r="AC289" s="154" t="s">
        <v>1191</v>
      </c>
      <c r="AD289" s="154">
        <v>876</v>
      </c>
      <c r="AE289" s="154" t="s">
        <v>124</v>
      </c>
      <c r="AF289" s="154">
        <v>1</v>
      </c>
      <c r="AG289" s="154" t="s">
        <v>201</v>
      </c>
      <c r="AH289" s="154" t="s">
        <v>202</v>
      </c>
      <c r="AI289" s="157">
        <v>42794</v>
      </c>
      <c r="AJ289" s="157">
        <v>42794</v>
      </c>
      <c r="AK289" s="157">
        <v>43100</v>
      </c>
      <c r="AL289" s="154">
        <v>2017</v>
      </c>
      <c r="AM289" s="154"/>
      <c r="AN289" s="154"/>
      <c r="AO289" s="154"/>
      <c r="AP289" s="154"/>
      <c r="AQ289" s="154"/>
      <c r="AR289" s="154"/>
      <c r="AS289" s="154"/>
      <c r="AT289" s="154"/>
      <c r="AU289" s="154"/>
      <c r="AV289" s="154"/>
      <c r="AW289" s="154"/>
    </row>
    <row r="290" spans="1:50" s="139" customFormat="1" ht="45">
      <c r="A290" s="32">
        <v>7</v>
      </c>
      <c r="B290" s="32" t="s">
        <v>1235</v>
      </c>
      <c r="C290" s="32" t="s">
        <v>477</v>
      </c>
      <c r="D290" s="32" t="s">
        <v>114</v>
      </c>
      <c r="E290" s="122" t="s">
        <v>1186</v>
      </c>
      <c r="F290" s="154"/>
      <c r="G290" s="52" t="s">
        <v>1228</v>
      </c>
      <c r="H290" s="50" t="s">
        <v>1197</v>
      </c>
      <c r="I290" s="50" t="s">
        <v>1197</v>
      </c>
      <c r="J290" s="154">
        <v>1</v>
      </c>
      <c r="K290" s="154"/>
      <c r="L290" s="154"/>
      <c r="M290" s="103" t="s">
        <v>132</v>
      </c>
      <c r="N290" s="37"/>
      <c r="O290" s="123">
        <v>3900</v>
      </c>
      <c r="P290" s="123"/>
      <c r="Q290" s="123">
        <v>3900</v>
      </c>
      <c r="R290" s="123">
        <v>4602</v>
      </c>
      <c r="S290" s="103" t="s">
        <v>294</v>
      </c>
      <c r="T290" s="32" t="s">
        <v>114</v>
      </c>
      <c r="U290" s="159" t="s">
        <v>439</v>
      </c>
      <c r="V290" s="116">
        <f>W290-65</f>
        <v>42731</v>
      </c>
      <c r="W290" s="157">
        <f t="shared" si="109"/>
        <v>42796</v>
      </c>
      <c r="X290" s="37"/>
      <c r="Y290" s="37"/>
      <c r="Z290" s="37"/>
      <c r="AA290" s="37"/>
      <c r="AB290" s="52" t="s">
        <v>1228</v>
      </c>
      <c r="AC290" s="154" t="s">
        <v>1191</v>
      </c>
      <c r="AD290" s="154">
        <v>876</v>
      </c>
      <c r="AE290" s="154" t="s">
        <v>124</v>
      </c>
      <c r="AF290" s="154">
        <v>1</v>
      </c>
      <c r="AG290" s="154" t="s">
        <v>201</v>
      </c>
      <c r="AH290" s="154" t="s">
        <v>202</v>
      </c>
      <c r="AI290" s="116">
        <v>42824</v>
      </c>
      <c r="AJ290" s="143">
        <v>42826</v>
      </c>
      <c r="AK290" s="143">
        <v>43189</v>
      </c>
      <c r="AL290" s="103" t="s">
        <v>282</v>
      </c>
      <c r="AM290" s="37"/>
      <c r="AN290" s="37"/>
      <c r="AO290" s="37"/>
      <c r="AP290" s="37"/>
      <c r="AQ290" s="37"/>
      <c r="AR290" s="37"/>
      <c r="AS290" s="37"/>
      <c r="AT290" s="37"/>
      <c r="AU290" s="37"/>
      <c r="AV290" s="37"/>
      <c r="AW290" s="37"/>
      <c r="AX290" s="144"/>
    </row>
    <row r="291" spans="1:50" s="139" customFormat="1" ht="77.25" customHeight="1">
      <c r="A291" s="32">
        <v>7</v>
      </c>
      <c r="B291" s="32" t="s">
        <v>1236</v>
      </c>
      <c r="C291" s="32" t="s">
        <v>477</v>
      </c>
      <c r="D291" s="32" t="s">
        <v>114</v>
      </c>
      <c r="E291" s="122" t="s">
        <v>1186</v>
      </c>
      <c r="F291" s="154"/>
      <c r="G291" s="154" t="s">
        <v>1229</v>
      </c>
      <c r="H291" s="154" t="s">
        <v>1230</v>
      </c>
      <c r="I291" s="154" t="s">
        <v>1231</v>
      </c>
      <c r="J291" s="154">
        <v>1</v>
      </c>
      <c r="K291" s="154"/>
      <c r="L291" s="154"/>
      <c r="M291" s="154" t="s">
        <v>423</v>
      </c>
      <c r="N291" s="154" t="s">
        <v>1232</v>
      </c>
      <c r="O291" s="158">
        <v>2433</v>
      </c>
      <c r="P291" s="158"/>
      <c r="Q291" s="158">
        <v>2433</v>
      </c>
      <c r="R291" s="158">
        <v>2870.94</v>
      </c>
      <c r="S291" s="154" t="s">
        <v>295</v>
      </c>
      <c r="T291" s="32" t="s">
        <v>114</v>
      </c>
      <c r="U291" s="159" t="s">
        <v>439</v>
      </c>
      <c r="V291" s="87">
        <f t="shared" si="108"/>
        <v>42909</v>
      </c>
      <c r="W291" s="157">
        <f t="shared" si="109"/>
        <v>42964</v>
      </c>
      <c r="X291" s="154"/>
      <c r="Y291" s="154"/>
      <c r="Z291" s="154"/>
      <c r="AA291" s="154"/>
      <c r="AB291" s="154" t="s">
        <v>1233</v>
      </c>
      <c r="AC291" s="154" t="s">
        <v>1191</v>
      </c>
      <c r="AD291" s="154">
        <v>876</v>
      </c>
      <c r="AE291" s="154" t="s">
        <v>124</v>
      </c>
      <c r="AF291" s="154">
        <v>1</v>
      </c>
      <c r="AG291" s="154" t="s">
        <v>201</v>
      </c>
      <c r="AH291" s="154" t="s">
        <v>202</v>
      </c>
      <c r="AI291" s="157">
        <v>42992</v>
      </c>
      <c r="AJ291" s="157">
        <v>42992</v>
      </c>
      <c r="AK291" s="157">
        <v>43325</v>
      </c>
      <c r="AL291" s="122">
        <v>2017</v>
      </c>
      <c r="AM291" s="154"/>
      <c r="AN291" s="154"/>
      <c r="AO291" s="154"/>
      <c r="AP291" s="154"/>
      <c r="AQ291" s="154"/>
      <c r="AR291" s="154"/>
      <c r="AS291" s="154"/>
      <c r="AT291" s="154"/>
      <c r="AU291" s="154"/>
      <c r="AV291" s="154"/>
      <c r="AW291" s="154"/>
    </row>
    <row r="292" spans="1:50" s="27" customFormat="1" ht="40.5" customHeight="1">
      <c r="A292" s="32">
        <v>7</v>
      </c>
      <c r="B292" s="32" t="s">
        <v>1016</v>
      </c>
      <c r="C292" s="32" t="s">
        <v>477</v>
      </c>
      <c r="D292" s="32" t="s">
        <v>114</v>
      </c>
      <c r="E292" s="32" t="s">
        <v>89</v>
      </c>
      <c r="F292" s="154">
        <v>126</v>
      </c>
      <c r="G292" s="154" t="s">
        <v>813</v>
      </c>
      <c r="H292" s="156" t="s">
        <v>814</v>
      </c>
      <c r="I292" s="156" t="s">
        <v>815</v>
      </c>
      <c r="J292" s="32">
        <v>1</v>
      </c>
      <c r="K292" s="32"/>
      <c r="L292" s="32"/>
      <c r="M292" s="154" t="s">
        <v>151</v>
      </c>
      <c r="N292" s="154" t="s">
        <v>306</v>
      </c>
      <c r="O292" s="54">
        <v>2828.3850000000002</v>
      </c>
      <c r="P292" s="153"/>
      <c r="Q292" s="54">
        <v>2828.3850000000002</v>
      </c>
      <c r="R292" s="153">
        <f>Q292*1.18</f>
        <v>3337.4943000000003</v>
      </c>
      <c r="S292" s="154" t="s">
        <v>294</v>
      </c>
      <c r="T292" s="154" t="s">
        <v>112</v>
      </c>
      <c r="U292" s="159" t="s">
        <v>439</v>
      </c>
      <c r="V292" s="157">
        <v>42755</v>
      </c>
      <c r="W292" s="157">
        <f t="shared" ref="W292:W293" si="110">V292+75</f>
        <v>42830</v>
      </c>
      <c r="X292" s="154"/>
      <c r="Y292" s="154"/>
      <c r="Z292" s="154"/>
      <c r="AA292" s="154"/>
      <c r="AB292" s="154" t="s">
        <v>813</v>
      </c>
      <c r="AC292" s="154" t="s">
        <v>812</v>
      </c>
      <c r="AD292" s="154"/>
      <c r="AE292" s="154" t="s">
        <v>816</v>
      </c>
      <c r="AF292" s="154">
        <v>715</v>
      </c>
      <c r="AG292" s="154" t="s">
        <v>201</v>
      </c>
      <c r="AH292" s="154" t="s">
        <v>202</v>
      </c>
      <c r="AI292" s="157">
        <f t="shared" ref="AI292:AI293" si="111">W292+20</f>
        <v>42850</v>
      </c>
      <c r="AJ292" s="157">
        <f t="shared" si="21"/>
        <v>42850</v>
      </c>
      <c r="AK292" s="157">
        <v>43215</v>
      </c>
      <c r="AL292" s="154"/>
      <c r="AM292" s="154"/>
      <c r="AN292" s="154"/>
      <c r="AO292" s="154"/>
      <c r="AP292" s="154"/>
      <c r="AQ292" s="154"/>
      <c r="AR292" s="157"/>
      <c r="AS292" s="158"/>
      <c r="AT292" s="154"/>
      <c r="AU292" s="154"/>
      <c r="AV292" s="154"/>
      <c r="AW292" s="154"/>
    </row>
    <row r="293" spans="1:50" s="27" customFormat="1" ht="42.75" customHeight="1">
      <c r="A293" s="32">
        <v>7</v>
      </c>
      <c r="B293" s="32" t="s">
        <v>1017</v>
      </c>
      <c r="C293" s="32" t="s">
        <v>477</v>
      </c>
      <c r="D293" s="32" t="s">
        <v>114</v>
      </c>
      <c r="E293" s="32" t="s">
        <v>89</v>
      </c>
      <c r="F293" s="154">
        <v>125</v>
      </c>
      <c r="G293" s="154" t="s">
        <v>817</v>
      </c>
      <c r="H293" s="156" t="s">
        <v>818</v>
      </c>
      <c r="I293" s="156" t="s">
        <v>818</v>
      </c>
      <c r="J293" s="32">
        <v>1</v>
      </c>
      <c r="K293" s="32"/>
      <c r="L293" s="32"/>
      <c r="M293" s="154" t="s">
        <v>151</v>
      </c>
      <c r="N293" s="154" t="s">
        <v>306</v>
      </c>
      <c r="O293" s="54">
        <v>4630.625</v>
      </c>
      <c r="P293" s="153"/>
      <c r="Q293" s="54">
        <v>4630.625</v>
      </c>
      <c r="R293" s="153">
        <f>Q293*1.18</f>
        <v>5464.1374999999998</v>
      </c>
      <c r="S293" s="154" t="s">
        <v>294</v>
      </c>
      <c r="T293" s="154" t="s">
        <v>112</v>
      </c>
      <c r="U293" s="159" t="s">
        <v>439</v>
      </c>
      <c r="V293" s="157">
        <v>42755</v>
      </c>
      <c r="W293" s="157">
        <f t="shared" si="110"/>
        <v>42830</v>
      </c>
      <c r="X293" s="154"/>
      <c r="Y293" s="154"/>
      <c r="Z293" s="154"/>
      <c r="AA293" s="154"/>
      <c r="AB293" s="154" t="s">
        <v>817</v>
      </c>
      <c r="AC293" s="154" t="s">
        <v>812</v>
      </c>
      <c r="AD293" s="154"/>
      <c r="AE293" s="154" t="s">
        <v>819</v>
      </c>
      <c r="AF293" s="154">
        <v>839.79600000000005</v>
      </c>
      <c r="AG293" s="154" t="s">
        <v>201</v>
      </c>
      <c r="AH293" s="154" t="s">
        <v>202</v>
      </c>
      <c r="AI293" s="157">
        <f t="shared" si="111"/>
        <v>42850</v>
      </c>
      <c r="AJ293" s="157">
        <f t="shared" si="21"/>
        <v>42850</v>
      </c>
      <c r="AK293" s="157">
        <v>43215</v>
      </c>
      <c r="AL293" s="154"/>
      <c r="AM293" s="154"/>
      <c r="AN293" s="154"/>
      <c r="AO293" s="154"/>
      <c r="AP293" s="154"/>
      <c r="AQ293" s="154"/>
      <c r="AR293" s="157"/>
      <c r="AS293" s="158"/>
      <c r="AT293" s="154"/>
      <c r="AU293" s="154"/>
      <c r="AV293" s="154"/>
      <c r="AW293" s="154"/>
    </row>
    <row r="294" spans="1:50" s="27" customFormat="1" ht="45">
      <c r="A294" s="32">
        <v>7</v>
      </c>
      <c r="B294" s="32" t="s">
        <v>1014</v>
      </c>
      <c r="C294" s="32" t="s">
        <v>477</v>
      </c>
      <c r="D294" s="32" t="s">
        <v>134</v>
      </c>
      <c r="E294" s="159" t="s">
        <v>537</v>
      </c>
      <c r="F294" s="32">
        <v>3</v>
      </c>
      <c r="G294" s="32" t="s">
        <v>292</v>
      </c>
      <c r="H294" s="32" t="s">
        <v>1180</v>
      </c>
      <c r="I294" s="32" t="s">
        <v>1180</v>
      </c>
      <c r="J294" s="32">
        <v>1</v>
      </c>
      <c r="K294" s="32"/>
      <c r="L294" s="32"/>
      <c r="M294" s="32" t="s">
        <v>132</v>
      </c>
      <c r="N294" s="32" t="s">
        <v>104</v>
      </c>
      <c r="O294" s="153">
        <v>152.50711000000001</v>
      </c>
      <c r="P294" s="158"/>
      <c r="Q294" s="158">
        <v>152.50711000000001</v>
      </c>
      <c r="R294" s="158">
        <v>179.95839000000001</v>
      </c>
      <c r="S294" s="154" t="s">
        <v>294</v>
      </c>
      <c r="T294" s="154" t="s">
        <v>112</v>
      </c>
      <c r="U294" s="159" t="s">
        <v>439</v>
      </c>
      <c r="V294" s="157">
        <v>42705</v>
      </c>
      <c r="W294" s="157">
        <f>V294+60</f>
        <v>42765</v>
      </c>
      <c r="X294" s="154"/>
      <c r="Y294" s="154"/>
      <c r="Z294" s="154"/>
      <c r="AA294" s="154"/>
      <c r="AB294" s="154" t="s">
        <v>292</v>
      </c>
      <c r="AC294" s="154" t="s">
        <v>129</v>
      </c>
      <c r="AD294" s="154" t="s">
        <v>174</v>
      </c>
      <c r="AE294" s="154" t="s">
        <v>152</v>
      </c>
      <c r="AF294" s="154">
        <v>1</v>
      </c>
      <c r="AG294" s="154" t="s">
        <v>140</v>
      </c>
      <c r="AH294" s="154" t="s">
        <v>141</v>
      </c>
      <c r="AI294" s="157">
        <f>W294+20</f>
        <v>42785</v>
      </c>
      <c r="AJ294" s="157">
        <f t="shared" si="21"/>
        <v>42785</v>
      </c>
      <c r="AK294" s="157">
        <v>43098</v>
      </c>
      <c r="AL294" s="154">
        <v>2017</v>
      </c>
      <c r="AM294" s="154"/>
      <c r="AN294" s="154"/>
      <c r="AO294" s="154"/>
      <c r="AP294" s="154"/>
      <c r="AQ294" s="154"/>
      <c r="AR294" s="61"/>
      <c r="AS294" s="158"/>
      <c r="AT294" s="154"/>
      <c r="AU294" s="154"/>
      <c r="AV294" s="154"/>
      <c r="AW294" s="154"/>
    </row>
    <row r="295" spans="1:50" s="27" customFormat="1" ht="45">
      <c r="A295" s="32">
        <v>7</v>
      </c>
      <c r="B295" s="32" t="s">
        <v>1015</v>
      </c>
      <c r="C295" s="32" t="s">
        <v>477</v>
      </c>
      <c r="D295" s="32" t="s">
        <v>134</v>
      </c>
      <c r="E295" s="159" t="s">
        <v>537</v>
      </c>
      <c r="F295" s="32">
        <v>3</v>
      </c>
      <c r="G295" s="32" t="s">
        <v>277</v>
      </c>
      <c r="H295" s="64" t="s">
        <v>285</v>
      </c>
      <c r="I295" s="32" t="s">
        <v>286</v>
      </c>
      <c r="J295" s="32">
        <v>1</v>
      </c>
      <c r="K295" s="32" t="s">
        <v>290</v>
      </c>
      <c r="L295" s="32"/>
      <c r="M295" s="32" t="s">
        <v>151</v>
      </c>
      <c r="N295" s="32" t="s">
        <v>105</v>
      </c>
      <c r="O295" s="153">
        <v>549.33044999999993</v>
      </c>
      <c r="P295" s="158"/>
      <c r="Q295" s="158">
        <f>O295</f>
        <v>549.33044999999993</v>
      </c>
      <c r="R295" s="158">
        <f>Q295</f>
        <v>549.33044999999993</v>
      </c>
      <c r="S295" s="154" t="s">
        <v>293</v>
      </c>
      <c r="T295" s="154" t="s">
        <v>112</v>
      </c>
      <c r="U295" s="159" t="s">
        <v>439</v>
      </c>
      <c r="V295" s="81">
        <v>42719</v>
      </c>
      <c r="W295" s="157">
        <f>V295+65</f>
        <v>42784</v>
      </c>
      <c r="X295" s="154"/>
      <c r="Y295" s="154"/>
      <c r="Z295" s="154"/>
      <c r="AA295" s="154"/>
      <c r="AB295" s="154" t="s">
        <v>277</v>
      </c>
      <c r="AC295" s="154" t="s">
        <v>129</v>
      </c>
      <c r="AD295" s="154" t="s">
        <v>174</v>
      </c>
      <c r="AE295" s="154" t="s">
        <v>152</v>
      </c>
      <c r="AF295" s="154">
        <v>188</v>
      </c>
      <c r="AG295" s="154" t="s">
        <v>140</v>
      </c>
      <c r="AH295" s="154" t="s">
        <v>141</v>
      </c>
      <c r="AI295" s="157">
        <v>42794</v>
      </c>
      <c r="AJ295" s="157">
        <v>42795</v>
      </c>
      <c r="AK295" s="157">
        <f>AJ295+364</f>
        <v>43159</v>
      </c>
      <c r="AL295" s="154">
        <v>2017</v>
      </c>
      <c r="AM295" s="154"/>
      <c r="AN295" s="154"/>
      <c r="AO295" s="154"/>
      <c r="AP295" s="154"/>
      <c r="AQ295" s="154"/>
      <c r="AR295" s="61"/>
      <c r="AS295" s="158"/>
      <c r="AT295" s="154"/>
      <c r="AU295" s="154"/>
      <c r="AV295" s="154"/>
      <c r="AW295" s="154"/>
    </row>
    <row r="296" spans="1:50" s="27" customFormat="1" ht="54" customHeight="1">
      <c r="A296" s="32">
        <v>7</v>
      </c>
      <c r="B296" s="32" t="s">
        <v>1041</v>
      </c>
      <c r="C296" s="32" t="s">
        <v>477</v>
      </c>
      <c r="D296" s="32" t="s">
        <v>134</v>
      </c>
      <c r="E296" s="159" t="s">
        <v>537</v>
      </c>
      <c r="F296" s="32">
        <v>1</v>
      </c>
      <c r="G296" s="32" t="s">
        <v>242</v>
      </c>
      <c r="H296" s="64" t="s">
        <v>243</v>
      </c>
      <c r="I296" s="64" t="s">
        <v>243</v>
      </c>
      <c r="J296" s="32">
        <v>2</v>
      </c>
      <c r="K296" s="32"/>
      <c r="L296" s="32"/>
      <c r="M296" s="32" t="s">
        <v>151</v>
      </c>
      <c r="N296" s="32" t="s">
        <v>101</v>
      </c>
      <c r="O296" s="153">
        <v>32.22542</v>
      </c>
      <c r="P296" s="158"/>
      <c r="Q296" s="158">
        <f>O296</f>
        <v>32.22542</v>
      </c>
      <c r="R296" s="158">
        <v>32.22542</v>
      </c>
      <c r="S296" s="154" t="s">
        <v>107</v>
      </c>
      <c r="T296" s="154" t="s">
        <v>113</v>
      </c>
      <c r="U296" s="68" t="s">
        <v>424</v>
      </c>
      <c r="V296" s="157">
        <v>42966</v>
      </c>
      <c r="W296" s="157">
        <f>V296</f>
        <v>42966</v>
      </c>
      <c r="X296" s="154" t="s">
        <v>256</v>
      </c>
      <c r="Y296" s="154" t="s">
        <v>255</v>
      </c>
      <c r="Z296" s="154">
        <v>7725555034</v>
      </c>
      <c r="AA296" s="154">
        <v>772501001</v>
      </c>
      <c r="AB296" s="154" t="s">
        <v>242</v>
      </c>
      <c r="AC296" s="154" t="s">
        <v>129</v>
      </c>
      <c r="AD296" s="154">
        <v>876</v>
      </c>
      <c r="AE296" s="154" t="s">
        <v>152</v>
      </c>
      <c r="AF296" s="154">
        <v>1</v>
      </c>
      <c r="AG296" s="154">
        <v>84000000000</v>
      </c>
      <c r="AH296" s="154" t="s">
        <v>141</v>
      </c>
      <c r="AI296" s="157">
        <f>W296+3</f>
        <v>42969</v>
      </c>
      <c r="AJ296" s="157">
        <v>42979</v>
      </c>
      <c r="AK296" s="157">
        <v>43100</v>
      </c>
      <c r="AL296" s="154">
        <v>2017</v>
      </c>
      <c r="AM296" s="154"/>
      <c r="AN296" s="154"/>
      <c r="AO296" s="154"/>
      <c r="AP296" s="154"/>
      <c r="AQ296" s="154"/>
      <c r="AR296" s="61"/>
      <c r="AS296" s="158"/>
      <c r="AT296" s="154"/>
      <c r="AU296" s="154"/>
      <c r="AV296" s="154"/>
      <c r="AW296" s="154"/>
    </row>
    <row r="297" spans="1:50" s="27" customFormat="1" ht="60">
      <c r="A297" s="32">
        <v>7</v>
      </c>
      <c r="B297" s="32" t="s">
        <v>944</v>
      </c>
      <c r="C297" s="32" t="s">
        <v>477</v>
      </c>
      <c r="D297" s="32" t="s">
        <v>134</v>
      </c>
      <c r="E297" s="156" t="s">
        <v>575</v>
      </c>
      <c r="F297" s="154">
        <v>225</v>
      </c>
      <c r="G297" s="154" t="s">
        <v>576</v>
      </c>
      <c r="H297" s="156" t="s">
        <v>577</v>
      </c>
      <c r="I297" s="156" t="s">
        <v>577</v>
      </c>
      <c r="J297" s="154">
        <v>2</v>
      </c>
      <c r="K297" s="32"/>
      <c r="L297" s="32"/>
      <c r="M297" s="156" t="s">
        <v>151</v>
      </c>
      <c r="N297" s="154" t="s">
        <v>578</v>
      </c>
      <c r="O297" s="54">
        <v>1415.5038400000001</v>
      </c>
      <c r="P297" s="153"/>
      <c r="Q297" s="54">
        <v>1415.5038400000001</v>
      </c>
      <c r="R297" s="47">
        <f>Q297*1.18</f>
        <v>1670.2945311999999</v>
      </c>
      <c r="S297" s="154" t="s">
        <v>295</v>
      </c>
      <c r="T297" s="154" t="s">
        <v>113</v>
      </c>
      <c r="U297" s="154" t="s">
        <v>439</v>
      </c>
      <c r="V297" s="157">
        <v>42704</v>
      </c>
      <c r="W297" s="81">
        <f t="shared" ref="W297:W301" si="112">V297+55</f>
        <v>42759</v>
      </c>
      <c r="X297" s="154"/>
      <c r="Y297" s="154"/>
      <c r="Z297" s="154"/>
      <c r="AA297" s="154"/>
      <c r="AB297" s="154" t="s">
        <v>576</v>
      </c>
      <c r="AC297" s="154" t="s">
        <v>149</v>
      </c>
      <c r="AD297" s="154">
        <v>796</v>
      </c>
      <c r="AE297" s="154" t="s">
        <v>579</v>
      </c>
      <c r="AF297" s="160">
        <v>66</v>
      </c>
      <c r="AG297" s="160">
        <v>84000000000</v>
      </c>
      <c r="AH297" s="160" t="s">
        <v>141</v>
      </c>
      <c r="AI297" s="157">
        <f t="shared" ref="AI297:AI301" si="113">W297+20</f>
        <v>42779</v>
      </c>
      <c r="AJ297" s="157">
        <f t="shared" ref="AJ297:AJ301" si="114">AI297</f>
        <v>42779</v>
      </c>
      <c r="AK297" s="157">
        <v>42826</v>
      </c>
      <c r="AL297" s="154">
        <v>2017</v>
      </c>
      <c r="AM297" s="154"/>
      <c r="AN297" s="154"/>
      <c r="AO297" s="154"/>
      <c r="AP297" s="154"/>
      <c r="AQ297" s="154"/>
      <c r="AR297" s="157"/>
      <c r="AS297" s="158"/>
      <c r="AT297" s="154"/>
      <c r="AU297" s="154"/>
      <c r="AV297" s="154"/>
      <c r="AW297" s="154"/>
    </row>
    <row r="298" spans="1:50" s="27" customFormat="1" ht="45">
      <c r="A298" s="32">
        <v>7</v>
      </c>
      <c r="B298" s="32" t="s">
        <v>945</v>
      </c>
      <c r="C298" s="32" t="s">
        <v>477</v>
      </c>
      <c r="D298" s="32" t="s">
        <v>134</v>
      </c>
      <c r="E298" s="156" t="s">
        <v>575</v>
      </c>
      <c r="F298" s="154">
        <v>16</v>
      </c>
      <c r="G298" s="154" t="s">
        <v>580</v>
      </c>
      <c r="H298" s="156" t="s">
        <v>581</v>
      </c>
      <c r="I298" s="156" t="s">
        <v>581</v>
      </c>
      <c r="J298" s="154">
        <v>2</v>
      </c>
      <c r="K298" s="32"/>
      <c r="L298" s="32"/>
      <c r="M298" s="156" t="s">
        <v>151</v>
      </c>
      <c r="N298" s="154" t="s">
        <v>578</v>
      </c>
      <c r="O298" s="54">
        <v>461.41196000000002</v>
      </c>
      <c r="P298" s="153"/>
      <c r="Q298" s="54">
        <v>461.41196000000002</v>
      </c>
      <c r="R298" s="47">
        <f t="shared" ref="R298:R304" si="115">Q298*1.18</f>
        <v>544.46611280000002</v>
      </c>
      <c r="S298" s="154" t="s">
        <v>295</v>
      </c>
      <c r="T298" s="154" t="s">
        <v>113</v>
      </c>
      <c r="U298" s="154" t="s">
        <v>439</v>
      </c>
      <c r="V298" s="157">
        <v>42675</v>
      </c>
      <c r="W298" s="81">
        <f t="shared" si="112"/>
        <v>42730</v>
      </c>
      <c r="X298" s="154"/>
      <c r="Y298" s="154"/>
      <c r="Z298" s="154"/>
      <c r="AA298" s="154"/>
      <c r="AB298" s="154" t="s">
        <v>580</v>
      </c>
      <c r="AC298" s="154" t="s">
        <v>149</v>
      </c>
      <c r="AD298" s="154">
        <v>796</v>
      </c>
      <c r="AE298" s="154" t="s">
        <v>579</v>
      </c>
      <c r="AF298" s="160">
        <v>232</v>
      </c>
      <c r="AG298" s="160">
        <v>84000000000</v>
      </c>
      <c r="AH298" s="160" t="s">
        <v>141</v>
      </c>
      <c r="AI298" s="157">
        <f t="shared" si="113"/>
        <v>42750</v>
      </c>
      <c r="AJ298" s="157">
        <f t="shared" si="114"/>
        <v>42750</v>
      </c>
      <c r="AK298" s="157">
        <v>42791</v>
      </c>
      <c r="AL298" s="154">
        <v>2017</v>
      </c>
      <c r="AM298" s="154"/>
      <c r="AN298" s="154"/>
      <c r="AO298" s="154"/>
      <c r="AP298" s="154"/>
      <c r="AQ298" s="154"/>
      <c r="AR298" s="157"/>
      <c r="AS298" s="158"/>
      <c r="AT298" s="154"/>
      <c r="AU298" s="154"/>
      <c r="AV298" s="154"/>
      <c r="AW298" s="154"/>
    </row>
    <row r="299" spans="1:50" s="27" customFormat="1" ht="45">
      <c r="A299" s="32">
        <v>7</v>
      </c>
      <c r="B299" s="32" t="s">
        <v>946</v>
      </c>
      <c r="C299" s="32" t="s">
        <v>477</v>
      </c>
      <c r="D299" s="32" t="s">
        <v>134</v>
      </c>
      <c r="E299" s="156" t="s">
        <v>575</v>
      </c>
      <c r="F299" s="154">
        <v>20</v>
      </c>
      <c r="G299" s="154" t="s">
        <v>305</v>
      </c>
      <c r="H299" s="156" t="s">
        <v>1030</v>
      </c>
      <c r="I299" s="156" t="s">
        <v>1030</v>
      </c>
      <c r="J299" s="154">
        <v>2</v>
      </c>
      <c r="K299" s="32"/>
      <c r="L299" s="32"/>
      <c r="M299" s="156" t="s">
        <v>151</v>
      </c>
      <c r="N299" s="154" t="s">
        <v>578</v>
      </c>
      <c r="O299" s="54">
        <v>889.74720000000002</v>
      </c>
      <c r="P299" s="153"/>
      <c r="Q299" s="54">
        <v>889.74720000000002</v>
      </c>
      <c r="R299" s="47">
        <f t="shared" si="115"/>
        <v>1049.9016959999999</v>
      </c>
      <c r="S299" s="154" t="s">
        <v>295</v>
      </c>
      <c r="T299" s="154" t="s">
        <v>113</v>
      </c>
      <c r="U299" s="154" t="s">
        <v>439</v>
      </c>
      <c r="V299" s="157">
        <v>42675</v>
      </c>
      <c r="W299" s="81">
        <f t="shared" si="112"/>
        <v>42730</v>
      </c>
      <c r="X299" s="154"/>
      <c r="Y299" s="154"/>
      <c r="Z299" s="154"/>
      <c r="AA299" s="154"/>
      <c r="AB299" s="154" t="s">
        <v>305</v>
      </c>
      <c r="AC299" s="154" t="s">
        <v>149</v>
      </c>
      <c r="AD299" s="154">
        <v>778</v>
      </c>
      <c r="AE299" s="154" t="s">
        <v>582</v>
      </c>
      <c r="AF299" s="154">
        <v>4230</v>
      </c>
      <c r="AG299" s="160">
        <v>84000000000</v>
      </c>
      <c r="AH299" s="160" t="s">
        <v>141</v>
      </c>
      <c r="AI299" s="157">
        <f t="shared" si="113"/>
        <v>42750</v>
      </c>
      <c r="AJ299" s="157">
        <f t="shared" si="114"/>
        <v>42750</v>
      </c>
      <c r="AK299" s="157">
        <v>42791</v>
      </c>
      <c r="AL299" s="154">
        <v>2017</v>
      </c>
      <c r="AM299" s="154"/>
      <c r="AN299" s="154"/>
      <c r="AO299" s="154"/>
      <c r="AP299" s="154"/>
      <c r="AQ299" s="154"/>
      <c r="AR299" s="157"/>
      <c r="AS299" s="158"/>
      <c r="AT299" s="154"/>
      <c r="AU299" s="154"/>
      <c r="AV299" s="154"/>
      <c r="AW299" s="154"/>
    </row>
    <row r="300" spans="1:50" s="27" customFormat="1" ht="45">
      <c r="A300" s="32">
        <v>7</v>
      </c>
      <c r="B300" s="32" t="s">
        <v>947</v>
      </c>
      <c r="C300" s="32" t="s">
        <v>477</v>
      </c>
      <c r="D300" s="32" t="s">
        <v>134</v>
      </c>
      <c r="E300" s="156" t="s">
        <v>575</v>
      </c>
      <c r="F300" s="154">
        <v>131</v>
      </c>
      <c r="G300" s="154" t="s">
        <v>583</v>
      </c>
      <c r="H300" s="156" t="s">
        <v>584</v>
      </c>
      <c r="I300" s="156" t="s">
        <v>584</v>
      </c>
      <c r="J300" s="154">
        <v>2</v>
      </c>
      <c r="K300" s="32"/>
      <c r="L300" s="32"/>
      <c r="M300" s="156" t="s">
        <v>151</v>
      </c>
      <c r="N300" s="154" t="s">
        <v>578</v>
      </c>
      <c r="O300" s="54">
        <v>970.18196</v>
      </c>
      <c r="P300" s="153"/>
      <c r="Q300" s="54">
        <v>970.18196</v>
      </c>
      <c r="R300" s="47">
        <f t="shared" si="115"/>
        <v>1144.8147128000001</v>
      </c>
      <c r="S300" s="154" t="s">
        <v>295</v>
      </c>
      <c r="T300" s="154" t="s">
        <v>113</v>
      </c>
      <c r="U300" s="154" t="s">
        <v>439</v>
      </c>
      <c r="V300" s="157">
        <v>42675</v>
      </c>
      <c r="W300" s="81">
        <f t="shared" si="112"/>
        <v>42730</v>
      </c>
      <c r="X300" s="154"/>
      <c r="Y300" s="154"/>
      <c r="Z300" s="154"/>
      <c r="AA300" s="154"/>
      <c r="AB300" s="154" t="s">
        <v>583</v>
      </c>
      <c r="AC300" s="154" t="s">
        <v>149</v>
      </c>
      <c r="AD300" s="154">
        <v>796</v>
      </c>
      <c r="AE300" s="154" t="s">
        <v>579</v>
      </c>
      <c r="AF300" s="70">
        <v>269</v>
      </c>
      <c r="AG300" s="160">
        <v>84000000000</v>
      </c>
      <c r="AH300" s="160" t="s">
        <v>141</v>
      </c>
      <c r="AI300" s="157">
        <f t="shared" si="113"/>
        <v>42750</v>
      </c>
      <c r="AJ300" s="157">
        <f t="shared" si="114"/>
        <v>42750</v>
      </c>
      <c r="AK300" s="157">
        <v>42887</v>
      </c>
      <c r="AL300" s="154">
        <v>2017</v>
      </c>
      <c r="AM300" s="154"/>
      <c r="AN300" s="154"/>
      <c r="AO300" s="154"/>
      <c r="AP300" s="154"/>
      <c r="AQ300" s="154"/>
      <c r="AR300" s="157"/>
      <c r="AS300" s="158"/>
      <c r="AT300" s="154"/>
      <c r="AU300" s="154"/>
      <c r="AV300" s="154"/>
      <c r="AW300" s="154"/>
    </row>
    <row r="301" spans="1:50" s="27" customFormat="1" ht="45">
      <c r="A301" s="32">
        <v>7</v>
      </c>
      <c r="B301" s="32" t="s">
        <v>948</v>
      </c>
      <c r="C301" s="32" t="s">
        <v>477</v>
      </c>
      <c r="D301" s="32" t="s">
        <v>134</v>
      </c>
      <c r="E301" s="156" t="s">
        <v>575</v>
      </c>
      <c r="F301" s="154">
        <v>132</v>
      </c>
      <c r="G301" s="154" t="s">
        <v>585</v>
      </c>
      <c r="H301" s="156" t="s">
        <v>658</v>
      </c>
      <c r="I301" s="156" t="s">
        <v>658</v>
      </c>
      <c r="J301" s="154">
        <v>1</v>
      </c>
      <c r="K301" s="32"/>
      <c r="L301" s="32"/>
      <c r="M301" s="156" t="s">
        <v>151</v>
      </c>
      <c r="N301" s="154" t="s">
        <v>578</v>
      </c>
      <c r="O301" s="54">
        <v>761.88639999999998</v>
      </c>
      <c r="P301" s="153"/>
      <c r="Q301" s="54">
        <v>761.88639999999998</v>
      </c>
      <c r="R301" s="47">
        <f t="shared" si="115"/>
        <v>899.02595199999996</v>
      </c>
      <c r="S301" s="154" t="s">
        <v>295</v>
      </c>
      <c r="T301" s="154" t="s">
        <v>113</v>
      </c>
      <c r="U301" s="154" t="s">
        <v>439</v>
      </c>
      <c r="V301" s="157">
        <v>42675</v>
      </c>
      <c r="W301" s="81">
        <f t="shared" si="112"/>
        <v>42730</v>
      </c>
      <c r="X301" s="154"/>
      <c r="Y301" s="154"/>
      <c r="Z301" s="154"/>
      <c r="AA301" s="154"/>
      <c r="AB301" s="154" t="s">
        <v>585</v>
      </c>
      <c r="AC301" s="154" t="s">
        <v>149</v>
      </c>
      <c r="AD301" s="154">
        <v>796</v>
      </c>
      <c r="AE301" s="154" t="s">
        <v>579</v>
      </c>
      <c r="AF301" s="160">
        <v>240</v>
      </c>
      <c r="AG301" s="160">
        <v>84000000000</v>
      </c>
      <c r="AH301" s="160" t="s">
        <v>141</v>
      </c>
      <c r="AI301" s="157">
        <f t="shared" si="113"/>
        <v>42750</v>
      </c>
      <c r="AJ301" s="157">
        <f t="shared" si="114"/>
        <v>42750</v>
      </c>
      <c r="AK301" s="157">
        <v>43009</v>
      </c>
      <c r="AL301" s="154">
        <v>2017</v>
      </c>
      <c r="AM301" s="154"/>
      <c r="AN301" s="154"/>
      <c r="AO301" s="154"/>
      <c r="AP301" s="154"/>
      <c r="AQ301" s="154"/>
      <c r="AR301" s="157"/>
      <c r="AS301" s="158"/>
      <c r="AT301" s="154"/>
      <c r="AU301" s="154"/>
      <c r="AV301" s="154"/>
      <c r="AW301" s="154"/>
    </row>
    <row r="302" spans="1:50" s="27" customFormat="1" ht="45">
      <c r="A302" s="32">
        <v>7</v>
      </c>
      <c r="B302" s="32" t="s">
        <v>949</v>
      </c>
      <c r="C302" s="32" t="s">
        <v>477</v>
      </c>
      <c r="D302" s="32" t="s">
        <v>134</v>
      </c>
      <c r="E302" s="156" t="s">
        <v>575</v>
      </c>
      <c r="F302" s="154">
        <v>34</v>
      </c>
      <c r="G302" s="154" t="s">
        <v>586</v>
      </c>
      <c r="H302" s="154" t="s">
        <v>587</v>
      </c>
      <c r="I302" s="154" t="s">
        <v>587</v>
      </c>
      <c r="J302" s="154">
        <v>1</v>
      </c>
      <c r="K302" s="32"/>
      <c r="L302" s="32"/>
      <c r="M302" s="156" t="s">
        <v>151</v>
      </c>
      <c r="N302" s="154" t="s">
        <v>578</v>
      </c>
      <c r="O302" s="54">
        <v>714.8</v>
      </c>
      <c r="P302" s="153"/>
      <c r="Q302" s="54">
        <v>714.8</v>
      </c>
      <c r="R302" s="47">
        <f t="shared" si="115"/>
        <v>843.46399999999994</v>
      </c>
      <c r="S302" s="154" t="s">
        <v>294</v>
      </c>
      <c r="T302" s="154" t="s">
        <v>113</v>
      </c>
      <c r="U302" s="154" t="s">
        <v>439</v>
      </c>
      <c r="V302" s="157">
        <v>42734</v>
      </c>
      <c r="W302" s="157">
        <f>V302+60</f>
        <v>42794</v>
      </c>
      <c r="X302" s="154"/>
      <c r="Y302" s="154"/>
      <c r="Z302" s="154"/>
      <c r="AA302" s="154"/>
      <c r="AB302" s="154" t="s">
        <v>586</v>
      </c>
      <c r="AC302" s="154" t="s">
        <v>149</v>
      </c>
      <c r="AD302" s="154">
        <v>112</v>
      </c>
      <c r="AE302" s="154" t="s">
        <v>588</v>
      </c>
      <c r="AF302" s="154">
        <v>20000</v>
      </c>
      <c r="AG302" s="160">
        <v>84000000000</v>
      </c>
      <c r="AH302" s="160" t="s">
        <v>141</v>
      </c>
      <c r="AI302" s="157">
        <f>W302+20</f>
        <v>42814</v>
      </c>
      <c r="AJ302" s="157">
        <f>AI302</f>
        <v>42814</v>
      </c>
      <c r="AK302" s="157">
        <v>43151</v>
      </c>
      <c r="AL302" s="154">
        <v>2017</v>
      </c>
      <c r="AM302" s="154"/>
      <c r="AN302" s="154"/>
      <c r="AO302" s="154"/>
      <c r="AP302" s="154"/>
      <c r="AQ302" s="154"/>
      <c r="AR302" s="157"/>
      <c r="AS302" s="158"/>
      <c r="AT302" s="154"/>
      <c r="AU302" s="154"/>
      <c r="AV302" s="154"/>
      <c r="AW302" s="154"/>
    </row>
    <row r="303" spans="1:50" s="27" customFormat="1" ht="45">
      <c r="A303" s="32">
        <v>7</v>
      </c>
      <c r="B303" s="32" t="s">
        <v>950</v>
      </c>
      <c r="C303" s="32" t="s">
        <v>477</v>
      </c>
      <c r="D303" s="32" t="s">
        <v>134</v>
      </c>
      <c r="E303" s="156" t="s">
        <v>575</v>
      </c>
      <c r="F303" s="154">
        <v>34</v>
      </c>
      <c r="G303" s="154" t="s">
        <v>586</v>
      </c>
      <c r="H303" s="154" t="s">
        <v>587</v>
      </c>
      <c r="I303" s="154" t="s">
        <v>587</v>
      </c>
      <c r="J303" s="154">
        <v>1</v>
      </c>
      <c r="K303" s="32"/>
      <c r="L303" s="32"/>
      <c r="M303" s="156" t="s">
        <v>151</v>
      </c>
      <c r="N303" s="154" t="s">
        <v>578</v>
      </c>
      <c r="O303" s="54">
        <v>5372.5164000000004</v>
      </c>
      <c r="P303" s="153"/>
      <c r="Q303" s="54">
        <v>5372.5164000000004</v>
      </c>
      <c r="R303" s="47">
        <f t="shared" si="115"/>
        <v>6339.5693520000004</v>
      </c>
      <c r="S303" s="154" t="s">
        <v>294</v>
      </c>
      <c r="T303" s="154" t="s">
        <v>113</v>
      </c>
      <c r="U303" s="154" t="s">
        <v>439</v>
      </c>
      <c r="V303" s="157">
        <v>42734</v>
      </c>
      <c r="W303" s="157">
        <f t="shared" ref="W303:W304" si="116">V303+60</f>
        <v>42794</v>
      </c>
      <c r="X303" s="154"/>
      <c r="Y303" s="154"/>
      <c r="Z303" s="154"/>
      <c r="AA303" s="154"/>
      <c r="AB303" s="154" t="s">
        <v>586</v>
      </c>
      <c r="AC303" s="154" t="s">
        <v>149</v>
      </c>
      <c r="AD303" s="154">
        <v>112</v>
      </c>
      <c r="AE303" s="154" t="s">
        <v>588</v>
      </c>
      <c r="AF303" s="154">
        <v>49785</v>
      </c>
      <c r="AG303" s="160">
        <v>84000000000</v>
      </c>
      <c r="AH303" s="160" t="s">
        <v>141</v>
      </c>
      <c r="AI303" s="157">
        <f t="shared" ref="AI303:AI304" si="117">W303+20</f>
        <v>42814</v>
      </c>
      <c r="AJ303" s="157">
        <f t="shared" ref="AJ303:AJ304" si="118">AI303</f>
        <v>42814</v>
      </c>
      <c r="AK303" s="157">
        <v>43151</v>
      </c>
      <c r="AL303" s="154">
        <v>2017</v>
      </c>
      <c r="AM303" s="154"/>
      <c r="AN303" s="154"/>
      <c r="AO303" s="154"/>
      <c r="AP303" s="154"/>
      <c r="AQ303" s="154"/>
      <c r="AR303" s="157"/>
      <c r="AS303" s="158"/>
      <c r="AT303" s="154"/>
      <c r="AU303" s="154"/>
      <c r="AV303" s="154"/>
      <c r="AW303" s="154"/>
    </row>
    <row r="304" spans="1:50" s="27" customFormat="1" ht="45">
      <c r="A304" s="32">
        <v>7</v>
      </c>
      <c r="B304" s="32" t="s">
        <v>951</v>
      </c>
      <c r="C304" s="32" t="s">
        <v>477</v>
      </c>
      <c r="D304" s="32" t="s">
        <v>134</v>
      </c>
      <c r="E304" s="156" t="s">
        <v>575</v>
      </c>
      <c r="F304" s="154">
        <v>34</v>
      </c>
      <c r="G304" s="154" t="s">
        <v>586</v>
      </c>
      <c r="H304" s="154" t="s">
        <v>587</v>
      </c>
      <c r="I304" s="154" t="s">
        <v>587</v>
      </c>
      <c r="J304" s="154">
        <v>1</v>
      </c>
      <c r="K304" s="32"/>
      <c r="L304" s="32"/>
      <c r="M304" s="156" t="s">
        <v>151</v>
      </c>
      <c r="N304" s="154" t="s">
        <v>578</v>
      </c>
      <c r="O304" s="54">
        <v>7420.7821700000004</v>
      </c>
      <c r="P304" s="153"/>
      <c r="Q304" s="54">
        <v>7420.7821700000004</v>
      </c>
      <c r="R304" s="47">
        <f t="shared" si="115"/>
        <v>8756.5229605999994</v>
      </c>
      <c r="S304" s="154" t="s">
        <v>294</v>
      </c>
      <c r="T304" s="154" t="s">
        <v>113</v>
      </c>
      <c r="U304" s="154" t="s">
        <v>439</v>
      </c>
      <c r="V304" s="157">
        <v>42734</v>
      </c>
      <c r="W304" s="157">
        <f t="shared" si="116"/>
        <v>42794</v>
      </c>
      <c r="X304" s="154"/>
      <c r="Y304" s="154"/>
      <c r="Z304" s="154"/>
      <c r="AA304" s="154"/>
      <c r="AB304" s="154" t="s">
        <v>586</v>
      </c>
      <c r="AC304" s="154" t="s">
        <v>149</v>
      </c>
      <c r="AD304" s="154">
        <v>112</v>
      </c>
      <c r="AE304" s="154" t="s">
        <v>588</v>
      </c>
      <c r="AF304" s="154">
        <v>206279.02</v>
      </c>
      <c r="AG304" s="160">
        <v>84000000000</v>
      </c>
      <c r="AH304" s="160" t="s">
        <v>141</v>
      </c>
      <c r="AI304" s="157">
        <f t="shared" si="117"/>
        <v>42814</v>
      </c>
      <c r="AJ304" s="157">
        <f t="shared" si="118"/>
        <v>42814</v>
      </c>
      <c r="AK304" s="157">
        <v>43151</v>
      </c>
      <c r="AL304" s="154">
        <v>2017</v>
      </c>
      <c r="AM304" s="154"/>
      <c r="AN304" s="154"/>
      <c r="AO304" s="154"/>
      <c r="AP304" s="154"/>
      <c r="AQ304" s="154"/>
      <c r="AR304" s="157"/>
      <c r="AS304" s="158"/>
      <c r="AT304" s="154"/>
      <c r="AU304" s="154"/>
      <c r="AV304" s="154"/>
      <c r="AW304" s="154"/>
    </row>
    <row r="305" spans="1:49" s="27" customFormat="1" ht="35.25" customHeight="1">
      <c r="A305" s="32">
        <v>7</v>
      </c>
      <c r="B305" s="32" t="s">
        <v>1012</v>
      </c>
      <c r="C305" s="32" t="s">
        <v>477</v>
      </c>
      <c r="D305" s="32" t="s">
        <v>134</v>
      </c>
      <c r="E305" s="32" t="s">
        <v>89</v>
      </c>
      <c r="F305" s="154">
        <v>126</v>
      </c>
      <c r="G305" s="154" t="s">
        <v>813</v>
      </c>
      <c r="H305" s="156" t="s">
        <v>814</v>
      </c>
      <c r="I305" s="156" t="s">
        <v>815</v>
      </c>
      <c r="J305" s="32">
        <v>1</v>
      </c>
      <c r="K305" s="32"/>
      <c r="L305" s="32"/>
      <c r="M305" s="154" t="s">
        <v>151</v>
      </c>
      <c r="N305" s="154" t="s">
        <v>306</v>
      </c>
      <c r="O305" s="54">
        <v>473.12200000000001</v>
      </c>
      <c r="P305" s="153"/>
      <c r="Q305" s="54">
        <v>473.12200000000001</v>
      </c>
      <c r="R305" s="153">
        <f>Q305*1.18</f>
        <v>558.28395999999998</v>
      </c>
      <c r="S305" s="154" t="s">
        <v>294</v>
      </c>
      <c r="T305" s="154" t="s">
        <v>112</v>
      </c>
      <c r="U305" s="154" t="s">
        <v>439</v>
      </c>
      <c r="V305" s="157">
        <v>42755</v>
      </c>
      <c r="W305" s="157">
        <f t="shared" ref="W305:W306" si="119">V305+75</f>
        <v>42830</v>
      </c>
      <c r="X305" s="154"/>
      <c r="Y305" s="154"/>
      <c r="Z305" s="154"/>
      <c r="AA305" s="154"/>
      <c r="AB305" s="154" t="s">
        <v>813</v>
      </c>
      <c r="AC305" s="154" t="s">
        <v>812</v>
      </c>
      <c r="AD305" s="154"/>
      <c r="AE305" s="154" t="s">
        <v>816</v>
      </c>
      <c r="AF305" s="154">
        <v>715</v>
      </c>
      <c r="AG305" s="154" t="s">
        <v>140</v>
      </c>
      <c r="AH305" s="154" t="s">
        <v>141</v>
      </c>
      <c r="AI305" s="157">
        <f t="shared" ref="AI305:AI306" si="120">W305+20</f>
        <v>42850</v>
      </c>
      <c r="AJ305" s="157">
        <f t="shared" ref="AJ305:AJ306" si="121">AI305</f>
        <v>42850</v>
      </c>
      <c r="AK305" s="157">
        <v>43215</v>
      </c>
      <c r="AL305" s="154"/>
      <c r="AM305" s="154"/>
      <c r="AN305" s="154"/>
      <c r="AO305" s="154"/>
      <c r="AP305" s="154"/>
      <c r="AQ305" s="154"/>
      <c r="AR305" s="157"/>
      <c r="AS305" s="158"/>
      <c r="AT305" s="154"/>
      <c r="AU305" s="154"/>
      <c r="AV305" s="154"/>
      <c r="AW305" s="154"/>
    </row>
    <row r="306" spans="1:49" s="27" customFormat="1" ht="34.5" customHeight="1">
      <c r="A306" s="32">
        <v>7</v>
      </c>
      <c r="B306" s="32" t="s">
        <v>1013</v>
      </c>
      <c r="C306" s="32" t="s">
        <v>477</v>
      </c>
      <c r="D306" s="32" t="s">
        <v>134</v>
      </c>
      <c r="E306" s="32" t="s">
        <v>89</v>
      </c>
      <c r="F306" s="154">
        <v>125</v>
      </c>
      <c r="G306" s="154" t="s">
        <v>817</v>
      </c>
      <c r="H306" s="156" t="s">
        <v>818</v>
      </c>
      <c r="I306" s="156" t="s">
        <v>818</v>
      </c>
      <c r="J306" s="32">
        <v>1</v>
      </c>
      <c r="K306" s="32"/>
      <c r="L306" s="32"/>
      <c r="M306" s="154" t="s">
        <v>151</v>
      </c>
      <c r="N306" s="154" t="s">
        <v>306</v>
      </c>
      <c r="O306" s="54">
        <v>529.21900000000005</v>
      </c>
      <c r="P306" s="153"/>
      <c r="Q306" s="54">
        <v>529.21900000000005</v>
      </c>
      <c r="R306" s="153">
        <f>Q306*1.18</f>
        <v>624.47842000000003</v>
      </c>
      <c r="S306" s="154" t="s">
        <v>294</v>
      </c>
      <c r="T306" s="154" t="s">
        <v>112</v>
      </c>
      <c r="U306" s="154" t="s">
        <v>439</v>
      </c>
      <c r="V306" s="157">
        <v>42755</v>
      </c>
      <c r="W306" s="157">
        <f t="shared" si="119"/>
        <v>42830</v>
      </c>
      <c r="X306" s="154"/>
      <c r="Y306" s="154"/>
      <c r="Z306" s="154"/>
      <c r="AA306" s="154"/>
      <c r="AB306" s="154" t="s">
        <v>817</v>
      </c>
      <c r="AC306" s="154" t="s">
        <v>812</v>
      </c>
      <c r="AD306" s="154"/>
      <c r="AE306" s="154" t="s">
        <v>819</v>
      </c>
      <c r="AF306" s="154">
        <v>839.79600000000005</v>
      </c>
      <c r="AG306" s="154" t="s">
        <v>140</v>
      </c>
      <c r="AH306" s="154" t="s">
        <v>141</v>
      </c>
      <c r="AI306" s="157">
        <f t="shared" si="120"/>
        <v>42850</v>
      </c>
      <c r="AJ306" s="157">
        <f t="shared" si="121"/>
        <v>42850</v>
      </c>
      <c r="AK306" s="157">
        <v>43215</v>
      </c>
      <c r="AL306" s="154"/>
      <c r="AM306" s="154"/>
      <c r="AN306" s="154"/>
      <c r="AO306" s="154"/>
      <c r="AP306" s="154"/>
      <c r="AQ306" s="154"/>
      <c r="AR306" s="157"/>
      <c r="AS306" s="158"/>
      <c r="AT306" s="154"/>
      <c r="AU306" s="154"/>
      <c r="AV306" s="154"/>
      <c r="AW306" s="154"/>
    </row>
    <row r="307" spans="1:49" s="27" customFormat="1" ht="30">
      <c r="A307" s="32">
        <v>7</v>
      </c>
      <c r="B307" s="32" t="s">
        <v>952</v>
      </c>
      <c r="C307" s="32" t="s">
        <v>477</v>
      </c>
      <c r="D307" s="32" t="s">
        <v>116</v>
      </c>
      <c r="E307" s="159" t="s">
        <v>537</v>
      </c>
      <c r="F307" s="32">
        <v>4</v>
      </c>
      <c r="G307" s="32" t="s">
        <v>292</v>
      </c>
      <c r="H307" s="32" t="s">
        <v>1180</v>
      </c>
      <c r="I307" s="32" t="s">
        <v>1180</v>
      </c>
      <c r="J307" s="32">
        <v>1</v>
      </c>
      <c r="K307" s="32"/>
      <c r="L307" s="32"/>
      <c r="M307" s="32" t="s">
        <v>132</v>
      </c>
      <c r="N307" s="32" t="s">
        <v>104</v>
      </c>
      <c r="O307" s="153">
        <v>1488.6</v>
      </c>
      <c r="P307" s="158"/>
      <c r="Q307" s="158">
        <v>1488.6</v>
      </c>
      <c r="R307" s="158">
        <v>1756.548</v>
      </c>
      <c r="S307" s="154" t="s">
        <v>294</v>
      </c>
      <c r="T307" s="154" t="s">
        <v>112</v>
      </c>
      <c r="U307" s="154" t="s">
        <v>439</v>
      </c>
      <c r="V307" s="157">
        <v>42705</v>
      </c>
      <c r="W307" s="157">
        <f>V307+60</f>
        <v>42765</v>
      </c>
      <c r="X307" s="154"/>
      <c r="Y307" s="154"/>
      <c r="Z307" s="154"/>
      <c r="AA307" s="154"/>
      <c r="AB307" s="154" t="s">
        <v>292</v>
      </c>
      <c r="AC307" s="154" t="s">
        <v>129</v>
      </c>
      <c r="AD307" s="154">
        <v>876</v>
      </c>
      <c r="AE307" s="154" t="s">
        <v>124</v>
      </c>
      <c r="AF307" s="154">
        <v>1</v>
      </c>
      <c r="AG307" s="68" t="s">
        <v>278</v>
      </c>
      <c r="AH307" s="68" t="s">
        <v>153</v>
      </c>
      <c r="AI307" s="157">
        <f>W307+20</f>
        <v>42785</v>
      </c>
      <c r="AJ307" s="157">
        <f>AI307</f>
        <v>42785</v>
      </c>
      <c r="AK307" s="157">
        <v>43098</v>
      </c>
      <c r="AL307" s="154">
        <v>2017</v>
      </c>
      <c r="AM307" s="154"/>
      <c r="AN307" s="154"/>
      <c r="AO307" s="154"/>
      <c r="AP307" s="154"/>
      <c r="AQ307" s="154"/>
      <c r="AR307" s="61"/>
      <c r="AS307" s="158"/>
      <c r="AT307" s="154"/>
      <c r="AU307" s="154"/>
      <c r="AV307" s="154"/>
      <c r="AW307" s="154"/>
    </row>
    <row r="308" spans="1:49" s="27" customFormat="1" ht="45">
      <c r="A308" s="32">
        <v>7</v>
      </c>
      <c r="B308" s="32" t="s">
        <v>953</v>
      </c>
      <c r="C308" s="32" t="s">
        <v>477</v>
      </c>
      <c r="D308" s="32" t="s">
        <v>116</v>
      </c>
      <c r="E308" s="159" t="s">
        <v>537</v>
      </c>
      <c r="F308" s="32">
        <v>1</v>
      </c>
      <c r="G308" s="32" t="s">
        <v>228</v>
      </c>
      <c r="H308" s="64" t="s">
        <v>344</v>
      </c>
      <c r="I308" s="32" t="s">
        <v>210</v>
      </c>
      <c r="J308" s="32">
        <v>2</v>
      </c>
      <c r="K308" s="32"/>
      <c r="L308" s="32"/>
      <c r="M308" s="32" t="s">
        <v>132</v>
      </c>
      <c r="N308" s="32" t="s">
        <v>103</v>
      </c>
      <c r="O308" s="153">
        <v>3225</v>
      </c>
      <c r="P308" s="158"/>
      <c r="Q308" s="158">
        <v>3225</v>
      </c>
      <c r="R308" s="158">
        <f>Q308*1.18</f>
        <v>3805.5</v>
      </c>
      <c r="S308" s="154" t="s">
        <v>107</v>
      </c>
      <c r="T308" s="154" t="s">
        <v>116</v>
      </c>
      <c r="U308" s="68" t="s">
        <v>424</v>
      </c>
      <c r="V308" s="157">
        <v>42783</v>
      </c>
      <c r="W308" s="157">
        <f>V308</f>
        <v>42783</v>
      </c>
      <c r="X308" s="154" t="s">
        <v>259</v>
      </c>
      <c r="Y308" s="154" t="s">
        <v>257</v>
      </c>
      <c r="Z308" s="154">
        <v>2464019742</v>
      </c>
      <c r="AA308" s="154">
        <v>246401001</v>
      </c>
      <c r="AB308" s="154" t="s">
        <v>228</v>
      </c>
      <c r="AC308" s="154" t="s">
        <v>129</v>
      </c>
      <c r="AD308" s="154">
        <v>876</v>
      </c>
      <c r="AE308" s="154" t="s">
        <v>124</v>
      </c>
      <c r="AF308" s="154">
        <v>1</v>
      </c>
      <c r="AG308" s="68" t="s">
        <v>278</v>
      </c>
      <c r="AH308" s="68" t="s">
        <v>153</v>
      </c>
      <c r="AI308" s="157">
        <v>42786</v>
      </c>
      <c r="AJ308" s="157">
        <f>AI308</f>
        <v>42786</v>
      </c>
      <c r="AK308" s="157">
        <v>43098</v>
      </c>
      <c r="AL308" s="154">
        <v>2017</v>
      </c>
      <c r="AM308" s="154"/>
      <c r="AN308" s="154"/>
      <c r="AO308" s="154"/>
      <c r="AP308" s="154"/>
      <c r="AQ308" s="154"/>
      <c r="AR308" s="61"/>
      <c r="AS308" s="158"/>
      <c r="AT308" s="154"/>
      <c r="AU308" s="154"/>
      <c r="AV308" s="154"/>
      <c r="AW308" s="154"/>
    </row>
    <row r="309" spans="1:49" s="27" customFormat="1" ht="45">
      <c r="A309" s="32">
        <v>7</v>
      </c>
      <c r="B309" s="32" t="s">
        <v>954</v>
      </c>
      <c r="C309" s="32" t="s">
        <v>477</v>
      </c>
      <c r="D309" s="32" t="s">
        <v>116</v>
      </c>
      <c r="E309" s="159" t="s">
        <v>537</v>
      </c>
      <c r="F309" s="32">
        <v>1</v>
      </c>
      <c r="G309" s="32" t="s">
        <v>229</v>
      </c>
      <c r="H309" s="64" t="s">
        <v>344</v>
      </c>
      <c r="I309" s="32" t="s">
        <v>252</v>
      </c>
      <c r="J309" s="32">
        <v>2</v>
      </c>
      <c r="K309" s="32"/>
      <c r="L309" s="32"/>
      <c r="M309" s="32" t="s">
        <v>132</v>
      </c>
      <c r="N309" s="32" t="s">
        <v>103</v>
      </c>
      <c r="O309" s="153">
        <v>812</v>
      </c>
      <c r="P309" s="158"/>
      <c r="Q309" s="158">
        <v>812</v>
      </c>
      <c r="R309" s="158">
        <f>Q309*1.18</f>
        <v>958.16</v>
      </c>
      <c r="S309" s="154" t="s">
        <v>107</v>
      </c>
      <c r="T309" s="154" t="s">
        <v>116</v>
      </c>
      <c r="U309" s="68" t="s">
        <v>424</v>
      </c>
      <c r="V309" s="157">
        <v>42783</v>
      </c>
      <c r="W309" s="157">
        <f>V309</f>
        <v>42783</v>
      </c>
      <c r="X309" s="154" t="s">
        <v>259</v>
      </c>
      <c r="Y309" s="154" t="s">
        <v>257</v>
      </c>
      <c r="Z309" s="154" t="s">
        <v>260</v>
      </c>
      <c r="AA309" s="154" t="s">
        <v>261</v>
      </c>
      <c r="AB309" s="154" t="s">
        <v>229</v>
      </c>
      <c r="AC309" s="154" t="s">
        <v>129</v>
      </c>
      <c r="AD309" s="154">
        <v>876</v>
      </c>
      <c r="AE309" s="154" t="s">
        <v>124</v>
      </c>
      <c r="AF309" s="154">
        <v>1</v>
      </c>
      <c r="AG309" s="68" t="s">
        <v>278</v>
      </c>
      <c r="AH309" s="68" t="s">
        <v>153</v>
      </c>
      <c r="AI309" s="157">
        <v>42786</v>
      </c>
      <c r="AJ309" s="157">
        <f>AI309</f>
        <v>42786</v>
      </c>
      <c r="AK309" s="157">
        <v>43098</v>
      </c>
      <c r="AL309" s="154">
        <v>2017</v>
      </c>
      <c r="AM309" s="154"/>
      <c r="AN309" s="154"/>
      <c r="AO309" s="154"/>
      <c r="AP309" s="154"/>
      <c r="AQ309" s="154"/>
      <c r="AR309" s="61"/>
      <c r="AS309" s="158"/>
      <c r="AT309" s="154"/>
      <c r="AU309" s="154"/>
      <c r="AV309" s="154"/>
      <c r="AW309" s="154"/>
    </row>
    <row r="310" spans="1:49" s="27" customFormat="1" ht="45">
      <c r="A310" s="32">
        <v>7</v>
      </c>
      <c r="B310" s="32" t="s">
        <v>955</v>
      </c>
      <c r="C310" s="32" t="s">
        <v>477</v>
      </c>
      <c r="D310" s="32" t="s">
        <v>116</v>
      </c>
      <c r="E310" s="159" t="s">
        <v>537</v>
      </c>
      <c r="F310" s="32">
        <v>1</v>
      </c>
      <c r="G310" s="32" t="s">
        <v>242</v>
      </c>
      <c r="H310" s="64" t="s">
        <v>243</v>
      </c>
      <c r="I310" s="64" t="s">
        <v>243</v>
      </c>
      <c r="J310" s="32">
        <v>2</v>
      </c>
      <c r="K310" s="32"/>
      <c r="L310" s="32"/>
      <c r="M310" s="32" t="s">
        <v>151</v>
      </c>
      <c r="N310" s="32" t="s">
        <v>101</v>
      </c>
      <c r="O310" s="153">
        <v>515.60676000000001</v>
      </c>
      <c r="P310" s="158"/>
      <c r="Q310" s="158">
        <f>O310</f>
        <v>515.60676000000001</v>
      </c>
      <c r="R310" s="158">
        <v>515.60676000000001</v>
      </c>
      <c r="S310" s="154" t="s">
        <v>107</v>
      </c>
      <c r="T310" s="154" t="s">
        <v>116</v>
      </c>
      <c r="U310" s="68" t="s">
        <v>424</v>
      </c>
      <c r="V310" s="157">
        <v>42966</v>
      </c>
      <c r="W310" s="157">
        <f>V310</f>
        <v>42966</v>
      </c>
      <c r="X310" s="154" t="s">
        <v>256</v>
      </c>
      <c r="Y310" s="154" t="s">
        <v>255</v>
      </c>
      <c r="Z310" s="154">
        <v>7725555034</v>
      </c>
      <c r="AA310" s="154">
        <v>772501001</v>
      </c>
      <c r="AB310" s="154" t="s">
        <v>230</v>
      </c>
      <c r="AC310" s="154" t="s">
        <v>129</v>
      </c>
      <c r="AD310" s="154">
        <v>876</v>
      </c>
      <c r="AE310" s="154" t="s">
        <v>124</v>
      </c>
      <c r="AF310" s="154">
        <v>1</v>
      </c>
      <c r="AG310" s="68" t="s">
        <v>278</v>
      </c>
      <c r="AH310" s="68" t="s">
        <v>153</v>
      </c>
      <c r="AI310" s="157">
        <f>W310+3</f>
        <v>42969</v>
      </c>
      <c r="AJ310" s="157">
        <v>42979</v>
      </c>
      <c r="AK310" s="157">
        <v>43100</v>
      </c>
      <c r="AL310" s="154">
        <v>2017</v>
      </c>
      <c r="AM310" s="154"/>
      <c r="AN310" s="154"/>
      <c r="AO310" s="154"/>
      <c r="AP310" s="154"/>
      <c r="AQ310" s="154"/>
      <c r="AR310" s="61"/>
      <c r="AS310" s="158"/>
      <c r="AT310" s="154"/>
      <c r="AU310" s="154"/>
      <c r="AV310" s="154"/>
      <c r="AW310" s="154"/>
    </row>
    <row r="311" spans="1:49" s="27" customFormat="1" ht="84" customHeight="1">
      <c r="A311" s="32">
        <v>7</v>
      </c>
      <c r="B311" s="32" t="s">
        <v>956</v>
      </c>
      <c r="C311" s="32" t="s">
        <v>477</v>
      </c>
      <c r="D311" s="32" t="s">
        <v>116</v>
      </c>
      <c r="E311" s="159" t="s">
        <v>537</v>
      </c>
      <c r="F311" s="32">
        <v>1</v>
      </c>
      <c r="G311" s="32" t="s">
        <v>231</v>
      </c>
      <c r="H311" s="36" t="s">
        <v>344</v>
      </c>
      <c r="I311" s="32" t="s">
        <v>253</v>
      </c>
      <c r="J311" s="32">
        <v>2</v>
      </c>
      <c r="K311" s="32"/>
      <c r="L311" s="32"/>
      <c r="M311" s="32" t="s">
        <v>132</v>
      </c>
      <c r="N311" s="32" t="s">
        <v>103</v>
      </c>
      <c r="O311" s="153">
        <v>450</v>
      </c>
      <c r="P311" s="158"/>
      <c r="Q311" s="158">
        <v>450</v>
      </c>
      <c r="R311" s="158">
        <f>Q311*1.18</f>
        <v>531</v>
      </c>
      <c r="S311" s="154" t="s">
        <v>107</v>
      </c>
      <c r="T311" s="154" t="s">
        <v>116</v>
      </c>
      <c r="U311" s="68" t="s">
        <v>424</v>
      </c>
      <c r="V311" s="157">
        <v>42783</v>
      </c>
      <c r="W311" s="157">
        <f>V311</f>
        <v>42783</v>
      </c>
      <c r="X311" s="154" t="s">
        <v>259</v>
      </c>
      <c r="Y311" s="154" t="s">
        <v>258</v>
      </c>
      <c r="Z311" s="154"/>
      <c r="AA311" s="154"/>
      <c r="AB311" s="154" t="s">
        <v>231</v>
      </c>
      <c r="AC311" s="154" t="s">
        <v>129</v>
      </c>
      <c r="AD311" s="154">
        <v>876</v>
      </c>
      <c r="AE311" s="154" t="s">
        <v>124</v>
      </c>
      <c r="AF311" s="154">
        <v>1</v>
      </c>
      <c r="AG311" s="68" t="s">
        <v>278</v>
      </c>
      <c r="AH311" s="68" t="s">
        <v>153</v>
      </c>
      <c r="AI311" s="157">
        <v>42765</v>
      </c>
      <c r="AJ311" s="157">
        <f>AI311</f>
        <v>42765</v>
      </c>
      <c r="AK311" s="157">
        <v>43098</v>
      </c>
      <c r="AL311" s="154">
        <v>2017</v>
      </c>
      <c r="AM311" s="154"/>
      <c r="AN311" s="154"/>
      <c r="AO311" s="154"/>
      <c r="AP311" s="154"/>
      <c r="AQ311" s="154"/>
      <c r="AR311" s="61"/>
      <c r="AS311" s="158"/>
      <c r="AT311" s="154"/>
      <c r="AU311" s="154"/>
      <c r="AV311" s="154"/>
      <c r="AW311" s="154" t="s">
        <v>262</v>
      </c>
    </row>
    <row r="312" spans="1:49" s="27" customFormat="1" ht="45">
      <c r="A312" s="32">
        <v>7</v>
      </c>
      <c r="B312" s="32" t="s">
        <v>957</v>
      </c>
      <c r="C312" s="32" t="s">
        <v>477</v>
      </c>
      <c r="D312" s="32" t="s">
        <v>116</v>
      </c>
      <c r="E312" s="159" t="s">
        <v>537</v>
      </c>
      <c r="F312" s="32">
        <v>1</v>
      </c>
      <c r="G312" s="32" t="s">
        <v>150</v>
      </c>
      <c r="H312" s="64" t="s">
        <v>243</v>
      </c>
      <c r="I312" s="32" t="s">
        <v>254</v>
      </c>
      <c r="J312" s="32">
        <v>2</v>
      </c>
      <c r="K312" s="32"/>
      <c r="L312" s="32"/>
      <c r="M312" s="32" t="s">
        <v>151</v>
      </c>
      <c r="N312" s="32" t="s">
        <v>104</v>
      </c>
      <c r="O312" s="153">
        <v>1325</v>
      </c>
      <c r="P312" s="158"/>
      <c r="Q312" s="158">
        <v>1325</v>
      </c>
      <c r="R312" s="158">
        <f>Q312*1.18</f>
        <v>1563.5</v>
      </c>
      <c r="S312" s="154" t="s">
        <v>294</v>
      </c>
      <c r="T312" s="154" t="s">
        <v>116</v>
      </c>
      <c r="U312" s="154" t="s">
        <v>439</v>
      </c>
      <c r="V312" s="157">
        <v>42734</v>
      </c>
      <c r="W312" s="157">
        <f>V312+60</f>
        <v>42794</v>
      </c>
      <c r="X312" s="154"/>
      <c r="Y312" s="154"/>
      <c r="Z312" s="154"/>
      <c r="AA312" s="154"/>
      <c r="AB312" s="154" t="s">
        <v>150</v>
      </c>
      <c r="AC312" s="154" t="s">
        <v>129</v>
      </c>
      <c r="AD312" s="154">
        <v>876</v>
      </c>
      <c r="AE312" s="154" t="s">
        <v>152</v>
      </c>
      <c r="AF312" s="154">
        <v>1</v>
      </c>
      <c r="AG312" s="68" t="s">
        <v>278</v>
      </c>
      <c r="AH312" s="68" t="s">
        <v>153</v>
      </c>
      <c r="AI312" s="157">
        <f>W312+20</f>
        <v>42814</v>
      </c>
      <c r="AJ312" s="157">
        <f>AI312</f>
        <v>42814</v>
      </c>
      <c r="AK312" s="157">
        <v>43100</v>
      </c>
      <c r="AL312" s="154">
        <v>2017</v>
      </c>
      <c r="AM312" s="154"/>
      <c r="AN312" s="154"/>
      <c r="AO312" s="154"/>
      <c r="AP312" s="154"/>
      <c r="AQ312" s="154"/>
      <c r="AR312" s="61"/>
      <c r="AS312" s="158"/>
      <c r="AT312" s="154"/>
      <c r="AU312" s="154"/>
      <c r="AV312" s="154"/>
      <c r="AW312" s="154"/>
    </row>
    <row r="313" spans="1:49" s="27" customFormat="1" ht="45">
      <c r="A313" s="32">
        <v>7</v>
      </c>
      <c r="B313" s="32" t="s">
        <v>958</v>
      </c>
      <c r="C313" s="32" t="s">
        <v>477</v>
      </c>
      <c r="D313" s="32" t="s">
        <v>116</v>
      </c>
      <c r="E313" s="32" t="s">
        <v>90</v>
      </c>
      <c r="F313" s="32">
        <v>1</v>
      </c>
      <c r="G313" s="32" t="s">
        <v>239</v>
      </c>
      <c r="H313" s="65" t="s">
        <v>1181</v>
      </c>
      <c r="I313" s="65" t="s">
        <v>1181</v>
      </c>
      <c r="J313" s="32">
        <v>1</v>
      </c>
      <c r="K313" s="32" t="s">
        <v>416</v>
      </c>
      <c r="L313" s="32"/>
      <c r="M313" s="32" t="s">
        <v>132</v>
      </c>
      <c r="N313" s="32" t="s">
        <v>104</v>
      </c>
      <c r="O313" s="153">
        <v>23405.451000000001</v>
      </c>
      <c r="P313" s="158"/>
      <c r="Q313" s="158">
        <v>23405.451000000001</v>
      </c>
      <c r="R313" s="158">
        <v>27618.43</v>
      </c>
      <c r="S313" s="154" t="s">
        <v>107</v>
      </c>
      <c r="T313" s="154" t="s">
        <v>116</v>
      </c>
      <c r="U313" s="68" t="s">
        <v>424</v>
      </c>
      <c r="V313" s="157">
        <v>42793</v>
      </c>
      <c r="W313" s="157">
        <f>V313</f>
        <v>42793</v>
      </c>
      <c r="X313" s="154" t="s">
        <v>241</v>
      </c>
      <c r="Y313" s="154" t="s">
        <v>240</v>
      </c>
      <c r="Z313" s="154">
        <v>7729589570</v>
      </c>
      <c r="AA313" s="154">
        <v>774301001</v>
      </c>
      <c r="AB313" s="154" t="s">
        <v>239</v>
      </c>
      <c r="AC313" s="154" t="s">
        <v>129</v>
      </c>
      <c r="AD313" s="154">
        <v>876</v>
      </c>
      <c r="AE313" s="154" t="s">
        <v>152</v>
      </c>
      <c r="AF313" s="154">
        <v>1</v>
      </c>
      <c r="AG313" s="68" t="s">
        <v>278</v>
      </c>
      <c r="AH313" s="68" t="s">
        <v>153</v>
      </c>
      <c r="AI313" s="157">
        <v>42795</v>
      </c>
      <c r="AJ313" s="157">
        <v>42795</v>
      </c>
      <c r="AK313" s="157">
        <v>43131</v>
      </c>
      <c r="AL313" s="154">
        <v>2017</v>
      </c>
      <c r="AM313" s="154"/>
      <c r="AN313" s="154"/>
      <c r="AO313" s="154"/>
      <c r="AP313" s="154"/>
      <c r="AQ313" s="154"/>
      <c r="AR313" s="61"/>
      <c r="AS313" s="158"/>
      <c r="AT313" s="154"/>
      <c r="AU313" s="154"/>
      <c r="AV313" s="154"/>
      <c r="AW313" s="154"/>
    </row>
    <row r="314" spans="1:49" s="27" customFormat="1" ht="45">
      <c r="A314" s="32">
        <v>7</v>
      </c>
      <c r="B314" s="32" t="s">
        <v>959</v>
      </c>
      <c r="C314" s="32" t="s">
        <v>477</v>
      </c>
      <c r="D314" s="32" t="s">
        <v>116</v>
      </c>
      <c r="E314" s="159" t="s">
        <v>537</v>
      </c>
      <c r="F314" s="32">
        <v>4</v>
      </c>
      <c r="G314" s="32" t="s">
        <v>277</v>
      </c>
      <c r="H314" s="64" t="s">
        <v>285</v>
      </c>
      <c r="I314" s="32" t="s">
        <v>286</v>
      </c>
      <c r="J314" s="32">
        <v>1</v>
      </c>
      <c r="K314" s="32" t="s">
        <v>290</v>
      </c>
      <c r="L314" s="32"/>
      <c r="M314" s="32" t="s">
        <v>151</v>
      </c>
      <c r="N314" s="32" t="s">
        <v>105</v>
      </c>
      <c r="O314" s="153">
        <v>4300</v>
      </c>
      <c r="P314" s="158"/>
      <c r="Q314" s="158">
        <f>O314</f>
        <v>4300</v>
      </c>
      <c r="R314" s="158">
        <f>Q314</f>
        <v>4300</v>
      </c>
      <c r="S314" s="154" t="s">
        <v>293</v>
      </c>
      <c r="T314" s="154" t="s">
        <v>112</v>
      </c>
      <c r="U314" s="154" t="s">
        <v>439</v>
      </c>
      <c r="V314" s="81">
        <v>42719</v>
      </c>
      <c r="W314" s="157">
        <f>V314+65</f>
        <v>42784</v>
      </c>
      <c r="X314" s="154"/>
      <c r="Y314" s="154"/>
      <c r="Z314" s="154"/>
      <c r="AA314" s="154"/>
      <c r="AB314" s="154" t="s">
        <v>277</v>
      </c>
      <c r="AC314" s="154" t="s">
        <v>129</v>
      </c>
      <c r="AD314" s="154" t="s">
        <v>174</v>
      </c>
      <c r="AE314" s="154" t="s">
        <v>152</v>
      </c>
      <c r="AF314" s="154">
        <v>980</v>
      </c>
      <c r="AG314" s="68" t="s">
        <v>278</v>
      </c>
      <c r="AH314" s="68" t="s">
        <v>153</v>
      </c>
      <c r="AI314" s="157">
        <v>42794</v>
      </c>
      <c r="AJ314" s="157">
        <v>42795</v>
      </c>
      <c r="AK314" s="157">
        <f>AJ314+364</f>
        <v>43159</v>
      </c>
      <c r="AL314" s="154">
        <v>2017</v>
      </c>
      <c r="AM314" s="154"/>
      <c r="AN314" s="154"/>
      <c r="AO314" s="154"/>
      <c r="AP314" s="154"/>
      <c r="AQ314" s="154"/>
      <c r="AR314" s="61"/>
      <c r="AS314" s="158"/>
      <c r="AT314" s="154"/>
      <c r="AU314" s="154"/>
      <c r="AV314" s="154"/>
      <c r="AW314" s="154"/>
    </row>
    <row r="315" spans="1:49" s="27" customFormat="1" ht="60">
      <c r="A315" s="32">
        <v>7</v>
      </c>
      <c r="B315" s="32" t="s">
        <v>960</v>
      </c>
      <c r="C315" s="32" t="s">
        <v>477</v>
      </c>
      <c r="D315" s="32" t="s">
        <v>116</v>
      </c>
      <c r="E315" s="159" t="s">
        <v>537</v>
      </c>
      <c r="F315" s="52" t="s">
        <v>566</v>
      </c>
      <c r="G315" s="52" t="s">
        <v>567</v>
      </c>
      <c r="H315" s="52" t="s">
        <v>1021</v>
      </c>
      <c r="I315" s="52" t="s">
        <v>1021</v>
      </c>
      <c r="J315" s="154">
        <v>2</v>
      </c>
      <c r="K315" s="154"/>
      <c r="L315" s="154"/>
      <c r="M315" s="52" t="s">
        <v>132</v>
      </c>
      <c r="N315" s="154" t="s">
        <v>104</v>
      </c>
      <c r="O315" s="94">
        <v>21952.5</v>
      </c>
      <c r="P315" s="154"/>
      <c r="Q315" s="94">
        <v>21952.5</v>
      </c>
      <c r="R315" s="94">
        <v>25903.95</v>
      </c>
      <c r="S315" s="52" t="s">
        <v>293</v>
      </c>
      <c r="T315" s="154" t="s">
        <v>112</v>
      </c>
      <c r="U315" s="52" t="s">
        <v>439</v>
      </c>
      <c r="V315" s="157">
        <v>42675</v>
      </c>
      <c r="W315" s="157">
        <f>V315+75</f>
        <v>42750</v>
      </c>
      <c r="X315" s="154"/>
      <c r="Y315" s="154"/>
      <c r="Z315" s="154"/>
      <c r="AA315" s="154"/>
      <c r="AB315" s="52" t="s">
        <v>568</v>
      </c>
      <c r="AC315" s="52" t="s">
        <v>569</v>
      </c>
      <c r="AD315" s="154">
        <v>55</v>
      </c>
      <c r="AE315" s="52" t="s">
        <v>570</v>
      </c>
      <c r="AF315" s="154">
        <v>4</v>
      </c>
      <c r="AG315" s="68" t="s">
        <v>278</v>
      </c>
      <c r="AH315" s="68" t="s">
        <v>153</v>
      </c>
      <c r="AI315" s="157">
        <v>42766</v>
      </c>
      <c r="AJ315" s="157">
        <v>42401</v>
      </c>
      <c r="AK315" s="87">
        <v>43131</v>
      </c>
      <c r="AL315" s="154">
        <v>2017</v>
      </c>
      <c r="AM315" s="154"/>
      <c r="AN315" s="154"/>
      <c r="AO315" s="154"/>
      <c r="AP315" s="154"/>
      <c r="AQ315" s="154"/>
      <c r="AR315" s="154"/>
      <c r="AS315" s="154"/>
      <c r="AT315" s="154"/>
      <c r="AU315" s="154"/>
      <c r="AV315" s="154"/>
      <c r="AW315" s="154"/>
    </row>
    <row r="316" spans="1:49" s="89" customFormat="1" ht="45">
      <c r="A316" s="83" t="s">
        <v>1090</v>
      </c>
      <c r="B316" s="32" t="s">
        <v>1091</v>
      </c>
      <c r="C316" s="32" t="s">
        <v>477</v>
      </c>
      <c r="D316" s="32" t="s">
        <v>116</v>
      </c>
      <c r="E316" s="159" t="s">
        <v>537</v>
      </c>
      <c r="F316" s="52" t="s">
        <v>1085</v>
      </c>
      <c r="G316" s="52" t="s">
        <v>1086</v>
      </c>
      <c r="H316" s="64" t="s">
        <v>344</v>
      </c>
      <c r="I316" s="64" t="s">
        <v>344</v>
      </c>
      <c r="J316" s="84">
        <v>2</v>
      </c>
      <c r="K316" s="85"/>
      <c r="L316" s="85"/>
      <c r="M316" s="52" t="s">
        <v>132</v>
      </c>
      <c r="N316" s="32" t="s">
        <v>103</v>
      </c>
      <c r="O316" s="86">
        <v>1840</v>
      </c>
      <c r="P316" s="85"/>
      <c r="Q316" s="86">
        <v>1840</v>
      </c>
      <c r="R316" s="86">
        <v>2171.1999999999998</v>
      </c>
      <c r="S316" s="83" t="s">
        <v>294</v>
      </c>
      <c r="T316" s="154" t="s">
        <v>116</v>
      </c>
      <c r="U316" s="52" t="s">
        <v>439</v>
      </c>
      <c r="V316" s="87">
        <v>42788</v>
      </c>
      <c r="W316" s="87">
        <f>V316+60</f>
        <v>42848</v>
      </c>
      <c r="X316" s="85"/>
      <c r="Y316" s="85"/>
      <c r="Z316" s="85"/>
      <c r="AA316" s="85"/>
      <c r="AB316" s="52" t="s">
        <v>1087</v>
      </c>
      <c r="AC316" s="154" t="s">
        <v>129</v>
      </c>
      <c r="AD316" s="154">
        <v>876</v>
      </c>
      <c r="AE316" s="154" t="s">
        <v>152</v>
      </c>
      <c r="AF316" s="154">
        <v>1</v>
      </c>
      <c r="AG316" s="68" t="s">
        <v>278</v>
      </c>
      <c r="AH316" s="68" t="s">
        <v>153</v>
      </c>
      <c r="AI316" s="157">
        <f t="shared" ref="AI316:AI332" si="122">W316+28</f>
        <v>42876</v>
      </c>
      <c r="AJ316" s="88">
        <f>AI316</f>
        <v>42876</v>
      </c>
      <c r="AK316" s="88">
        <v>43098</v>
      </c>
      <c r="AL316" s="83" t="s">
        <v>282</v>
      </c>
      <c r="AM316" s="85"/>
      <c r="AN316" s="85"/>
      <c r="AO316" s="85"/>
      <c r="AP316" s="85"/>
      <c r="AQ316" s="85"/>
      <c r="AR316" s="85"/>
      <c r="AS316" s="85"/>
      <c r="AT316" s="85"/>
      <c r="AU316" s="85"/>
      <c r="AV316" s="85"/>
      <c r="AW316" s="85"/>
    </row>
    <row r="317" spans="1:49" s="89" customFormat="1" ht="45">
      <c r="A317" s="83" t="s">
        <v>1090</v>
      </c>
      <c r="B317" s="32" t="s">
        <v>1092</v>
      </c>
      <c r="C317" s="32" t="s">
        <v>477</v>
      </c>
      <c r="D317" s="32" t="s">
        <v>116</v>
      </c>
      <c r="E317" s="159" t="s">
        <v>537</v>
      </c>
      <c r="F317" s="52" t="s">
        <v>1088</v>
      </c>
      <c r="G317" s="52" t="s">
        <v>1089</v>
      </c>
      <c r="H317" s="64" t="s">
        <v>344</v>
      </c>
      <c r="I317" s="64" t="s">
        <v>344</v>
      </c>
      <c r="J317" s="84">
        <v>2</v>
      </c>
      <c r="K317" s="85"/>
      <c r="L317" s="85"/>
      <c r="M317" s="52" t="s">
        <v>132</v>
      </c>
      <c r="N317" s="32" t="s">
        <v>103</v>
      </c>
      <c r="O317" s="86">
        <v>622.5</v>
      </c>
      <c r="P317" s="85"/>
      <c r="Q317" s="86">
        <v>622.5</v>
      </c>
      <c r="R317" s="86">
        <v>734.55</v>
      </c>
      <c r="S317" s="83" t="s">
        <v>294</v>
      </c>
      <c r="T317" s="154" t="s">
        <v>116</v>
      </c>
      <c r="U317" s="52" t="s">
        <v>439</v>
      </c>
      <c r="V317" s="87">
        <v>42788</v>
      </c>
      <c r="W317" s="87">
        <f>V317+60</f>
        <v>42848</v>
      </c>
      <c r="X317" s="85"/>
      <c r="Y317" s="85"/>
      <c r="Z317" s="85"/>
      <c r="AA317" s="85"/>
      <c r="AB317" s="52" t="s">
        <v>1089</v>
      </c>
      <c r="AC317" s="154" t="s">
        <v>129</v>
      </c>
      <c r="AD317" s="154">
        <v>876</v>
      </c>
      <c r="AE317" s="154" t="s">
        <v>152</v>
      </c>
      <c r="AF317" s="154">
        <v>1</v>
      </c>
      <c r="AG317" s="68" t="s">
        <v>278</v>
      </c>
      <c r="AH317" s="68" t="s">
        <v>153</v>
      </c>
      <c r="AI317" s="157">
        <f t="shared" si="122"/>
        <v>42876</v>
      </c>
      <c r="AJ317" s="88">
        <f>AI317</f>
        <v>42876</v>
      </c>
      <c r="AK317" s="95">
        <v>43098</v>
      </c>
      <c r="AL317" s="96" t="s">
        <v>282</v>
      </c>
      <c r="AM317" s="85"/>
      <c r="AN317" s="85"/>
      <c r="AO317" s="85"/>
      <c r="AP317" s="85"/>
      <c r="AQ317" s="85"/>
      <c r="AR317" s="85"/>
      <c r="AS317" s="85"/>
      <c r="AT317" s="85"/>
      <c r="AU317" s="85"/>
      <c r="AV317" s="85"/>
      <c r="AW317" s="85"/>
    </row>
    <row r="318" spans="1:49" s="145" customFormat="1" ht="97.5" customHeight="1">
      <c r="A318" s="32">
        <v>7</v>
      </c>
      <c r="B318" s="32" t="s">
        <v>1263</v>
      </c>
      <c r="C318" s="32" t="s">
        <v>477</v>
      </c>
      <c r="D318" s="32" t="s">
        <v>116</v>
      </c>
      <c r="E318" s="122" t="s">
        <v>1186</v>
      </c>
      <c r="F318" s="32"/>
      <c r="G318" s="32" t="s">
        <v>1341</v>
      </c>
      <c r="H318" s="50" t="s">
        <v>1207</v>
      </c>
      <c r="I318" s="50" t="s">
        <v>1208</v>
      </c>
      <c r="J318" s="32">
        <v>1</v>
      </c>
      <c r="K318" s="32"/>
      <c r="L318" s="32"/>
      <c r="M318" s="52" t="s">
        <v>132</v>
      </c>
      <c r="N318" s="154" t="s">
        <v>104</v>
      </c>
      <c r="O318" s="153">
        <v>2421.3000000000002</v>
      </c>
      <c r="P318" s="153"/>
      <c r="Q318" s="153">
        <v>2421.3000000000002</v>
      </c>
      <c r="R318" s="153">
        <v>2857.134</v>
      </c>
      <c r="S318" s="52" t="s">
        <v>293</v>
      </c>
      <c r="T318" s="32" t="s">
        <v>116</v>
      </c>
      <c r="U318" s="52" t="s">
        <v>439</v>
      </c>
      <c r="V318" s="2">
        <f>W318-70</f>
        <v>42676</v>
      </c>
      <c r="W318" s="157">
        <f>AI318-20</f>
        <v>42746</v>
      </c>
      <c r="X318" s="32"/>
      <c r="Y318" s="32"/>
      <c r="Z318" s="32"/>
      <c r="AA318" s="32"/>
      <c r="AB318" s="32" t="s">
        <v>1259</v>
      </c>
      <c r="AC318" s="154" t="s">
        <v>1191</v>
      </c>
      <c r="AD318" s="154">
        <v>876</v>
      </c>
      <c r="AE318" s="154" t="s">
        <v>124</v>
      </c>
      <c r="AF318" s="154">
        <v>1</v>
      </c>
      <c r="AG318" s="68" t="s">
        <v>278</v>
      </c>
      <c r="AH318" s="68" t="s">
        <v>153</v>
      </c>
      <c r="AI318" s="52" t="s">
        <v>1342</v>
      </c>
      <c r="AJ318" s="52" t="s">
        <v>1343</v>
      </c>
      <c r="AK318" s="157">
        <v>43100</v>
      </c>
      <c r="AL318" s="32">
        <v>2017</v>
      </c>
      <c r="AM318" s="32"/>
      <c r="AN318" s="32"/>
      <c r="AO318" s="32"/>
      <c r="AP318" s="32"/>
      <c r="AQ318" s="32"/>
      <c r="AR318" s="32"/>
      <c r="AS318" s="32"/>
      <c r="AT318" s="32"/>
      <c r="AU318" s="32"/>
      <c r="AV318" s="32"/>
      <c r="AW318" s="32"/>
    </row>
    <row r="319" spans="1:49" s="139" customFormat="1" ht="45">
      <c r="A319" s="32">
        <v>7</v>
      </c>
      <c r="B319" s="32" t="s">
        <v>1264</v>
      </c>
      <c r="C319" s="32" t="s">
        <v>477</v>
      </c>
      <c r="D319" s="32" t="s">
        <v>116</v>
      </c>
      <c r="E319" s="122" t="s">
        <v>1186</v>
      </c>
      <c r="F319" s="32"/>
      <c r="G319" s="52" t="s">
        <v>1260</v>
      </c>
      <c r="H319" s="52" t="s">
        <v>1261</v>
      </c>
      <c r="I319" s="52" t="s">
        <v>1261</v>
      </c>
      <c r="J319" s="154">
        <v>1</v>
      </c>
      <c r="K319" s="154"/>
      <c r="L319" s="154"/>
      <c r="M319" s="32" t="s">
        <v>132</v>
      </c>
      <c r="N319" s="32" t="s">
        <v>104</v>
      </c>
      <c r="O319" s="153">
        <v>480</v>
      </c>
      <c r="P319" s="153"/>
      <c r="Q319" s="153">
        <v>480</v>
      </c>
      <c r="R319" s="153">
        <v>480</v>
      </c>
      <c r="S319" s="122" t="s">
        <v>295</v>
      </c>
      <c r="T319" s="32" t="s">
        <v>116</v>
      </c>
      <c r="U319" s="52" t="s">
        <v>439</v>
      </c>
      <c r="V319" s="146">
        <f>W319-55</f>
        <v>42812</v>
      </c>
      <c r="W319" s="157">
        <f>AI319-28</f>
        <v>42867</v>
      </c>
      <c r="X319" s="154"/>
      <c r="Y319" s="154"/>
      <c r="Z319" s="154"/>
      <c r="AA319" s="154"/>
      <c r="AB319" s="52" t="s">
        <v>1262</v>
      </c>
      <c r="AC319" s="154" t="s">
        <v>1191</v>
      </c>
      <c r="AD319" s="154">
        <v>876</v>
      </c>
      <c r="AE319" s="154" t="s">
        <v>124</v>
      </c>
      <c r="AF319" s="154">
        <v>1</v>
      </c>
      <c r="AG319" s="68" t="s">
        <v>278</v>
      </c>
      <c r="AH319" s="68" t="s">
        <v>153</v>
      </c>
      <c r="AI319" s="87">
        <v>42895</v>
      </c>
      <c r="AJ319" s="87">
        <v>42898</v>
      </c>
      <c r="AK319" s="87">
        <v>42989</v>
      </c>
      <c r="AL319" s="87"/>
      <c r="AM319" s="52"/>
      <c r="AN319" s="154"/>
      <c r="AO319" s="154"/>
      <c r="AP319" s="154"/>
      <c r="AQ319" s="154"/>
      <c r="AR319" s="154"/>
      <c r="AS319" s="154"/>
      <c r="AT319" s="154"/>
      <c r="AU319" s="154"/>
      <c r="AV319" s="154"/>
      <c r="AW319" s="154"/>
    </row>
    <row r="320" spans="1:49" s="27" customFormat="1" ht="41.25" customHeight="1">
      <c r="A320" s="32">
        <v>7</v>
      </c>
      <c r="B320" s="32" t="s">
        <v>1010</v>
      </c>
      <c r="C320" s="32" t="s">
        <v>477</v>
      </c>
      <c r="D320" s="32" t="s">
        <v>116</v>
      </c>
      <c r="E320" s="32" t="s">
        <v>89</v>
      </c>
      <c r="F320" s="154">
        <v>126</v>
      </c>
      <c r="G320" s="154" t="s">
        <v>813</v>
      </c>
      <c r="H320" s="156" t="s">
        <v>814</v>
      </c>
      <c r="I320" s="156" t="s">
        <v>815</v>
      </c>
      <c r="J320" s="32">
        <v>1</v>
      </c>
      <c r="K320" s="32"/>
      <c r="L320" s="32"/>
      <c r="M320" s="154" t="s">
        <v>151</v>
      </c>
      <c r="N320" s="154" t="s">
        <v>306</v>
      </c>
      <c r="O320" s="54">
        <v>3536.68</v>
      </c>
      <c r="P320" s="153"/>
      <c r="Q320" s="54">
        <v>3536.68</v>
      </c>
      <c r="R320" s="153">
        <f>Q320*1.18</f>
        <v>4173.2823999999991</v>
      </c>
      <c r="S320" s="154" t="s">
        <v>294</v>
      </c>
      <c r="T320" s="154" t="s">
        <v>112</v>
      </c>
      <c r="U320" s="154" t="s">
        <v>439</v>
      </c>
      <c r="V320" s="157">
        <v>42755</v>
      </c>
      <c r="W320" s="157">
        <f t="shared" ref="W320:W321" si="123">V320+75</f>
        <v>42830</v>
      </c>
      <c r="X320" s="154"/>
      <c r="Y320" s="154"/>
      <c r="Z320" s="154"/>
      <c r="AA320" s="154"/>
      <c r="AB320" s="154" t="s">
        <v>813</v>
      </c>
      <c r="AC320" s="154" t="s">
        <v>812</v>
      </c>
      <c r="AD320" s="154"/>
      <c r="AE320" s="154" t="s">
        <v>816</v>
      </c>
      <c r="AF320" s="154">
        <v>715</v>
      </c>
      <c r="AG320" s="68" t="s">
        <v>278</v>
      </c>
      <c r="AH320" s="68" t="s">
        <v>153</v>
      </c>
      <c r="AI320" s="157">
        <f>W320+28</f>
        <v>42858</v>
      </c>
      <c r="AJ320" s="157">
        <f>AI320</f>
        <v>42858</v>
      </c>
      <c r="AK320" s="157">
        <v>43215</v>
      </c>
      <c r="AL320" s="154"/>
      <c r="AM320" s="154"/>
      <c r="AN320" s="154"/>
      <c r="AO320" s="154"/>
      <c r="AP320" s="154"/>
      <c r="AQ320" s="154"/>
      <c r="AR320" s="157"/>
      <c r="AS320" s="158"/>
      <c r="AT320" s="154"/>
      <c r="AU320" s="154"/>
      <c r="AV320" s="154"/>
      <c r="AW320" s="154"/>
    </row>
    <row r="321" spans="1:49" s="27" customFormat="1" ht="30">
      <c r="A321" s="32">
        <v>7</v>
      </c>
      <c r="B321" s="32" t="s">
        <v>1011</v>
      </c>
      <c r="C321" s="32" t="s">
        <v>477</v>
      </c>
      <c r="D321" s="32" t="s">
        <v>116</v>
      </c>
      <c r="E321" s="32" t="s">
        <v>89</v>
      </c>
      <c r="F321" s="154">
        <v>125</v>
      </c>
      <c r="G321" s="154" t="s">
        <v>817</v>
      </c>
      <c r="H321" s="156" t="s">
        <v>818</v>
      </c>
      <c r="I321" s="156" t="s">
        <v>818</v>
      </c>
      <c r="J321" s="32">
        <v>1</v>
      </c>
      <c r="K321" s="32"/>
      <c r="L321" s="32"/>
      <c r="M321" s="154" t="s">
        <v>151</v>
      </c>
      <c r="N321" s="154" t="s">
        <v>306</v>
      </c>
      <c r="O321" s="54">
        <v>4121.5479999999998</v>
      </c>
      <c r="P321" s="153"/>
      <c r="Q321" s="54">
        <v>4121.5479999999998</v>
      </c>
      <c r="R321" s="153">
        <f>Q321*1.18</f>
        <v>4863.4266399999997</v>
      </c>
      <c r="S321" s="154" t="s">
        <v>294</v>
      </c>
      <c r="T321" s="154" t="s">
        <v>112</v>
      </c>
      <c r="U321" s="154" t="s">
        <v>439</v>
      </c>
      <c r="V321" s="157">
        <v>42755</v>
      </c>
      <c r="W321" s="157">
        <f t="shared" si="123"/>
        <v>42830</v>
      </c>
      <c r="X321" s="154"/>
      <c r="Y321" s="154"/>
      <c r="Z321" s="154"/>
      <c r="AA321" s="154"/>
      <c r="AB321" s="154" t="s">
        <v>817</v>
      </c>
      <c r="AC321" s="154" t="s">
        <v>812</v>
      </c>
      <c r="AD321" s="154"/>
      <c r="AE321" s="154" t="s">
        <v>819</v>
      </c>
      <c r="AF321" s="154">
        <v>839.79600000000005</v>
      </c>
      <c r="AG321" s="68" t="s">
        <v>278</v>
      </c>
      <c r="AH321" s="68" t="s">
        <v>153</v>
      </c>
      <c r="AI321" s="157">
        <f>W321+28</f>
        <v>42858</v>
      </c>
      <c r="AJ321" s="157">
        <f>AI321</f>
        <v>42858</v>
      </c>
      <c r="AK321" s="157">
        <v>43215</v>
      </c>
      <c r="AL321" s="154"/>
      <c r="AM321" s="154"/>
      <c r="AN321" s="154"/>
      <c r="AO321" s="154"/>
      <c r="AP321" s="154"/>
      <c r="AQ321" s="154"/>
      <c r="AR321" s="157"/>
      <c r="AS321" s="158"/>
      <c r="AT321" s="154"/>
      <c r="AU321" s="154"/>
      <c r="AV321" s="154"/>
      <c r="AW321" s="154"/>
    </row>
    <row r="322" spans="1:49" s="97" customFormat="1" ht="56.25" customHeight="1">
      <c r="A322" s="32">
        <v>7</v>
      </c>
      <c r="B322" s="32" t="s">
        <v>961</v>
      </c>
      <c r="C322" s="32" t="s">
        <v>477</v>
      </c>
      <c r="D322" s="32" t="s">
        <v>117</v>
      </c>
      <c r="E322" s="159" t="s">
        <v>537</v>
      </c>
      <c r="F322" s="52">
        <v>5</v>
      </c>
      <c r="G322" s="52" t="s">
        <v>292</v>
      </c>
      <c r="H322" s="32" t="s">
        <v>1180</v>
      </c>
      <c r="I322" s="32" t="s">
        <v>1180</v>
      </c>
      <c r="J322" s="154">
        <v>1</v>
      </c>
      <c r="K322" s="154"/>
      <c r="L322" s="154"/>
      <c r="M322" s="52" t="s">
        <v>132</v>
      </c>
      <c r="N322" s="154" t="s">
        <v>104</v>
      </c>
      <c r="O322" s="94">
        <v>580.52</v>
      </c>
      <c r="P322" s="154"/>
      <c r="Q322" s="94">
        <v>580.52</v>
      </c>
      <c r="R322" s="94">
        <v>685.0136</v>
      </c>
      <c r="S322" s="52" t="s">
        <v>294</v>
      </c>
      <c r="T322" s="52" t="s">
        <v>112</v>
      </c>
      <c r="U322" s="52" t="s">
        <v>439</v>
      </c>
      <c r="V322" s="87">
        <v>42705</v>
      </c>
      <c r="W322" s="87">
        <f t="shared" ref="W322:W323" si="124">V322+60</f>
        <v>42765</v>
      </c>
      <c r="X322" s="154"/>
      <c r="Y322" s="154"/>
      <c r="Z322" s="154"/>
      <c r="AA322" s="154"/>
      <c r="AB322" s="52" t="s">
        <v>292</v>
      </c>
      <c r="AC322" s="52" t="s">
        <v>129</v>
      </c>
      <c r="AD322" s="154">
        <v>876</v>
      </c>
      <c r="AE322" s="154" t="s">
        <v>124</v>
      </c>
      <c r="AF322" s="154">
        <v>1</v>
      </c>
      <c r="AG322" s="68" t="s">
        <v>279</v>
      </c>
      <c r="AH322" s="68" t="s">
        <v>155</v>
      </c>
      <c r="AI322" s="157">
        <f t="shared" si="122"/>
        <v>42793</v>
      </c>
      <c r="AJ322" s="88">
        <f t="shared" ref="AJ322:AJ323" si="125">AI322</f>
        <v>42793</v>
      </c>
      <c r="AK322" s="87">
        <v>43098</v>
      </c>
      <c r="AL322" s="154">
        <v>2017</v>
      </c>
      <c r="AM322" s="154"/>
      <c r="AN322" s="154"/>
      <c r="AO322" s="154"/>
      <c r="AP322" s="154"/>
      <c r="AQ322" s="154"/>
      <c r="AR322" s="154"/>
      <c r="AS322" s="154"/>
      <c r="AT322" s="154"/>
      <c r="AU322" s="154"/>
      <c r="AV322" s="154"/>
      <c r="AW322" s="154"/>
    </row>
    <row r="323" spans="1:49" s="27" customFormat="1" ht="75">
      <c r="A323" s="32">
        <v>7</v>
      </c>
      <c r="B323" s="32" t="s">
        <v>962</v>
      </c>
      <c r="C323" s="32" t="s">
        <v>477</v>
      </c>
      <c r="D323" s="32" t="s">
        <v>117</v>
      </c>
      <c r="E323" s="159" t="s">
        <v>537</v>
      </c>
      <c r="F323" s="32">
        <v>1</v>
      </c>
      <c r="G323" s="32" t="s">
        <v>164</v>
      </c>
      <c r="H323" s="65" t="s">
        <v>1031</v>
      </c>
      <c r="I323" s="65" t="s">
        <v>1031</v>
      </c>
      <c r="J323" s="32">
        <v>2</v>
      </c>
      <c r="K323" s="32"/>
      <c r="L323" s="32"/>
      <c r="M323" s="32" t="s">
        <v>132</v>
      </c>
      <c r="N323" s="32" t="s">
        <v>105</v>
      </c>
      <c r="O323" s="153">
        <v>2745.02952</v>
      </c>
      <c r="P323" s="153"/>
      <c r="Q323" s="153">
        <v>2745.02952</v>
      </c>
      <c r="R323" s="153">
        <v>3239.1348336000001</v>
      </c>
      <c r="S323" s="154" t="s">
        <v>294</v>
      </c>
      <c r="T323" s="154" t="s">
        <v>117</v>
      </c>
      <c r="U323" s="52" t="s">
        <v>439</v>
      </c>
      <c r="V323" s="157">
        <v>42734</v>
      </c>
      <c r="W323" s="87">
        <f t="shared" si="124"/>
        <v>42794</v>
      </c>
      <c r="X323" s="154"/>
      <c r="Y323" s="154"/>
      <c r="Z323" s="154"/>
      <c r="AA323" s="154"/>
      <c r="AB323" s="154" t="s">
        <v>164</v>
      </c>
      <c r="AC323" s="154" t="s">
        <v>129</v>
      </c>
      <c r="AD323" s="154">
        <v>876</v>
      </c>
      <c r="AE323" s="154" t="s">
        <v>124</v>
      </c>
      <c r="AF323" s="154">
        <v>1</v>
      </c>
      <c r="AG323" s="68" t="s">
        <v>279</v>
      </c>
      <c r="AH323" s="68" t="s">
        <v>155</v>
      </c>
      <c r="AI323" s="157">
        <f t="shared" si="122"/>
        <v>42822</v>
      </c>
      <c r="AJ323" s="88">
        <f t="shared" si="125"/>
        <v>42822</v>
      </c>
      <c r="AK323" s="157">
        <v>43100</v>
      </c>
      <c r="AL323" s="154">
        <v>2017</v>
      </c>
      <c r="AM323" s="154"/>
      <c r="AN323" s="154"/>
      <c r="AO323" s="154"/>
      <c r="AP323" s="154"/>
      <c r="AQ323" s="154"/>
      <c r="AR323" s="61"/>
      <c r="AS323" s="158"/>
      <c r="AT323" s="154"/>
      <c r="AU323" s="154"/>
      <c r="AV323" s="154"/>
      <c r="AW323" s="154"/>
    </row>
    <row r="324" spans="1:49" s="27" customFormat="1" ht="120">
      <c r="A324" s="32">
        <v>7</v>
      </c>
      <c r="B324" s="32" t="s">
        <v>963</v>
      </c>
      <c r="C324" s="32" t="s">
        <v>477</v>
      </c>
      <c r="D324" s="32" t="s">
        <v>117</v>
      </c>
      <c r="E324" s="159" t="s">
        <v>537</v>
      </c>
      <c r="F324" s="32">
        <v>1</v>
      </c>
      <c r="G324" s="32" t="s">
        <v>156</v>
      </c>
      <c r="H324" s="64" t="s">
        <v>243</v>
      </c>
      <c r="I324" s="32" t="s">
        <v>199</v>
      </c>
      <c r="J324" s="32">
        <v>2</v>
      </c>
      <c r="K324" s="32"/>
      <c r="L324" s="32"/>
      <c r="M324" s="32" t="s">
        <v>151</v>
      </c>
      <c r="N324" s="32" t="s">
        <v>105</v>
      </c>
      <c r="O324" s="153">
        <v>2703.1179999999999</v>
      </c>
      <c r="P324" s="158"/>
      <c r="Q324" s="158">
        <v>2703.1179999999999</v>
      </c>
      <c r="R324" s="158">
        <f>Q324*1.18</f>
        <v>3189.6792399999999</v>
      </c>
      <c r="S324" s="154" t="s">
        <v>107</v>
      </c>
      <c r="T324" s="154" t="s">
        <v>117</v>
      </c>
      <c r="U324" s="68" t="s">
        <v>424</v>
      </c>
      <c r="V324" s="157" t="s">
        <v>158</v>
      </c>
      <c r="W324" s="157" t="str">
        <f>V324</f>
        <v>27.01.2017</v>
      </c>
      <c r="X324" s="154" t="s">
        <v>160</v>
      </c>
      <c r="Y324" s="154" t="s">
        <v>159</v>
      </c>
      <c r="Z324" s="154">
        <v>4207007095</v>
      </c>
      <c r="AA324" s="154">
        <v>420501001</v>
      </c>
      <c r="AB324" s="154" t="s">
        <v>163</v>
      </c>
      <c r="AC324" s="154" t="s">
        <v>161</v>
      </c>
      <c r="AD324" s="154">
        <v>796</v>
      </c>
      <c r="AE324" s="154" t="s">
        <v>162</v>
      </c>
      <c r="AF324" s="160">
        <v>1</v>
      </c>
      <c r="AG324" s="68" t="s">
        <v>279</v>
      </c>
      <c r="AH324" s="68" t="s">
        <v>155</v>
      </c>
      <c r="AI324" s="157">
        <f t="shared" si="122"/>
        <v>42790</v>
      </c>
      <c r="AJ324" s="157">
        <f>AI324</f>
        <v>42790</v>
      </c>
      <c r="AK324" s="157">
        <v>43100</v>
      </c>
      <c r="AL324" s="154">
        <v>2017</v>
      </c>
      <c r="AM324" s="154"/>
      <c r="AN324" s="154"/>
      <c r="AO324" s="154"/>
      <c r="AP324" s="154"/>
      <c r="AQ324" s="154"/>
      <c r="AR324" s="61"/>
      <c r="AS324" s="158"/>
      <c r="AT324" s="154"/>
      <c r="AU324" s="154"/>
      <c r="AV324" s="154"/>
      <c r="AW324" s="154"/>
    </row>
    <row r="325" spans="1:49" s="27" customFormat="1" ht="45">
      <c r="A325" s="32">
        <v>7</v>
      </c>
      <c r="B325" s="32" t="s">
        <v>964</v>
      </c>
      <c r="C325" s="32" t="s">
        <v>477</v>
      </c>
      <c r="D325" s="32" t="s">
        <v>117</v>
      </c>
      <c r="E325" s="159" t="s">
        <v>537</v>
      </c>
      <c r="F325" s="32">
        <v>1</v>
      </c>
      <c r="G325" s="32" t="s">
        <v>166</v>
      </c>
      <c r="H325" s="32" t="s">
        <v>165</v>
      </c>
      <c r="I325" s="32" t="s">
        <v>199</v>
      </c>
      <c r="J325" s="32">
        <v>2</v>
      </c>
      <c r="K325" s="32"/>
      <c r="L325" s="32"/>
      <c r="M325" s="32" t="s">
        <v>132</v>
      </c>
      <c r="N325" s="32" t="s">
        <v>105</v>
      </c>
      <c r="O325" s="153">
        <v>1213.0284200000001</v>
      </c>
      <c r="P325" s="158"/>
      <c r="Q325" s="158">
        <v>1213.0284200000001</v>
      </c>
      <c r="R325" s="158">
        <f>Q325*1.18</f>
        <v>1431.3735356</v>
      </c>
      <c r="S325" s="154" t="s">
        <v>294</v>
      </c>
      <c r="T325" s="154" t="s">
        <v>117</v>
      </c>
      <c r="U325" s="52" t="s">
        <v>439</v>
      </c>
      <c r="V325" s="157">
        <v>42734</v>
      </c>
      <c r="W325" s="87">
        <f t="shared" ref="W325:W330" si="126">V325+60</f>
        <v>42794</v>
      </c>
      <c r="X325" s="154"/>
      <c r="Y325" s="154"/>
      <c r="Z325" s="154"/>
      <c r="AA325" s="154"/>
      <c r="AB325" s="154" t="s">
        <v>166</v>
      </c>
      <c r="AC325" s="154" t="s">
        <v>129</v>
      </c>
      <c r="AD325" s="154">
        <v>876</v>
      </c>
      <c r="AE325" s="154" t="s">
        <v>124</v>
      </c>
      <c r="AF325" s="154">
        <v>1</v>
      </c>
      <c r="AG325" s="154">
        <v>32000000000</v>
      </c>
      <c r="AH325" s="154" t="s">
        <v>155</v>
      </c>
      <c r="AI325" s="157">
        <f>W325+28</f>
        <v>42822</v>
      </c>
      <c r="AJ325" s="88">
        <f t="shared" ref="AJ325:AJ330" si="127">AI325</f>
        <v>42822</v>
      </c>
      <c r="AK325" s="157">
        <v>43188</v>
      </c>
      <c r="AL325" s="154">
        <v>2017</v>
      </c>
      <c r="AM325" s="154"/>
      <c r="AN325" s="154"/>
      <c r="AO325" s="154"/>
      <c r="AP325" s="154"/>
      <c r="AQ325" s="154"/>
      <c r="AR325" s="61"/>
      <c r="AS325" s="158"/>
      <c r="AT325" s="154"/>
      <c r="AU325" s="154"/>
      <c r="AV325" s="154"/>
      <c r="AW325" s="154"/>
    </row>
    <row r="326" spans="1:49" s="27" customFormat="1" ht="45">
      <c r="A326" s="32">
        <v>7</v>
      </c>
      <c r="B326" s="32" t="s">
        <v>965</v>
      </c>
      <c r="C326" s="32" t="s">
        <v>477</v>
      </c>
      <c r="D326" s="32" t="s">
        <v>117</v>
      </c>
      <c r="E326" s="159" t="s">
        <v>537</v>
      </c>
      <c r="F326" s="32">
        <v>1</v>
      </c>
      <c r="G326" s="32" t="s">
        <v>167</v>
      </c>
      <c r="H326" s="36" t="s">
        <v>165</v>
      </c>
      <c r="I326" s="32" t="s">
        <v>199</v>
      </c>
      <c r="J326" s="32">
        <v>2</v>
      </c>
      <c r="K326" s="32"/>
      <c r="L326" s="32"/>
      <c r="M326" s="32" t="s">
        <v>132</v>
      </c>
      <c r="N326" s="32" t="s">
        <v>105</v>
      </c>
      <c r="O326" s="153">
        <v>628</v>
      </c>
      <c r="P326" s="153"/>
      <c r="Q326" s="153">
        <v>628</v>
      </c>
      <c r="R326" s="153">
        <v>628</v>
      </c>
      <c r="S326" s="154" t="s">
        <v>294</v>
      </c>
      <c r="T326" s="154" t="s">
        <v>117</v>
      </c>
      <c r="U326" s="52" t="s">
        <v>439</v>
      </c>
      <c r="V326" s="157">
        <v>42734</v>
      </c>
      <c r="W326" s="87">
        <f t="shared" si="126"/>
        <v>42794</v>
      </c>
      <c r="X326" s="154"/>
      <c r="Y326" s="154"/>
      <c r="Z326" s="154"/>
      <c r="AA326" s="154"/>
      <c r="AB326" s="154" t="s">
        <v>167</v>
      </c>
      <c r="AC326" s="154" t="s">
        <v>129</v>
      </c>
      <c r="AD326" s="154">
        <v>876</v>
      </c>
      <c r="AE326" s="154" t="s">
        <v>124</v>
      </c>
      <c r="AF326" s="154">
        <v>1</v>
      </c>
      <c r="AG326" s="154">
        <v>32000000000</v>
      </c>
      <c r="AH326" s="154" t="s">
        <v>155</v>
      </c>
      <c r="AI326" s="157">
        <f t="shared" si="122"/>
        <v>42822</v>
      </c>
      <c r="AJ326" s="88">
        <f t="shared" si="127"/>
        <v>42822</v>
      </c>
      <c r="AK326" s="157">
        <v>43100</v>
      </c>
      <c r="AL326" s="154">
        <v>2017</v>
      </c>
      <c r="AM326" s="154"/>
      <c r="AN326" s="154"/>
      <c r="AO326" s="154"/>
      <c r="AP326" s="154"/>
      <c r="AQ326" s="154"/>
      <c r="AR326" s="61"/>
      <c r="AS326" s="158"/>
      <c r="AT326" s="154"/>
      <c r="AU326" s="154"/>
      <c r="AV326" s="154"/>
      <c r="AW326" s="154" t="s">
        <v>168</v>
      </c>
    </row>
    <row r="327" spans="1:49" s="27" customFormat="1" ht="96" customHeight="1">
      <c r="A327" s="32">
        <v>7</v>
      </c>
      <c r="B327" s="32" t="s">
        <v>966</v>
      </c>
      <c r="C327" s="32" t="s">
        <v>477</v>
      </c>
      <c r="D327" s="32" t="s">
        <v>117</v>
      </c>
      <c r="E327" s="159" t="s">
        <v>537</v>
      </c>
      <c r="F327" s="32">
        <v>1</v>
      </c>
      <c r="G327" s="32" t="s">
        <v>169</v>
      </c>
      <c r="H327" s="36" t="s">
        <v>1184</v>
      </c>
      <c r="I327" s="32" t="s">
        <v>227</v>
      </c>
      <c r="J327" s="32">
        <v>1</v>
      </c>
      <c r="K327" s="32"/>
      <c r="L327" s="32"/>
      <c r="M327" s="32" t="s">
        <v>132</v>
      </c>
      <c r="N327" s="32" t="s">
        <v>104</v>
      </c>
      <c r="O327" s="153">
        <v>6415.2</v>
      </c>
      <c r="P327" s="153"/>
      <c r="Q327" s="153">
        <v>6415.2</v>
      </c>
      <c r="R327" s="153">
        <f>Q327*1.18</f>
        <v>7569.9359999999997</v>
      </c>
      <c r="S327" s="154" t="s">
        <v>294</v>
      </c>
      <c r="T327" s="154" t="s">
        <v>117</v>
      </c>
      <c r="U327" s="52" t="s">
        <v>439</v>
      </c>
      <c r="V327" s="157">
        <v>42720</v>
      </c>
      <c r="W327" s="87">
        <f t="shared" si="126"/>
        <v>42780</v>
      </c>
      <c r="X327" s="154"/>
      <c r="Y327" s="154"/>
      <c r="Z327" s="154"/>
      <c r="AA327" s="154"/>
      <c r="AB327" s="154" t="s">
        <v>169</v>
      </c>
      <c r="AC327" s="154" t="s">
        <v>172</v>
      </c>
      <c r="AD327" s="154" t="s">
        <v>174</v>
      </c>
      <c r="AE327" s="154" t="s">
        <v>152</v>
      </c>
      <c r="AF327" s="154">
        <v>1</v>
      </c>
      <c r="AG327" s="154">
        <v>32000000000</v>
      </c>
      <c r="AH327" s="154" t="s">
        <v>155</v>
      </c>
      <c r="AI327" s="157">
        <f t="shared" si="122"/>
        <v>42808</v>
      </c>
      <c r="AJ327" s="88">
        <f t="shared" si="127"/>
        <v>42808</v>
      </c>
      <c r="AK327" s="157" t="s">
        <v>175</v>
      </c>
      <c r="AL327" s="154">
        <v>2017</v>
      </c>
      <c r="AM327" s="154"/>
      <c r="AN327" s="154"/>
      <c r="AO327" s="154"/>
      <c r="AP327" s="154"/>
      <c r="AQ327" s="154"/>
      <c r="AR327" s="61"/>
      <c r="AS327" s="158"/>
      <c r="AT327" s="154"/>
      <c r="AU327" s="154"/>
      <c r="AV327" s="154"/>
      <c r="AW327" s="154"/>
    </row>
    <row r="328" spans="1:49" s="27" customFormat="1" ht="73.5" customHeight="1">
      <c r="A328" s="32">
        <v>7</v>
      </c>
      <c r="B328" s="32" t="s">
        <v>967</v>
      </c>
      <c r="C328" s="32" t="s">
        <v>477</v>
      </c>
      <c r="D328" s="32" t="s">
        <v>117</v>
      </c>
      <c r="E328" s="159" t="s">
        <v>537</v>
      </c>
      <c r="F328" s="32">
        <v>1</v>
      </c>
      <c r="G328" s="32" t="s">
        <v>170</v>
      </c>
      <c r="H328" s="36" t="s">
        <v>1184</v>
      </c>
      <c r="I328" s="32" t="s">
        <v>227</v>
      </c>
      <c r="J328" s="32">
        <v>1</v>
      </c>
      <c r="K328" s="32"/>
      <c r="L328" s="32"/>
      <c r="M328" s="32" t="s">
        <v>132</v>
      </c>
      <c r="N328" s="32" t="s">
        <v>104</v>
      </c>
      <c r="O328" s="153">
        <v>1690</v>
      </c>
      <c r="P328" s="153"/>
      <c r="Q328" s="153">
        <v>1690</v>
      </c>
      <c r="R328" s="153">
        <f>Q328*1.18</f>
        <v>1994.1999999999998</v>
      </c>
      <c r="S328" s="154" t="s">
        <v>294</v>
      </c>
      <c r="T328" s="154" t="s">
        <v>117</v>
      </c>
      <c r="U328" s="52" t="s">
        <v>439</v>
      </c>
      <c r="V328" s="157">
        <v>42720</v>
      </c>
      <c r="W328" s="87">
        <f t="shared" si="126"/>
        <v>42780</v>
      </c>
      <c r="X328" s="154"/>
      <c r="Y328" s="154"/>
      <c r="Z328" s="154"/>
      <c r="AA328" s="154"/>
      <c r="AB328" s="154" t="s">
        <v>170</v>
      </c>
      <c r="AC328" s="154" t="s">
        <v>172</v>
      </c>
      <c r="AD328" s="154" t="s">
        <v>174</v>
      </c>
      <c r="AE328" s="154" t="s">
        <v>152</v>
      </c>
      <c r="AF328" s="154">
        <v>1</v>
      </c>
      <c r="AG328" s="154">
        <v>32000000000</v>
      </c>
      <c r="AH328" s="154" t="s">
        <v>155</v>
      </c>
      <c r="AI328" s="157">
        <f t="shared" si="122"/>
        <v>42808</v>
      </c>
      <c r="AJ328" s="88">
        <f t="shared" si="127"/>
        <v>42808</v>
      </c>
      <c r="AK328" s="157" t="s">
        <v>175</v>
      </c>
      <c r="AL328" s="154">
        <v>2017</v>
      </c>
      <c r="AM328" s="154"/>
      <c r="AN328" s="154"/>
      <c r="AO328" s="154"/>
      <c r="AP328" s="154"/>
      <c r="AQ328" s="154"/>
      <c r="AR328" s="61"/>
      <c r="AS328" s="158"/>
      <c r="AT328" s="154"/>
      <c r="AU328" s="154"/>
      <c r="AV328" s="154"/>
      <c r="AW328" s="154"/>
    </row>
    <row r="329" spans="1:49" s="27" customFormat="1" ht="60">
      <c r="A329" s="32">
        <v>7</v>
      </c>
      <c r="B329" s="32" t="s">
        <v>968</v>
      </c>
      <c r="C329" s="32" t="s">
        <v>477</v>
      </c>
      <c r="D329" s="32" t="s">
        <v>117</v>
      </c>
      <c r="E329" s="159" t="s">
        <v>537</v>
      </c>
      <c r="F329" s="32">
        <v>1</v>
      </c>
      <c r="G329" s="32" t="s">
        <v>171</v>
      </c>
      <c r="H329" s="36" t="s">
        <v>1184</v>
      </c>
      <c r="I329" s="36" t="s">
        <v>1184</v>
      </c>
      <c r="J329" s="32">
        <v>1</v>
      </c>
      <c r="K329" s="32"/>
      <c r="L329" s="32"/>
      <c r="M329" s="32" t="s">
        <v>132</v>
      </c>
      <c r="N329" s="32" t="s">
        <v>104</v>
      </c>
      <c r="O329" s="153">
        <v>6249</v>
      </c>
      <c r="P329" s="158"/>
      <c r="Q329" s="158">
        <v>6249</v>
      </c>
      <c r="R329" s="158">
        <f>Q329*1.18</f>
        <v>7373.82</v>
      </c>
      <c r="S329" s="154" t="s">
        <v>294</v>
      </c>
      <c r="T329" s="154" t="s">
        <v>117</v>
      </c>
      <c r="U329" s="52" t="s">
        <v>439</v>
      </c>
      <c r="V329" s="157">
        <v>42720</v>
      </c>
      <c r="W329" s="87">
        <f t="shared" si="126"/>
        <v>42780</v>
      </c>
      <c r="X329" s="154"/>
      <c r="Y329" s="154"/>
      <c r="Z329" s="154"/>
      <c r="AA329" s="154"/>
      <c r="AB329" s="154" t="s">
        <v>171</v>
      </c>
      <c r="AC329" s="154" t="s">
        <v>173</v>
      </c>
      <c r="AD329" s="154" t="s">
        <v>174</v>
      </c>
      <c r="AE329" s="154" t="s">
        <v>152</v>
      </c>
      <c r="AF329" s="154">
        <v>1</v>
      </c>
      <c r="AG329" s="154">
        <v>32000000000</v>
      </c>
      <c r="AH329" s="154" t="s">
        <v>155</v>
      </c>
      <c r="AI329" s="157">
        <f t="shared" si="122"/>
        <v>42808</v>
      </c>
      <c r="AJ329" s="88">
        <f t="shared" si="127"/>
        <v>42808</v>
      </c>
      <c r="AK329" s="157" t="s">
        <v>175</v>
      </c>
      <c r="AL329" s="154">
        <v>2017</v>
      </c>
      <c r="AM329" s="154"/>
      <c r="AN329" s="154"/>
      <c r="AO329" s="154"/>
      <c r="AP329" s="154"/>
      <c r="AQ329" s="154"/>
      <c r="AR329" s="61"/>
      <c r="AS329" s="158"/>
      <c r="AT329" s="154"/>
      <c r="AU329" s="154"/>
      <c r="AV329" s="154"/>
      <c r="AW329" s="154"/>
    </row>
    <row r="330" spans="1:49" s="27" customFormat="1" ht="75">
      <c r="A330" s="32">
        <v>7</v>
      </c>
      <c r="B330" s="32" t="s">
        <v>969</v>
      </c>
      <c r="C330" s="32" t="s">
        <v>477</v>
      </c>
      <c r="D330" s="32" t="s">
        <v>117</v>
      </c>
      <c r="E330" s="159" t="s">
        <v>537</v>
      </c>
      <c r="F330" s="32">
        <v>1</v>
      </c>
      <c r="G330" s="32" t="s">
        <v>176</v>
      </c>
      <c r="H330" s="65" t="s">
        <v>1183</v>
      </c>
      <c r="I330" s="32" t="s">
        <v>199</v>
      </c>
      <c r="J330" s="32">
        <v>1</v>
      </c>
      <c r="K330" s="32"/>
      <c r="L330" s="32"/>
      <c r="M330" s="32" t="s">
        <v>132</v>
      </c>
      <c r="N330" s="32" t="s">
        <v>104</v>
      </c>
      <c r="O330" s="153">
        <v>1427.2439999999999</v>
      </c>
      <c r="P330" s="158"/>
      <c r="Q330" s="158">
        <v>1427.2439999999999</v>
      </c>
      <c r="R330" s="158">
        <f>Q330*1.18</f>
        <v>1684.1479199999999</v>
      </c>
      <c r="S330" s="154" t="s">
        <v>294</v>
      </c>
      <c r="T330" s="154" t="s">
        <v>117</v>
      </c>
      <c r="U330" s="52" t="s">
        <v>439</v>
      </c>
      <c r="V330" s="157">
        <v>42825</v>
      </c>
      <c r="W330" s="87">
        <f t="shared" si="126"/>
        <v>42885</v>
      </c>
      <c r="X330" s="154"/>
      <c r="Y330" s="154"/>
      <c r="Z330" s="154"/>
      <c r="AA330" s="154"/>
      <c r="AB330" s="154" t="s">
        <v>176</v>
      </c>
      <c r="AC330" s="154" t="s">
        <v>177</v>
      </c>
      <c r="AD330" s="154" t="s">
        <v>174</v>
      </c>
      <c r="AE330" s="154" t="s">
        <v>152</v>
      </c>
      <c r="AF330" s="154">
        <v>1</v>
      </c>
      <c r="AG330" s="154">
        <v>32000000000</v>
      </c>
      <c r="AH330" s="154" t="s">
        <v>155</v>
      </c>
      <c r="AI330" s="157">
        <f t="shared" si="122"/>
        <v>42913</v>
      </c>
      <c r="AJ330" s="88">
        <f t="shared" si="127"/>
        <v>42913</v>
      </c>
      <c r="AK330" s="157" t="s">
        <v>178</v>
      </c>
      <c r="AL330" s="154">
        <v>2017</v>
      </c>
      <c r="AM330" s="154"/>
      <c r="AN330" s="154"/>
      <c r="AO330" s="154"/>
      <c r="AP330" s="154"/>
      <c r="AQ330" s="154"/>
      <c r="AR330" s="61"/>
      <c r="AS330" s="158"/>
      <c r="AT330" s="154"/>
      <c r="AU330" s="154"/>
      <c r="AV330" s="154"/>
      <c r="AW330" s="154"/>
    </row>
    <row r="331" spans="1:49" s="27" customFormat="1" ht="75">
      <c r="A331" s="32">
        <v>7</v>
      </c>
      <c r="B331" s="32" t="s">
        <v>970</v>
      </c>
      <c r="C331" s="32" t="s">
        <v>477</v>
      </c>
      <c r="D331" s="32" t="s">
        <v>117</v>
      </c>
      <c r="E331" s="32" t="s">
        <v>94</v>
      </c>
      <c r="F331" s="32">
        <v>1</v>
      </c>
      <c r="G331" s="32" t="s">
        <v>235</v>
      </c>
      <c r="H331" s="36" t="s">
        <v>1023</v>
      </c>
      <c r="I331" s="32" t="s">
        <v>1024</v>
      </c>
      <c r="J331" s="32">
        <v>1</v>
      </c>
      <c r="K331" s="32"/>
      <c r="L331" s="32"/>
      <c r="M331" s="32" t="s">
        <v>132</v>
      </c>
      <c r="N331" s="32" t="s">
        <v>104</v>
      </c>
      <c r="O331" s="153" t="s">
        <v>236</v>
      </c>
      <c r="P331" s="153"/>
      <c r="Q331" s="153">
        <v>4440</v>
      </c>
      <c r="R331" s="153">
        <f>Q331</f>
        <v>4440</v>
      </c>
      <c r="S331" s="154" t="s">
        <v>107</v>
      </c>
      <c r="T331" s="154" t="s">
        <v>117</v>
      </c>
      <c r="U331" s="68" t="s">
        <v>424</v>
      </c>
      <c r="V331" s="157">
        <v>42747</v>
      </c>
      <c r="W331" s="157">
        <v>42747</v>
      </c>
      <c r="X331" s="154" t="s">
        <v>237</v>
      </c>
      <c r="Y331" s="154" t="s">
        <v>238</v>
      </c>
      <c r="Z331" s="154">
        <v>4205250464</v>
      </c>
      <c r="AA331" s="154">
        <v>420501001</v>
      </c>
      <c r="AB331" s="154" t="s">
        <v>235</v>
      </c>
      <c r="AC331" s="154" t="s">
        <v>129</v>
      </c>
      <c r="AD331" s="154" t="s">
        <v>174</v>
      </c>
      <c r="AE331" s="154" t="s">
        <v>152</v>
      </c>
      <c r="AF331" s="154">
        <v>1</v>
      </c>
      <c r="AG331" s="154">
        <v>32000000000</v>
      </c>
      <c r="AH331" s="154" t="s">
        <v>155</v>
      </c>
      <c r="AI331" s="157">
        <f t="shared" si="122"/>
        <v>42775</v>
      </c>
      <c r="AJ331" s="2">
        <f>AI331</f>
        <v>42775</v>
      </c>
      <c r="AK331" s="157">
        <v>43100</v>
      </c>
      <c r="AL331" s="154">
        <v>2017</v>
      </c>
      <c r="AM331" s="154"/>
      <c r="AN331" s="154"/>
      <c r="AO331" s="154"/>
      <c r="AP331" s="154"/>
      <c r="AQ331" s="154"/>
      <c r="AR331" s="61"/>
      <c r="AS331" s="158"/>
      <c r="AT331" s="154"/>
      <c r="AU331" s="154"/>
      <c r="AV331" s="154"/>
      <c r="AW331" s="154"/>
    </row>
    <row r="332" spans="1:49" s="27" customFormat="1" ht="45">
      <c r="A332" s="32">
        <v>7</v>
      </c>
      <c r="B332" s="32" t="s">
        <v>971</v>
      </c>
      <c r="C332" s="32" t="s">
        <v>477</v>
      </c>
      <c r="D332" s="32" t="s">
        <v>117</v>
      </c>
      <c r="E332" s="159" t="s">
        <v>537</v>
      </c>
      <c r="F332" s="32">
        <v>1</v>
      </c>
      <c r="G332" s="32" t="s">
        <v>242</v>
      </c>
      <c r="H332" s="64" t="s">
        <v>243</v>
      </c>
      <c r="I332" s="64" t="s">
        <v>243</v>
      </c>
      <c r="J332" s="32">
        <v>2</v>
      </c>
      <c r="K332" s="32"/>
      <c r="L332" s="32"/>
      <c r="M332" s="32" t="s">
        <v>151</v>
      </c>
      <c r="N332" s="32" t="s">
        <v>101</v>
      </c>
      <c r="O332" s="153">
        <v>193.35254</v>
      </c>
      <c r="P332" s="153"/>
      <c r="Q332" s="153">
        <f>O332</f>
        <v>193.35254</v>
      </c>
      <c r="R332" s="153">
        <v>193.35254</v>
      </c>
      <c r="S332" s="154" t="s">
        <v>107</v>
      </c>
      <c r="T332" s="154" t="s">
        <v>117</v>
      </c>
      <c r="U332" s="68" t="s">
        <v>424</v>
      </c>
      <c r="V332" s="157">
        <v>42966</v>
      </c>
      <c r="W332" s="157">
        <f>V332</f>
        <v>42966</v>
      </c>
      <c r="X332" s="154" t="s">
        <v>256</v>
      </c>
      <c r="Y332" s="154" t="s">
        <v>255</v>
      </c>
      <c r="Z332" s="154">
        <v>7725555034</v>
      </c>
      <c r="AA332" s="154">
        <v>772501001</v>
      </c>
      <c r="AB332" s="154" t="s">
        <v>242</v>
      </c>
      <c r="AC332" s="154" t="s">
        <v>129</v>
      </c>
      <c r="AD332" s="154">
        <v>876</v>
      </c>
      <c r="AE332" s="154" t="s">
        <v>152</v>
      </c>
      <c r="AF332" s="154">
        <v>1</v>
      </c>
      <c r="AG332" s="154">
        <v>32000000000</v>
      </c>
      <c r="AH332" s="154" t="s">
        <v>244</v>
      </c>
      <c r="AI332" s="157">
        <f t="shared" si="122"/>
        <v>42994</v>
      </c>
      <c r="AJ332" s="157">
        <v>42979</v>
      </c>
      <c r="AK332" s="157">
        <v>43100</v>
      </c>
      <c r="AL332" s="154">
        <v>2017</v>
      </c>
      <c r="AM332" s="154"/>
      <c r="AN332" s="154"/>
      <c r="AO332" s="154"/>
      <c r="AP332" s="154"/>
      <c r="AQ332" s="154"/>
      <c r="AR332" s="61"/>
      <c r="AS332" s="158"/>
      <c r="AT332" s="154"/>
      <c r="AU332" s="154"/>
      <c r="AV332" s="154"/>
      <c r="AW332" s="154"/>
    </row>
    <row r="333" spans="1:49" s="27" customFormat="1" ht="45">
      <c r="A333" s="32">
        <v>7</v>
      </c>
      <c r="B333" s="32" t="s">
        <v>972</v>
      </c>
      <c r="C333" s="32" t="s">
        <v>477</v>
      </c>
      <c r="D333" s="32" t="s">
        <v>117</v>
      </c>
      <c r="E333" s="159" t="s">
        <v>537</v>
      </c>
      <c r="F333" s="32">
        <v>5</v>
      </c>
      <c r="G333" s="32" t="s">
        <v>277</v>
      </c>
      <c r="H333" s="64" t="s">
        <v>285</v>
      </c>
      <c r="I333" s="32" t="s">
        <v>286</v>
      </c>
      <c r="J333" s="32">
        <v>1</v>
      </c>
      <c r="K333" s="32" t="s">
        <v>290</v>
      </c>
      <c r="L333" s="32"/>
      <c r="M333" s="32" t="s">
        <v>151</v>
      </c>
      <c r="N333" s="32" t="s">
        <v>105</v>
      </c>
      <c r="O333" s="153">
        <v>3671.2332299999998</v>
      </c>
      <c r="P333" s="158"/>
      <c r="Q333" s="158">
        <f>O333</f>
        <v>3671.2332299999998</v>
      </c>
      <c r="R333" s="158">
        <f>Q333</f>
        <v>3671.2332299999998</v>
      </c>
      <c r="S333" s="154" t="s">
        <v>293</v>
      </c>
      <c r="T333" s="154" t="s">
        <v>112</v>
      </c>
      <c r="U333" s="52" t="s">
        <v>439</v>
      </c>
      <c r="V333" s="81">
        <v>42719</v>
      </c>
      <c r="W333" s="157">
        <f>V333+65</f>
        <v>42784</v>
      </c>
      <c r="X333" s="154"/>
      <c r="Y333" s="154"/>
      <c r="Z333" s="154"/>
      <c r="AA333" s="154"/>
      <c r="AB333" s="154" t="s">
        <v>277</v>
      </c>
      <c r="AC333" s="154" t="s">
        <v>129</v>
      </c>
      <c r="AD333" s="154" t="s">
        <v>174</v>
      </c>
      <c r="AE333" s="154" t="s">
        <v>152</v>
      </c>
      <c r="AF333" s="154">
        <v>522</v>
      </c>
      <c r="AG333" s="154" t="s">
        <v>279</v>
      </c>
      <c r="AH333" s="154" t="s">
        <v>155</v>
      </c>
      <c r="AI333" s="157">
        <v>42794</v>
      </c>
      <c r="AJ333" s="157">
        <v>42795</v>
      </c>
      <c r="AK333" s="157">
        <f>AJ333+364</f>
        <v>43159</v>
      </c>
      <c r="AL333" s="154">
        <v>2017</v>
      </c>
      <c r="AM333" s="154"/>
      <c r="AN333" s="154"/>
      <c r="AO333" s="154"/>
      <c r="AP333" s="154"/>
      <c r="AQ333" s="154"/>
      <c r="AR333" s="61"/>
      <c r="AS333" s="158"/>
      <c r="AT333" s="154"/>
      <c r="AU333" s="154"/>
      <c r="AV333" s="154"/>
      <c r="AW333" s="154"/>
    </row>
    <row r="334" spans="1:49" s="139" customFormat="1" ht="45">
      <c r="A334" s="32">
        <v>7</v>
      </c>
      <c r="B334" s="32" t="s">
        <v>1251</v>
      </c>
      <c r="C334" s="32" t="s">
        <v>477</v>
      </c>
      <c r="D334" s="32" t="s">
        <v>117</v>
      </c>
      <c r="E334" s="122" t="s">
        <v>1186</v>
      </c>
      <c r="F334" s="147"/>
      <c r="G334" s="52" t="s">
        <v>1237</v>
      </c>
      <c r="H334" s="50" t="s">
        <v>1197</v>
      </c>
      <c r="I334" s="50" t="s">
        <v>1197</v>
      </c>
      <c r="J334" s="154">
        <v>1</v>
      </c>
      <c r="K334" s="154"/>
      <c r="L334" s="154"/>
      <c r="M334" s="52" t="s">
        <v>132</v>
      </c>
      <c r="N334" s="154" t="s">
        <v>104</v>
      </c>
      <c r="O334" s="140">
        <v>1626</v>
      </c>
      <c r="P334" s="158"/>
      <c r="Q334" s="140">
        <v>1626</v>
      </c>
      <c r="R334" s="158">
        <v>1918.68</v>
      </c>
      <c r="S334" s="52" t="s">
        <v>294</v>
      </c>
      <c r="T334" s="122" t="s">
        <v>117</v>
      </c>
      <c r="U334" s="122" t="s">
        <v>1238</v>
      </c>
      <c r="V334" s="87">
        <f>W334-60</f>
        <v>42765</v>
      </c>
      <c r="W334" s="87">
        <f>AI334-28</f>
        <v>42825</v>
      </c>
      <c r="X334" s="154"/>
      <c r="Y334" s="154"/>
      <c r="Z334" s="154"/>
      <c r="AA334" s="154"/>
      <c r="AB334" s="52" t="s">
        <v>1239</v>
      </c>
      <c r="AC334" s="154" t="s">
        <v>1191</v>
      </c>
      <c r="AD334" s="154">
        <v>876</v>
      </c>
      <c r="AE334" s="154" t="s">
        <v>124</v>
      </c>
      <c r="AF334" s="154">
        <v>1</v>
      </c>
      <c r="AG334" s="154">
        <v>32000000000</v>
      </c>
      <c r="AH334" s="154" t="s">
        <v>155</v>
      </c>
      <c r="AI334" s="87">
        <v>42853</v>
      </c>
      <c r="AJ334" s="87">
        <v>42856</v>
      </c>
      <c r="AK334" s="87">
        <v>43220</v>
      </c>
      <c r="AL334" s="52">
        <v>2017</v>
      </c>
      <c r="AM334" s="52" t="s">
        <v>1240</v>
      </c>
      <c r="AN334" s="154"/>
      <c r="AO334" s="154"/>
      <c r="AP334" s="154"/>
      <c r="AQ334" s="154"/>
      <c r="AR334" s="154"/>
      <c r="AS334" s="154"/>
      <c r="AT334" s="154"/>
      <c r="AU334" s="154"/>
      <c r="AV334" s="154"/>
      <c r="AW334" s="154"/>
    </row>
    <row r="335" spans="1:49" s="149" customFormat="1" ht="45">
      <c r="A335" s="32">
        <v>7</v>
      </c>
      <c r="B335" s="32" t="s">
        <v>1252</v>
      </c>
      <c r="C335" s="32" t="s">
        <v>477</v>
      </c>
      <c r="D335" s="32" t="s">
        <v>117</v>
      </c>
      <c r="E335" s="122" t="s">
        <v>1186</v>
      </c>
      <c r="F335" s="154"/>
      <c r="G335" s="154" t="s">
        <v>1241</v>
      </c>
      <c r="H335" s="148" t="s">
        <v>1028</v>
      </c>
      <c r="I335" s="148" t="s">
        <v>1028</v>
      </c>
      <c r="J335" s="154">
        <v>1</v>
      </c>
      <c r="K335" s="154"/>
      <c r="L335" s="154"/>
      <c r="M335" s="154" t="s">
        <v>1242</v>
      </c>
      <c r="N335" s="154" t="s">
        <v>1243</v>
      </c>
      <c r="O335" s="158">
        <v>1287</v>
      </c>
      <c r="P335" s="158"/>
      <c r="Q335" s="158">
        <v>1287</v>
      </c>
      <c r="R335" s="158">
        <v>1518.66</v>
      </c>
      <c r="S335" s="154" t="s">
        <v>294</v>
      </c>
      <c r="T335" s="122" t="s">
        <v>117</v>
      </c>
      <c r="U335" s="122" t="s">
        <v>1238</v>
      </c>
      <c r="V335" s="87">
        <f>W335-60</f>
        <v>42706</v>
      </c>
      <c r="W335" s="87">
        <f>AI335-28</f>
        <v>42766</v>
      </c>
      <c r="X335" s="154"/>
      <c r="Y335" s="154"/>
      <c r="Z335" s="154"/>
      <c r="AA335" s="154" t="s">
        <v>149</v>
      </c>
      <c r="AB335" s="154" t="s">
        <v>1241</v>
      </c>
      <c r="AC335" s="154" t="s">
        <v>1191</v>
      </c>
      <c r="AD335" s="154">
        <v>876</v>
      </c>
      <c r="AE335" s="154" t="s">
        <v>124</v>
      </c>
      <c r="AF335" s="154">
        <v>1</v>
      </c>
      <c r="AG335" s="154">
        <v>32000000000</v>
      </c>
      <c r="AH335" s="154" t="s">
        <v>155</v>
      </c>
      <c r="AI335" s="157">
        <v>42794</v>
      </c>
      <c r="AJ335" s="157">
        <v>42825</v>
      </c>
      <c r="AK335" s="157">
        <v>43098</v>
      </c>
      <c r="AL335" s="154">
        <v>2017</v>
      </c>
      <c r="AM335" s="154"/>
      <c r="AN335" s="154"/>
      <c r="AO335" s="154"/>
      <c r="AP335" s="154"/>
      <c r="AQ335" s="154"/>
      <c r="AR335" s="154"/>
      <c r="AS335" s="154"/>
      <c r="AT335" s="154"/>
      <c r="AU335" s="154"/>
      <c r="AV335" s="154"/>
      <c r="AW335" s="154"/>
    </row>
    <row r="336" spans="1:49" s="139" customFormat="1" ht="45">
      <c r="A336" s="32">
        <v>7</v>
      </c>
      <c r="B336" s="32" t="s">
        <v>1253</v>
      </c>
      <c r="C336" s="32" t="s">
        <v>477</v>
      </c>
      <c r="D336" s="32" t="s">
        <v>117</v>
      </c>
      <c r="E336" s="122" t="s">
        <v>1186</v>
      </c>
      <c r="F336" s="52"/>
      <c r="G336" s="52" t="s">
        <v>1244</v>
      </c>
      <c r="H336" s="124" t="s">
        <v>1021</v>
      </c>
      <c r="I336" s="125" t="s">
        <v>1021</v>
      </c>
      <c r="J336" s="154">
        <v>2</v>
      </c>
      <c r="K336" s="154"/>
      <c r="L336" s="154"/>
      <c r="M336" s="52" t="s">
        <v>151</v>
      </c>
      <c r="N336" s="154"/>
      <c r="O336" s="158">
        <v>13768.87</v>
      </c>
      <c r="P336" s="140"/>
      <c r="Q336" s="158">
        <v>13768.87</v>
      </c>
      <c r="R336" s="140">
        <v>16247.26764</v>
      </c>
      <c r="S336" s="52" t="s">
        <v>293</v>
      </c>
      <c r="T336" s="122" t="s">
        <v>117</v>
      </c>
      <c r="U336" s="122" t="s">
        <v>1238</v>
      </c>
      <c r="V336" s="157">
        <f>W336-75</f>
        <v>42734</v>
      </c>
      <c r="W336" s="157">
        <f>AI336-28</f>
        <v>42809</v>
      </c>
      <c r="X336" s="154"/>
      <c r="Y336" s="154"/>
      <c r="Z336" s="154"/>
      <c r="AA336" s="154"/>
      <c r="AB336" s="52" t="s">
        <v>1244</v>
      </c>
      <c r="AC336" s="154" t="s">
        <v>1191</v>
      </c>
      <c r="AD336" s="154">
        <v>876</v>
      </c>
      <c r="AE336" s="154" t="s">
        <v>124</v>
      </c>
      <c r="AF336" s="154">
        <v>1</v>
      </c>
      <c r="AG336" s="154">
        <v>32000000000</v>
      </c>
      <c r="AH336" s="154" t="s">
        <v>155</v>
      </c>
      <c r="AI336" s="157">
        <v>42837</v>
      </c>
      <c r="AJ336" s="157">
        <v>42837</v>
      </c>
      <c r="AK336" s="157">
        <v>43202</v>
      </c>
      <c r="AL336" s="154">
        <v>2017</v>
      </c>
      <c r="AM336" s="154"/>
      <c r="AN336" s="154"/>
      <c r="AO336" s="154"/>
      <c r="AP336" s="154"/>
      <c r="AQ336" s="154"/>
      <c r="AR336" s="154"/>
      <c r="AS336" s="154"/>
      <c r="AT336" s="154"/>
      <c r="AU336" s="154"/>
      <c r="AV336" s="154"/>
      <c r="AW336" s="154"/>
    </row>
    <row r="337" spans="1:49" s="139" customFormat="1" ht="114" customHeight="1">
      <c r="A337" s="32">
        <v>7</v>
      </c>
      <c r="B337" s="32" t="s">
        <v>1254</v>
      </c>
      <c r="C337" s="32" t="s">
        <v>477</v>
      </c>
      <c r="D337" s="32" t="s">
        <v>117</v>
      </c>
      <c r="E337" s="122" t="s">
        <v>1186</v>
      </c>
      <c r="F337" s="122"/>
      <c r="G337" s="122" t="s">
        <v>1245</v>
      </c>
      <c r="H337" s="50" t="s">
        <v>1231</v>
      </c>
      <c r="I337" s="50" t="s">
        <v>1231</v>
      </c>
      <c r="J337" s="122">
        <v>1</v>
      </c>
      <c r="K337" s="122"/>
      <c r="L337" s="122"/>
      <c r="M337" s="122" t="s">
        <v>151</v>
      </c>
      <c r="N337" s="122"/>
      <c r="O337" s="158">
        <v>1216.1550500000001</v>
      </c>
      <c r="P337" s="158"/>
      <c r="Q337" s="158">
        <v>1216.1550500000001</v>
      </c>
      <c r="R337" s="158">
        <f>Q337*1.18</f>
        <v>1435.0629590000001</v>
      </c>
      <c r="S337" s="122" t="s">
        <v>295</v>
      </c>
      <c r="T337" s="122" t="s">
        <v>117</v>
      </c>
      <c r="U337" s="122" t="s">
        <v>1238</v>
      </c>
      <c r="V337" s="157">
        <f>W337-55</f>
        <v>42833</v>
      </c>
      <c r="W337" s="157">
        <f>AI337-28</f>
        <v>42888</v>
      </c>
      <c r="X337" s="122"/>
      <c r="Y337" s="122"/>
      <c r="Z337" s="122"/>
      <c r="AA337" s="122" t="s">
        <v>536</v>
      </c>
      <c r="AB337" s="122" t="s">
        <v>1246</v>
      </c>
      <c r="AC337" s="154" t="s">
        <v>1191</v>
      </c>
      <c r="AD337" s="154">
        <v>876</v>
      </c>
      <c r="AE337" s="154" t="s">
        <v>124</v>
      </c>
      <c r="AF337" s="154">
        <v>1</v>
      </c>
      <c r="AG337" s="122" t="s">
        <v>279</v>
      </c>
      <c r="AH337" s="122" t="s">
        <v>155</v>
      </c>
      <c r="AI337" s="157">
        <v>42916</v>
      </c>
      <c r="AJ337" s="157">
        <v>43069</v>
      </c>
      <c r="AK337" s="157">
        <v>43094</v>
      </c>
      <c r="AL337" s="122" t="s">
        <v>282</v>
      </c>
      <c r="AM337" s="122" t="s">
        <v>536</v>
      </c>
      <c r="AN337" s="122" t="s">
        <v>536</v>
      </c>
      <c r="AO337" s="122" t="s">
        <v>536</v>
      </c>
      <c r="AP337" s="122" t="s">
        <v>536</v>
      </c>
      <c r="AQ337" s="122" t="s">
        <v>536</v>
      </c>
      <c r="AR337" s="122" t="s">
        <v>536</v>
      </c>
      <c r="AS337" s="122" t="s">
        <v>536</v>
      </c>
      <c r="AT337" s="122" t="s">
        <v>536</v>
      </c>
      <c r="AU337" s="122" t="s">
        <v>536</v>
      </c>
      <c r="AV337" s="122" t="s">
        <v>536</v>
      </c>
      <c r="AW337" s="122"/>
    </row>
    <row r="338" spans="1:49" s="139" customFormat="1" ht="84" customHeight="1">
      <c r="A338" s="32">
        <v>7</v>
      </c>
      <c r="B338" s="32" t="s">
        <v>1255</v>
      </c>
      <c r="C338" s="32" t="s">
        <v>477</v>
      </c>
      <c r="D338" s="32" t="s">
        <v>117</v>
      </c>
      <c r="E338" s="122" t="s">
        <v>1186</v>
      </c>
      <c r="F338" s="154"/>
      <c r="G338" s="122" t="s">
        <v>154</v>
      </c>
      <c r="H338" s="50" t="s">
        <v>1022</v>
      </c>
      <c r="I338" s="50" t="s">
        <v>1247</v>
      </c>
      <c r="J338" s="122">
        <v>1</v>
      </c>
      <c r="K338" s="154"/>
      <c r="L338" s="154"/>
      <c r="M338" s="122" t="s">
        <v>423</v>
      </c>
      <c r="N338" s="122" t="s">
        <v>102</v>
      </c>
      <c r="O338" s="158">
        <v>2026.0089599999999</v>
      </c>
      <c r="P338" s="158"/>
      <c r="Q338" s="158">
        <v>2026.0089599999999</v>
      </c>
      <c r="R338" s="158">
        <v>2390.6905700000002</v>
      </c>
      <c r="S338" s="122" t="s">
        <v>294</v>
      </c>
      <c r="T338" s="122" t="s">
        <v>117</v>
      </c>
      <c r="U338" s="122" t="s">
        <v>1238</v>
      </c>
      <c r="V338" s="87">
        <f>W338-60</f>
        <v>42675</v>
      </c>
      <c r="W338" s="87">
        <f>AI338-28</f>
        <v>42735</v>
      </c>
      <c r="X338" s="154"/>
      <c r="Y338" s="154"/>
      <c r="Z338" s="154"/>
      <c r="AA338" s="122">
        <v>1</v>
      </c>
      <c r="AB338" s="122" t="s">
        <v>1248</v>
      </c>
      <c r="AC338" s="154" t="s">
        <v>1191</v>
      </c>
      <c r="AD338" s="154">
        <v>876</v>
      </c>
      <c r="AE338" s="154" t="s">
        <v>124</v>
      </c>
      <c r="AF338" s="154">
        <v>1</v>
      </c>
      <c r="AG338" s="156">
        <v>32000000000</v>
      </c>
      <c r="AH338" s="122" t="s">
        <v>155</v>
      </c>
      <c r="AI338" s="157">
        <v>42763</v>
      </c>
      <c r="AJ338" s="157">
        <v>42763</v>
      </c>
      <c r="AK338" s="157">
        <v>42845</v>
      </c>
      <c r="AL338" s="122"/>
      <c r="AM338" s="154"/>
      <c r="AN338" s="154"/>
      <c r="AO338" s="154"/>
      <c r="AP338" s="154"/>
      <c r="AQ338" s="154"/>
      <c r="AR338" s="154"/>
      <c r="AS338" s="154"/>
      <c r="AT338" s="154"/>
      <c r="AU338" s="154"/>
      <c r="AV338" s="154"/>
      <c r="AW338" s="154"/>
    </row>
    <row r="339" spans="1:49" s="139" customFormat="1" ht="41.25" customHeight="1">
      <c r="A339" s="32">
        <v>7</v>
      </c>
      <c r="B339" s="32" t="s">
        <v>1256</v>
      </c>
      <c r="C339" s="32" t="s">
        <v>477</v>
      </c>
      <c r="D339" s="32" t="s">
        <v>117</v>
      </c>
      <c r="E339" s="122" t="s">
        <v>1186</v>
      </c>
      <c r="F339" s="154"/>
      <c r="G339" s="52" t="s">
        <v>1249</v>
      </c>
      <c r="H339" s="50" t="s">
        <v>347</v>
      </c>
      <c r="I339" s="50" t="s">
        <v>348</v>
      </c>
      <c r="J339" s="154">
        <v>2</v>
      </c>
      <c r="K339" s="52"/>
      <c r="L339" s="154"/>
      <c r="M339" s="52" t="s">
        <v>1250</v>
      </c>
      <c r="N339" s="154" t="s">
        <v>104</v>
      </c>
      <c r="O339" s="140">
        <v>69637.19</v>
      </c>
      <c r="P339" s="158"/>
      <c r="Q339" s="140">
        <v>69637.19</v>
      </c>
      <c r="R339" s="140">
        <v>82171.8842</v>
      </c>
      <c r="S339" s="52" t="s">
        <v>293</v>
      </c>
      <c r="T339" s="154" t="s">
        <v>117</v>
      </c>
      <c r="U339" s="52" t="s">
        <v>439</v>
      </c>
      <c r="V339" s="157">
        <f>W339-75</f>
        <v>42709</v>
      </c>
      <c r="W339" s="157">
        <f>AI339-20</f>
        <v>42784</v>
      </c>
      <c r="X339" s="154"/>
      <c r="Y339" s="154"/>
      <c r="Z339" s="154"/>
      <c r="AA339" s="154"/>
      <c r="AB339" s="52" t="s">
        <v>1249</v>
      </c>
      <c r="AC339" s="154" t="s">
        <v>1191</v>
      </c>
      <c r="AD339" s="154">
        <v>876</v>
      </c>
      <c r="AE339" s="154" t="s">
        <v>124</v>
      </c>
      <c r="AF339" s="154">
        <v>1</v>
      </c>
      <c r="AG339" s="154">
        <v>32000000000</v>
      </c>
      <c r="AH339" s="154" t="s">
        <v>155</v>
      </c>
      <c r="AI339" s="87">
        <v>42804</v>
      </c>
      <c r="AJ339" s="87">
        <v>42804</v>
      </c>
      <c r="AK339" s="87">
        <v>43100</v>
      </c>
      <c r="AL339" s="154"/>
      <c r="AM339" s="154"/>
      <c r="AN339" s="154"/>
      <c r="AO339" s="154"/>
      <c r="AP339" s="154"/>
      <c r="AQ339" s="154"/>
      <c r="AR339" s="154"/>
      <c r="AS339" s="154"/>
      <c r="AT339" s="154"/>
      <c r="AU339" s="154"/>
      <c r="AV339" s="154"/>
      <c r="AW339" s="154"/>
    </row>
    <row r="340" spans="1:49" s="139" customFormat="1" ht="59.25" customHeight="1">
      <c r="A340" s="32">
        <v>7</v>
      </c>
      <c r="B340" s="32" t="s">
        <v>1257</v>
      </c>
      <c r="C340" s="32" t="s">
        <v>477</v>
      </c>
      <c r="D340" s="32" t="s">
        <v>117</v>
      </c>
      <c r="E340" s="122" t="s">
        <v>1186</v>
      </c>
      <c r="F340" s="154"/>
      <c r="G340" s="52" t="s">
        <v>157</v>
      </c>
      <c r="H340" s="50" t="s">
        <v>1023</v>
      </c>
      <c r="I340" s="50" t="s">
        <v>1023</v>
      </c>
      <c r="J340" s="154">
        <v>1</v>
      </c>
      <c r="K340" s="52"/>
      <c r="L340" s="154"/>
      <c r="M340" s="52" t="s">
        <v>132</v>
      </c>
      <c r="N340" s="154" t="s">
        <v>104</v>
      </c>
      <c r="O340" s="140">
        <v>1976.76695</v>
      </c>
      <c r="P340" s="158"/>
      <c r="Q340" s="140">
        <v>1976.76695</v>
      </c>
      <c r="R340" s="140">
        <v>2332.585</v>
      </c>
      <c r="S340" s="52" t="s">
        <v>294</v>
      </c>
      <c r="T340" s="154" t="s">
        <v>117</v>
      </c>
      <c r="U340" s="52" t="s">
        <v>439</v>
      </c>
      <c r="V340" s="87">
        <f t="shared" ref="V340:V341" si="128">W340-60</f>
        <v>42765</v>
      </c>
      <c r="W340" s="87">
        <f t="shared" ref="W340:W341" si="129">AI340-28</f>
        <v>42825</v>
      </c>
      <c r="X340" s="154"/>
      <c r="Y340" s="154"/>
      <c r="Z340" s="154"/>
      <c r="AA340" s="154"/>
      <c r="AB340" s="52" t="s">
        <v>157</v>
      </c>
      <c r="AC340" s="154" t="s">
        <v>1191</v>
      </c>
      <c r="AD340" s="154">
        <v>876</v>
      </c>
      <c r="AE340" s="154" t="s">
        <v>124</v>
      </c>
      <c r="AF340" s="154">
        <v>1</v>
      </c>
      <c r="AG340" s="154">
        <v>32000000000</v>
      </c>
      <c r="AH340" s="154" t="s">
        <v>155</v>
      </c>
      <c r="AI340" s="87">
        <v>42853</v>
      </c>
      <c r="AJ340" s="87">
        <v>42886</v>
      </c>
      <c r="AK340" s="87">
        <v>43100</v>
      </c>
      <c r="AL340" s="154"/>
      <c r="AM340" s="154"/>
      <c r="AN340" s="154"/>
      <c r="AO340" s="154"/>
      <c r="AP340" s="154"/>
      <c r="AQ340" s="154"/>
      <c r="AR340" s="154"/>
      <c r="AS340" s="154"/>
      <c r="AT340" s="154"/>
      <c r="AU340" s="154"/>
      <c r="AV340" s="154"/>
      <c r="AW340" s="154"/>
    </row>
    <row r="341" spans="1:49" s="139" customFormat="1" ht="42" customHeight="1">
      <c r="A341" s="32">
        <v>7</v>
      </c>
      <c r="B341" s="32" t="s">
        <v>1258</v>
      </c>
      <c r="C341" s="32" t="s">
        <v>477</v>
      </c>
      <c r="D341" s="32" t="s">
        <v>117</v>
      </c>
      <c r="E341" s="122" t="s">
        <v>1186</v>
      </c>
      <c r="F341" s="154"/>
      <c r="G341" s="52" t="s">
        <v>1244</v>
      </c>
      <c r="H341" s="124" t="s">
        <v>1021</v>
      </c>
      <c r="I341" s="125" t="s">
        <v>1021</v>
      </c>
      <c r="J341" s="154">
        <v>2</v>
      </c>
      <c r="K341" s="52"/>
      <c r="L341" s="154"/>
      <c r="M341" s="52" t="s">
        <v>132</v>
      </c>
      <c r="N341" s="154" t="s">
        <v>104</v>
      </c>
      <c r="O341" s="140">
        <v>4531.1326200000003</v>
      </c>
      <c r="P341" s="158"/>
      <c r="Q341" s="140">
        <v>4531.1326200000003</v>
      </c>
      <c r="R341" s="140">
        <v>5346.7365</v>
      </c>
      <c r="S341" s="52" t="s">
        <v>294</v>
      </c>
      <c r="T341" s="154" t="s">
        <v>117</v>
      </c>
      <c r="U341" s="52" t="s">
        <v>439</v>
      </c>
      <c r="V341" s="87">
        <f t="shared" si="128"/>
        <v>42706</v>
      </c>
      <c r="W341" s="87">
        <f t="shared" si="129"/>
        <v>42766</v>
      </c>
      <c r="X341" s="154"/>
      <c r="Y341" s="154"/>
      <c r="Z341" s="154"/>
      <c r="AA341" s="154"/>
      <c r="AB341" s="52" t="s">
        <v>1244</v>
      </c>
      <c r="AC341" s="154" t="s">
        <v>1191</v>
      </c>
      <c r="AD341" s="154">
        <v>876</v>
      </c>
      <c r="AE341" s="154" t="s">
        <v>124</v>
      </c>
      <c r="AF341" s="154">
        <v>1</v>
      </c>
      <c r="AG341" s="122" t="s">
        <v>279</v>
      </c>
      <c r="AH341" s="122" t="s">
        <v>155</v>
      </c>
      <c r="AI341" s="87">
        <v>42794</v>
      </c>
      <c r="AJ341" s="87">
        <v>42766</v>
      </c>
      <c r="AK341" s="87">
        <v>42832</v>
      </c>
      <c r="AL341" s="154"/>
      <c r="AM341" s="154"/>
      <c r="AN341" s="154"/>
      <c r="AO341" s="154"/>
      <c r="AP341" s="154"/>
      <c r="AQ341" s="154"/>
      <c r="AR341" s="154"/>
      <c r="AS341" s="154"/>
      <c r="AT341" s="154"/>
      <c r="AU341" s="154"/>
      <c r="AV341" s="154"/>
      <c r="AW341" s="154"/>
    </row>
    <row r="342" spans="1:49" s="27" customFormat="1" ht="48" customHeight="1">
      <c r="A342" s="32">
        <v>7</v>
      </c>
      <c r="B342" s="32" t="s">
        <v>973</v>
      </c>
      <c r="C342" s="32" t="s">
        <v>477</v>
      </c>
      <c r="D342" s="32" t="s">
        <v>117</v>
      </c>
      <c r="E342" s="32" t="s">
        <v>89</v>
      </c>
      <c r="F342" s="32">
        <v>184</v>
      </c>
      <c r="G342" s="32" t="s">
        <v>806</v>
      </c>
      <c r="H342" s="32" t="s">
        <v>807</v>
      </c>
      <c r="I342" s="32" t="s">
        <v>808</v>
      </c>
      <c r="J342" s="32">
        <v>1</v>
      </c>
      <c r="K342" s="32"/>
      <c r="L342" s="32"/>
      <c r="M342" s="32" t="s">
        <v>809</v>
      </c>
      <c r="N342" s="32"/>
      <c r="O342" s="153">
        <v>1176.7462700000001</v>
      </c>
      <c r="P342" s="158"/>
      <c r="Q342" s="158">
        <v>1176.7462700000001</v>
      </c>
      <c r="R342" s="158">
        <v>1388.5605986</v>
      </c>
      <c r="S342" s="154" t="s">
        <v>295</v>
      </c>
      <c r="T342" s="154" t="s">
        <v>117</v>
      </c>
      <c r="U342" s="52" t="s">
        <v>439</v>
      </c>
      <c r="V342" s="157">
        <v>42990</v>
      </c>
      <c r="W342" s="81">
        <f t="shared" ref="W342" si="130">V342+55</f>
        <v>43045</v>
      </c>
      <c r="X342" s="154"/>
      <c r="Y342" s="154"/>
      <c r="Z342" s="154"/>
      <c r="AA342" s="154"/>
      <c r="AB342" s="154" t="s">
        <v>806</v>
      </c>
      <c r="AC342" s="154"/>
      <c r="AD342" s="154">
        <v>796</v>
      </c>
      <c r="AE342" s="154" t="s">
        <v>678</v>
      </c>
      <c r="AF342" s="160">
        <v>1603</v>
      </c>
      <c r="AG342" s="154">
        <v>32000000000</v>
      </c>
      <c r="AH342" s="154" t="s">
        <v>155</v>
      </c>
      <c r="AI342" s="157">
        <f>W342+28</f>
        <v>43073</v>
      </c>
      <c r="AJ342" s="157">
        <f>AI342</f>
        <v>43073</v>
      </c>
      <c r="AK342" s="157">
        <v>43100</v>
      </c>
      <c r="AL342" s="154">
        <v>2017</v>
      </c>
      <c r="AM342" s="154"/>
      <c r="AN342" s="154"/>
      <c r="AO342" s="154"/>
      <c r="AP342" s="154"/>
      <c r="AQ342" s="154"/>
      <c r="AR342" s="61"/>
      <c r="AS342" s="158"/>
      <c r="AT342" s="154"/>
      <c r="AU342" s="154"/>
      <c r="AV342" s="154"/>
      <c r="AW342" s="154"/>
    </row>
    <row r="343" spans="1:49" s="27" customFormat="1" ht="30">
      <c r="A343" s="32">
        <v>7</v>
      </c>
      <c r="B343" s="32" t="s">
        <v>1008</v>
      </c>
      <c r="C343" s="32" t="s">
        <v>477</v>
      </c>
      <c r="D343" s="32" t="s">
        <v>117</v>
      </c>
      <c r="E343" s="32" t="s">
        <v>89</v>
      </c>
      <c r="F343" s="154">
        <v>126</v>
      </c>
      <c r="G343" s="154" t="s">
        <v>813</v>
      </c>
      <c r="H343" s="156" t="s">
        <v>814</v>
      </c>
      <c r="I343" s="156" t="s">
        <v>815</v>
      </c>
      <c r="J343" s="32">
        <v>1</v>
      </c>
      <c r="K343" s="32"/>
      <c r="L343" s="32"/>
      <c r="M343" s="154" t="s">
        <v>151</v>
      </c>
      <c r="N343" s="154" t="s">
        <v>306</v>
      </c>
      <c r="O343" s="54">
        <v>2966.81</v>
      </c>
      <c r="P343" s="153"/>
      <c r="Q343" s="54">
        <v>2966.81</v>
      </c>
      <c r="R343" s="153">
        <f>Q343*1.18</f>
        <v>3500.8357999999998</v>
      </c>
      <c r="S343" s="154" t="s">
        <v>294</v>
      </c>
      <c r="T343" s="154" t="s">
        <v>112</v>
      </c>
      <c r="U343" s="52" t="s">
        <v>439</v>
      </c>
      <c r="V343" s="157">
        <v>42755</v>
      </c>
      <c r="W343" s="157">
        <f t="shared" ref="W343:W344" si="131">V343+75</f>
        <v>42830</v>
      </c>
      <c r="X343" s="154"/>
      <c r="Y343" s="154"/>
      <c r="Z343" s="154"/>
      <c r="AA343" s="154"/>
      <c r="AB343" s="154" t="s">
        <v>813</v>
      </c>
      <c r="AC343" s="154" t="s">
        <v>812</v>
      </c>
      <c r="AD343" s="154"/>
      <c r="AE343" s="154" t="s">
        <v>816</v>
      </c>
      <c r="AF343" s="154">
        <v>715</v>
      </c>
      <c r="AG343" s="68" t="s">
        <v>279</v>
      </c>
      <c r="AH343" s="68" t="s">
        <v>155</v>
      </c>
      <c r="AI343" s="157">
        <f t="shared" ref="AI343:AI349" si="132">W343+28</f>
        <v>42858</v>
      </c>
      <c r="AJ343" s="157">
        <f t="shared" ref="AJ343:AJ344" si="133">AI343</f>
        <v>42858</v>
      </c>
      <c r="AK343" s="157">
        <v>43215</v>
      </c>
      <c r="AL343" s="154"/>
      <c r="AM343" s="154"/>
      <c r="AN343" s="154"/>
      <c r="AO343" s="154"/>
      <c r="AP343" s="154"/>
      <c r="AQ343" s="154"/>
      <c r="AR343" s="157"/>
      <c r="AS343" s="158"/>
      <c r="AT343" s="154"/>
      <c r="AU343" s="154"/>
      <c r="AV343" s="154"/>
      <c r="AW343" s="154"/>
    </row>
    <row r="344" spans="1:49" s="27" customFormat="1" ht="30">
      <c r="A344" s="32">
        <v>7</v>
      </c>
      <c r="B344" s="32" t="s">
        <v>1009</v>
      </c>
      <c r="C344" s="32" t="s">
        <v>477</v>
      </c>
      <c r="D344" s="32" t="s">
        <v>117</v>
      </c>
      <c r="E344" s="32" t="s">
        <v>89</v>
      </c>
      <c r="F344" s="154">
        <v>125</v>
      </c>
      <c r="G344" s="154" t="s">
        <v>817</v>
      </c>
      <c r="H344" s="156" t="s">
        <v>818</v>
      </c>
      <c r="I344" s="156" t="s">
        <v>818</v>
      </c>
      <c r="J344" s="32">
        <v>1</v>
      </c>
      <c r="K344" s="32"/>
      <c r="L344" s="32"/>
      <c r="M344" s="154" t="s">
        <v>151</v>
      </c>
      <c r="N344" s="154" t="s">
        <v>306</v>
      </c>
      <c r="O344" s="54">
        <v>3921.4720000000002</v>
      </c>
      <c r="P344" s="153"/>
      <c r="Q344" s="54">
        <v>3921.4720000000002</v>
      </c>
      <c r="R344" s="153">
        <f>Q344*1.18</f>
        <v>4627.3369599999996</v>
      </c>
      <c r="S344" s="154" t="s">
        <v>294</v>
      </c>
      <c r="T344" s="154" t="s">
        <v>112</v>
      </c>
      <c r="U344" s="52" t="s">
        <v>439</v>
      </c>
      <c r="V344" s="157">
        <v>42755</v>
      </c>
      <c r="W344" s="157">
        <f t="shared" si="131"/>
        <v>42830</v>
      </c>
      <c r="X344" s="154"/>
      <c r="Y344" s="154"/>
      <c r="Z344" s="154"/>
      <c r="AA344" s="154"/>
      <c r="AB344" s="154" t="s">
        <v>817</v>
      </c>
      <c r="AC344" s="154" t="s">
        <v>812</v>
      </c>
      <c r="AD344" s="154"/>
      <c r="AE344" s="154" t="s">
        <v>819</v>
      </c>
      <c r="AF344" s="154">
        <v>839.79600000000005</v>
      </c>
      <c r="AG344" s="68" t="s">
        <v>279</v>
      </c>
      <c r="AH344" s="68" t="s">
        <v>155</v>
      </c>
      <c r="AI344" s="157">
        <f t="shared" si="132"/>
        <v>42858</v>
      </c>
      <c r="AJ344" s="157">
        <f t="shared" si="133"/>
        <v>42858</v>
      </c>
      <c r="AK344" s="157">
        <v>43215</v>
      </c>
      <c r="AL344" s="154"/>
      <c r="AM344" s="154"/>
      <c r="AN344" s="154"/>
      <c r="AO344" s="154"/>
      <c r="AP344" s="154"/>
      <c r="AQ344" s="154"/>
      <c r="AR344" s="157"/>
      <c r="AS344" s="158"/>
      <c r="AT344" s="154"/>
      <c r="AU344" s="154"/>
      <c r="AV344" s="154"/>
      <c r="AW344" s="154"/>
    </row>
    <row r="345" spans="1:49" s="27" customFormat="1" ht="30">
      <c r="A345" s="32">
        <v>7</v>
      </c>
      <c r="B345" s="32" t="s">
        <v>974</v>
      </c>
      <c r="C345" s="32" t="s">
        <v>477</v>
      </c>
      <c r="D345" s="32" t="s">
        <v>115</v>
      </c>
      <c r="E345" s="159" t="s">
        <v>537</v>
      </c>
      <c r="F345" s="32">
        <v>6</v>
      </c>
      <c r="G345" s="32" t="s">
        <v>292</v>
      </c>
      <c r="H345" s="32" t="s">
        <v>1180</v>
      </c>
      <c r="I345" s="32" t="s">
        <v>1180</v>
      </c>
      <c r="J345" s="32">
        <v>1</v>
      </c>
      <c r="K345" s="32"/>
      <c r="L345" s="32"/>
      <c r="M345" s="32" t="s">
        <v>132</v>
      </c>
      <c r="N345" s="32" t="s">
        <v>104</v>
      </c>
      <c r="O345" s="153">
        <v>419.6</v>
      </c>
      <c r="P345" s="158"/>
      <c r="Q345" s="158">
        <v>419.6</v>
      </c>
      <c r="R345" s="158">
        <v>495.12799999999999</v>
      </c>
      <c r="S345" s="154" t="s">
        <v>294</v>
      </c>
      <c r="T345" s="154" t="s">
        <v>112</v>
      </c>
      <c r="U345" s="52" t="s">
        <v>439</v>
      </c>
      <c r="V345" s="157">
        <v>42705</v>
      </c>
      <c r="W345" s="157">
        <f>V345+60</f>
        <v>42765</v>
      </c>
      <c r="X345" s="154"/>
      <c r="Y345" s="154"/>
      <c r="Z345" s="154"/>
      <c r="AA345" s="154"/>
      <c r="AB345" s="154" t="s">
        <v>292</v>
      </c>
      <c r="AC345" s="154" t="s">
        <v>129</v>
      </c>
      <c r="AD345" s="154">
        <v>876</v>
      </c>
      <c r="AE345" s="154" t="s">
        <v>124</v>
      </c>
      <c r="AF345" s="154">
        <v>1</v>
      </c>
      <c r="AG345" s="162">
        <v>52000000000</v>
      </c>
      <c r="AH345" s="162" t="s">
        <v>183</v>
      </c>
      <c r="AI345" s="157">
        <f t="shared" si="132"/>
        <v>42793</v>
      </c>
      <c r="AJ345" s="157">
        <f>AI345</f>
        <v>42793</v>
      </c>
      <c r="AK345" s="157">
        <v>43098</v>
      </c>
      <c r="AL345" s="154">
        <v>2017</v>
      </c>
      <c r="AM345" s="154"/>
      <c r="AN345" s="154"/>
      <c r="AO345" s="154"/>
      <c r="AP345" s="154"/>
      <c r="AQ345" s="154"/>
      <c r="AR345" s="61"/>
      <c r="AS345" s="158"/>
      <c r="AT345" s="154"/>
      <c r="AU345" s="154"/>
      <c r="AV345" s="154"/>
      <c r="AW345" s="154"/>
    </row>
    <row r="346" spans="1:49" s="27" customFormat="1" ht="30">
      <c r="A346" s="32">
        <v>7</v>
      </c>
      <c r="B346" s="32" t="s">
        <v>975</v>
      </c>
      <c r="C346" s="32" t="s">
        <v>477</v>
      </c>
      <c r="D346" s="32" t="s">
        <v>115</v>
      </c>
      <c r="E346" s="159" t="s">
        <v>537</v>
      </c>
      <c r="F346" s="32">
        <v>1</v>
      </c>
      <c r="G346" s="32" t="s">
        <v>193</v>
      </c>
      <c r="H346" s="64" t="s">
        <v>1021</v>
      </c>
      <c r="I346" s="64" t="s">
        <v>1021</v>
      </c>
      <c r="J346" s="32">
        <v>2</v>
      </c>
      <c r="K346" s="32"/>
      <c r="L346" s="32"/>
      <c r="M346" s="32" t="s">
        <v>151</v>
      </c>
      <c r="N346" s="32" t="s">
        <v>104</v>
      </c>
      <c r="O346" s="153">
        <v>6098.8</v>
      </c>
      <c r="P346" s="158"/>
      <c r="Q346" s="158">
        <v>6098.8</v>
      </c>
      <c r="R346" s="158">
        <f>Q346*1.18</f>
        <v>7196.5839999999998</v>
      </c>
      <c r="S346" s="154" t="s">
        <v>294</v>
      </c>
      <c r="T346" s="154" t="s">
        <v>115</v>
      </c>
      <c r="U346" s="52" t="s">
        <v>439</v>
      </c>
      <c r="V346" s="157">
        <v>42705</v>
      </c>
      <c r="W346" s="157">
        <f>V346+60</f>
        <v>42765</v>
      </c>
      <c r="X346" s="154"/>
      <c r="Y346" s="154"/>
      <c r="Z346" s="154"/>
      <c r="AA346" s="154"/>
      <c r="AB346" s="154" t="s">
        <v>193</v>
      </c>
      <c r="AC346" s="154" t="s">
        <v>129</v>
      </c>
      <c r="AD346" s="154" t="s">
        <v>174</v>
      </c>
      <c r="AE346" s="154" t="s">
        <v>152</v>
      </c>
      <c r="AF346" s="154">
        <v>1</v>
      </c>
      <c r="AG346" s="162">
        <v>52000000000</v>
      </c>
      <c r="AH346" s="162" t="s">
        <v>183</v>
      </c>
      <c r="AI346" s="157">
        <f t="shared" si="132"/>
        <v>42793</v>
      </c>
      <c r="AJ346" s="157">
        <f>AI346</f>
        <v>42793</v>
      </c>
      <c r="AK346" s="157">
        <v>43190</v>
      </c>
      <c r="AL346" s="154">
        <v>2017</v>
      </c>
      <c r="AM346" s="154"/>
      <c r="AN346" s="154"/>
      <c r="AO346" s="154"/>
      <c r="AP346" s="154"/>
      <c r="AQ346" s="154"/>
      <c r="AR346" s="61"/>
      <c r="AS346" s="158"/>
      <c r="AT346" s="154"/>
      <c r="AU346" s="154"/>
      <c r="AV346" s="154"/>
      <c r="AW346" s="154"/>
    </row>
    <row r="347" spans="1:49" s="27" customFormat="1" ht="45">
      <c r="A347" s="32">
        <v>7</v>
      </c>
      <c r="B347" s="32" t="s">
        <v>976</v>
      </c>
      <c r="C347" s="32" t="s">
        <v>477</v>
      </c>
      <c r="D347" s="32" t="s">
        <v>115</v>
      </c>
      <c r="E347" s="159" t="s">
        <v>537</v>
      </c>
      <c r="F347" s="32">
        <v>1</v>
      </c>
      <c r="G347" s="32" t="s">
        <v>211</v>
      </c>
      <c r="H347" s="64" t="s">
        <v>243</v>
      </c>
      <c r="I347" s="32" t="s">
        <v>199</v>
      </c>
      <c r="J347" s="32">
        <v>2</v>
      </c>
      <c r="K347" s="32"/>
      <c r="L347" s="32"/>
      <c r="M347" s="32" t="s">
        <v>132</v>
      </c>
      <c r="N347" s="32" t="s">
        <v>103</v>
      </c>
      <c r="O347" s="153">
        <v>2655.6</v>
      </c>
      <c r="P347" s="158"/>
      <c r="Q347" s="158">
        <v>2655.6</v>
      </c>
      <c r="R347" s="158">
        <f>Q347*1.18</f>
        <v>3133.6079999999997</v>
      </c>
      <c r="S347" s="154" t="s">
        <v>107</v>
      </c>
      <c r="T347" s="154" t="s">
        <v>115</v>
      </c>
      <c r="U347" s="68" t="s">
        <v>424</v>
      </c>
      <c r="V347" s="157">
        <v>42792</v>
      </c>
      <c r="W347" s="157">
        <f>V347</f>
        <v>42792</v>
      </c>
      <c r="X347" s="154" t="s">
        <v>259</v>
      </c>
      <c r="Y347" s="154" t="s">
        <v>417</v>
      </c>
      <c r="Z347" s="154">
        <v>5502029980</v>
      </c>
      <c r="AA347" s="154">
        <v>550301001</v>
      </c>
      <c r="AB347" s="154" t="s">
        <v>211</v>
      </c>
      <c r="AC347" s="154" t="s">
        <v>129</v>
      </c>
      <c r="AD347" s="154" t="s">
        <v>174</v>
      </c>
      <c r="AE347" s="154" t="s">
        <v>152</v>
      </c>
      <c r="AF347" s="154">
        <v>1</v>
      </c>
      <c r="AG347" s="162">
        <v>52000000000</v>
      </c>
      <c r="AH347" s="162" t="s">
        <v>183</v>
      </c>
      <c r="AI347" s="157">
        <f t="shared" si="132"/>
        <v>42820</v>
      </c>
      <c r="AJ347" s="157">
        <f>AI347</f>
        <v>42820</v>
      </c>
      <c r="AK347" s="157">
        <v>43010</v>
      </c>
      <c r="AL347" s="154">
        <v>2017</v>
      </c>
      <c r="AM347" s="154"/>
      <c r="AN347" s="154"/>
      <c r="AO347" s="154"/>
      <c r="AP347" s="154"/>
      <c r="AQ347" s="154"/>
      <c r="AR347" s="61"/>
      <c r="AS347" s="158"/>
      <c r="AT347" s="154"/>
      <c r="AU347" s="154"/>
      <c r="AV347" s="154"/>
      <c r="AW347" s="154"/>
    </row>
    <row r="348" spans="1:49" s="27" customFormat="1" ht="45">
      <c r="A348" s="32">
        <v>7</v>
      </c>
      <c r="B348" s="32" t="s">
        <v>977</v>
      </c>
      <c r="C348" s="32" t="s">
        <v>477</v>
      </c>
      <c r="D348" s="32" t="s">
        <v>115</v>
      </c>
      <c r="E348" s="159" t="s">
        <v>537</v>
      </c>
      <c r="F348" s="32">
        <v>1</v>
      </c>
      <c r="G348" s="32" t="s">
        <v>212</v>
      </c>
      <c r="H348" s="32" t="s">
        <v>1036</v>
      </c>
      <c r="I348" s="32" t="s">
        <v>199</v>
      </c>
      <c r="J348" s="32">
        <v>2</v>
      </c>
      <c r="K348" s="32"/>
      <c r="L348" s="32"/>
      <c r="M348" s="32" t="s">
        <v>132</v>
      </c>
      <c r="N348" s="32" t="s">
        <v>103</v>
      </c>
      <c r="O348" s="153">
        <v>443.6</v>
      </c>
      <c r="P348" s="158"/>
      <c r="Q348" s="158">
        <v>443.6</v>
      </c>
      <c r="R348" s="158">
        <f>Q348*1.18</f>
        <v>523.44799999999998</v>
      </c>
      <c r="S348" s="154" t="s">
        <v>294</v>
      </c>
      <c r="T348" s="154" t="s">
        <v>115</v>
      </c>
      <c r="U348" s="52" t="s">
        <v>439</v>
      </c>
      <c r="V348" s="157">
        <v>42859</v>
      </c>
      <c r="W348" s="157">
        <f>V348+60</f>
        <v>42919</v>
      </c>
      <c r="X348" s="154"/>
      <c r="Y348" s="154"/>
      <c r="Z348" s="154"/>
      <c r="AA348" s="154"/>
      <c r="AB348" s="154" t="s">
        <v>212</v>
      </c>
      <c r="AC348" s="154" t="s">
        <v>129</v>
      </c>
      <c r="AD348" s="154" t="s">
        <v>174</v>
      </c>
      <c r="AE348" s="154" t="s">
        <v>152</v>
      </c>
      <c r="AF348" s="154">
        <v>1</v>
      </c>
      <c r="AG348" s="162">
        <v>52000000000</v>
      </c>
      <c r="AH348" s="162" t="s">
        <v>183</v>
      </c>
      <c r="AI348" s="157">
        <f t="shared" si="132"/>
        <v>42947</v>
      </c>
      <c r="AJ348" s="157">
        <f>AI348</f>
        <v>42947</v>
      </c>
      <c r="AK348" s="157">
        <v>43010</v>
      </c>
      <c r="AL348" s="154">
        <v>2017</v>
      </c>
      <c r="AM348" s="154"/>
      <c r="AN348" s="154"/>
      <c r="AO348" s="154"/>
      <c r="AP348" s="154"/>
      <c r="AQ348" s="154"/>
      <c r="AR348" s="61"/>
      <c r="AS348" s="158"/>
      <c r="AT348" s="154"/>
      <c r="AU348" s="154"/>
      <c r="AV348" s="154"/>
      <c r="AW348" s="154"/>
    </row>
    <row r="349" spans="1:49" s="27" customFormat="1" ht="45">
      <c r="A349" s="32">
        <v>7</v>
      </c>
      <c r="B349" s="32" t="s">
        <v>978</v>
      </c>
      <c r="C349" s="32" t="s">
        <v>477</v>
      </c>
      <c r="D349" s="32" t="s">
        <v>115</v>
      </c>
      <c r="E349" s="159" t="s">
        <v>537</v>
      </c>
      <c r="F349" s="32">
        <v>1</v>
      </c>
      <c r="G349" s="32" t="s">
        <v>242</v>
      </c>
      <c r="H349" s="64" t="s">
        <v>243</v>
      </c>
      <c r="I349" s="64" t="s">
        <v>243</v>
      </c>
      <c r="J349" s="32">
        <v>2</v>
      </c>
      <c r="K349" s="32"/>
      <c r="L349" s="32"/>
      <c r="M349" s="32" t="s">
        <v>151</v>
      </c>
      <c r="N349" s="32" t="s">
        <v>101</v>
      </c>
      <c r="O349" s="153">
        <v>386.70506999999998</v>
      </c>
      <c r="P349" s="153"/>
      <c r="Q349" s="153">
        <f>O349</f>
        <v>386.70506999999998</v>
      </c>
      <c r="R349" s="153">
        <v>386.70506999999998</v>
      </c>
      <c r="S349" s="154" t="s">
        <v>107</v>
      </c>
      <c r="T349" s="154" t="s">
        <v>115</v>
      </c>
      <c r="U349" s="68" t="s">
        <v>424</v>
      </c>
      <c r="V349" s="157">
        <v>42966</v>
      </c>
      <c r="W349" s="157">
        <f>V349</f>
        <v>42966</v>
      </c>
      <c r="X349" s="154" t="s">
        <v>256</v>
      </c>
      <c r="Y349" s="154" t="s">
        <v>255</v>
      </c>
      <c r="Z349" s="154">
        <v>7725555034</v>
      </c>
      <c r="AA349" s="154">
        <v>772501001</v>
      </c>
      <c r="AB349" s="154" t="s">
        <v>213</v>
      </c>
      <c r="AC349" s="154" t="s">
        <v>129</v>
      </c>
      <c r="AD349" s="154" t="s">
        <v>174</v>
      </c>
      <c r="AE349" s="154" t="s">
        <v>152</v>
      </c>
      <c r="AF349" s="154">
        <v>1</v>
      </c>
      <c r="AG349" s="162">
        <v>52000000000</v>
      </c>
      <c r="AH349" s="162" t="s">
        <v>183</v>
      </c>
      <c r="AI349" s="157">
        <f t="shared" si="132"/>
        <v>42994</v>
      </c>
      <c r="AJ349" s="157">
        <v>42979</v>
      </c>
      <c r="AK349" s="157">
        <v>43100</v>
      </c>
      <c r="AL349" s="154">
        <v>2017</v>
      </c>
      <c r="AM349" s="154"/>
      <c r="AN349" s="154"/>
      <c r="AO349" s="154"/>
      <c r="AP349" s="154"/>
      <c r="AQ349" s="154"/>
      <c r="AR349" s="61"/>
      <c r="AS349" s="158"/>
      <c r="AT349" s="154"/>
      <c r="AU349" s="154"/>
      <c r="AV349" s="154"/>
      <c r="AW349" s="154"/>
    </row>
    <row r="350" spans="1:49" s="27" customFormat="1" ht="105">
      <c r="A350" s="32">
        <v>7</v>
      </c>
      <c r="B350" s="32" t="s">
        <v>979</v>
      </c>
      <c r="C350" s="32" t="s">
        <v>477</v>
      </c>
      <c r="D350" s="32" t="s">
        <v>115</v>
      </c>
      <c r="E350" s="32" t="s">
        <v>90</v>
      </c>
      <c r="F350" s="32">
        <v>1</v>
      </c>
      <c r="G350" s="32" t="s">
        <v>232</v>
      </c>
      <c r="H350" s="64" t="s">
        <v>1182</v>
      </c>
      <c r="I350" s="32" t="s">
        <v>250</v>
      </c>
      <c r="J350" s="32">
        <v>1</v>
      </c>
      <c r="K350" s="32" t="s">
        <v>416</v>
      </c>
      <c r="L350" s="32"/>
      <c r="M350" s="32" t="s">
        <v>251</v>
      </c>
      <c r="N350" s="32" t="s">
        <v>103</v>
      </c>
      <c r="O350" s="153">
        <v>230000</v>
      </c>
      <c r="P350" s="153"/>
      <c r="Q350" s="153">
        <v>230000</v>
      </c>
      <c r="R350" s="153">
        <f t="shared" ref="R350:R364" si="134">Q350*1.18</f>
        <v>271400</v>
      </c>
      <c r="S350" s="154" t="s">
        <v>107</v>
      </c>
      <c r="T350" s="154" t="s">
        <v>115</v>
      </c>
      <c r="U350" s="68" t="s">
        <v>424</v>
      </c>
      <c r="V350" s="157">
        <v>43092</v>
      </c>
      <c r="W350" s="157">
        <f>V350</f>
        <v>43092</v>
      </c>
      <c r="X350" s="154" t="s">
        <v>233</v>
      </c>
      <c r="Y350" s="154" t="s">
        <v>234</v>
      </c>
      <c r="Z350" s="154">
        <v>5506225921</v>
      </c>
      <c r="AA350" s="154">
        <v>554250001</v>
      </c>
      <c r="AB350" s="154" t="s">
        <v>232</v>
      </c>
      <c r="AC350" s="154" t="s">
        <v>129</v>
      </c>
      <c r="AD350" s="154" t="s">
        <v>174</v>
      </c>
      <c r="AE350" s="154" t="s">
        <v>152</v>
      </c>
      <c r="AF350" s="154">
        <v>1</v>
      </c>
      <c r="AG350" s="162">
        <v>52000000000</v>
      </c>
      <c r="AH350" s="162" t="s">
        <v>183</v>
      </c>
      <c r="AI350" s="157">
        <v>43095</v>
      </c>
      <c r="AJ350" s="2">
        <f>AI350</f>
        <v>43095</v>
      </c>
      <c r="AK350" s="157"/>
      <c r="AL350" s="154">
        <v>2017</v>
      </c>
      <c r="AM350" s="154"/>
      <c r="AN350" s="154"/>
      <c r="AO350" s="154"/>
      <c r="AP350" s="154"/>
      <c r="AQ350" s="154"/>
      <c r="AR350" s="61"/>
      <c r="AS350" s="158"/>
      <c r="AT350" s="154"/>
      <c r="AU350" s="154"/>
      <c r="AV350" s="154"/>
      <c r="AW350" s="154"/>
    </row>
    <row r="351" spans="1:49" s="27" customFormat="1" ht="45">
      <c r="A351" s="32">
        <v>7</v>
      </c>
      <c r="B351" s="32" t="s">
        <v>980</v>
      </c>
      <c r="C351" s="32" t="s">
        <v>477</v>
      </c>
      <c r="D351" s="32" t="s">
        <v>115</v>
      </c>
      <c r="E351" s="159" t="s">
        <v>537</v>
      </c>
      <c r="F351" s="32">
        <v>6</v>
      </c>
      <c r="G351" s="32" t="s">
        <v>277</v>
      </c>
      <c r="H351" s="64" t="s">
        <v>285</v>
      </c>
      <c r="I351" s="32" t="s">
        <v>286</v>
      </c>
      <c r="J351" s="32">
        <v>1</v>
      </c>
      <c r="K351" s="32" t="s">
        <v>290</v>
      </c>
      <c r="L351" s="32"/>
      <c r="M351" s="32" t="s">
        <v>151</v>
      </c>
      <c r="N351" s="32" t="s">
        <v>105</v>
      </c>
      <c r="O351" s="153">
        <v>3012.2289999999998</v>
      </c>
      <c r="P351" s="158"/>
      <c r="Q351" s="158">
        <f>O351</f>
        <v>3012.2289999999998</v>
      </c>
      <c r="R351" s="158">
        <f>Q351</f>
        <v>3012.2289999999998</v>
      </c>
      <c r="S351" s="154" t="s">
        <v>293</v>
      </c>
      <c r="T351" s="154" t="s">
        <v>112</v>
      </c>
      <c r="U351" s="52" t="s">
        <v>439</v>
      </c>
      <c r="V351" s="81">
        <v>42719</v>
      </c>
      <c r="W351" s="157">
        <f>V351+65</f>
        <v>42784</v>
      </c>
      <c r="X351" s="154"/>
      <c r="Y351" s="154"/>
      <c r="Z351" s="154"/>
      <c r="AA351" s="154"/>
      <c r="AB351" s="154" t="s">
        <v>277</v>
      </c>
      <c r="AC351" s="154" t="s">
        <v>129</v>
      </c>
      <c r="AD351" s="154" t="s">
        <v>174</v>
      </c>
      <c r="AE351" s="154" t="s">
        <v>152</v>
      </c>
      <c r="AF351" s="154">
        <v>666</v>
      </c>
      <c r="AG351" s="162">
        <v>52000000000</v>
      </c>
      <c r="AH351" s="162" t="s">
        <v>183</v>
      </c>
      <c r="AI351" s="157">
        <v>42794</v>
      </c>
      <c r="AJ351" s="157">
        <v>42795</v>
      </c>
      <c r="AK351" s="157">
        <f>AJ351+364</f>
        <v>43159</v>
      </c>
      <c r="AL351" s="154">
        <v>2017</v>
      </c>
      <c r="AM351" s="154"/>
      <c r="AN351" s="154"/>
      <c r="AO351" s="154"/>
      <c r="AP351" s="154"/>
      <c r="AQ351" s="154"/>
      <c r="AR351" s="61"/>
      <c r="AS351" s="158"/>
      <c r="AT351" s="154"/>
      <c r="AU351" s="154"/>
      <c r="AV351" s="154"/>
      <c r="AW351" s="154"/>
    </row>
    <row r="352" spans="1:49" s="27" customFormat="1" ht="30">
      <c r="A352" s="32">
        <v>7</v>
      </c>
      <c r="B352" s="32" t="s">
        <v>981</v>
      </c>
      <c r="C352" s="32" t="s">
        <v>477</v>
      </c>
      <c r="D352" s="32" t="s">
        <v>115</v>
      </c>
      <c r="E352" s="32" t="s">
        <v>94</v>
      </c>
      <c r="F352" s="32">
        <v>1</v>
      </c>
      <c r="G352" s="32" t="s">
        <v>299</v>
      </c>
      <c r="H352" s="32" t="s">
        <v>301</v>
      </c>
      <c r="I352" s="32" t="s">
        <v>302</v>
      </c>
      <c r="J352" s="32">
        <v>1</v>
      </c>
      <c r="K352" s="32"/>
      <c r="L352" s="32"/>
      <c r="M352" s="154" t="s">
        <v>151</v>
      </c>
      <c r="N352" s="32" t="s">
        <v>104</v>
      </c>
      <c r="O352" s="153">
        <v>25071.402689999999</v>
      </c>
      <c r="P352" s="158"/>
      <c r="Q352" s="158">
        <v>25071.402689999999</v>
      </c>
      <c r="R352" s="158">
        <f>Q352*1.18</f>
        <v>29584.255174199996</v>
      </c>
      <c r="S352" s="154" t="s">
        <v>293</v>
      </c>
      <c r="T352" s="154" t="s">
        <v>112</v>
      </c>
      <c r="U352" s="52" t="s">
        <v>439</v>
      </c>
      <c r="V352" s="157">
        <v>42705</v>
      </c>
      <c r="W352" s="157">
        <f>V352+75</f>
        <v>42780</v>
      </c>
      <c r="X352" s="154"/>
      <c r="Y352" s="154"/>
      <c r="Z352" s="154"/>
      <c r="AA352" s="154"/>
      <c r="AB352" s="154" t="s">
        <v>299</v>
      </c>
      <c r="AC352" s="154" t="s">
        <v>300</v>
      </c>
      <c r="AD352" s="154">
        <v>876</v>
      </c>
      <c r="AE352" s="154" t="s">
        <v>124</v>
      </c>
      <c r="AF352" s="154">
        <v>1</v>
      </c>
      <c r="AG352" s="162">
        <v>52000000000</v>
      </c>
      <c r="AH352" s="162" t="s">
        <v>183</v>
      </c>
      <c r="AI352" s="157">
        <f>W352+28</f>
        <v>42808</v>
      </c>
      <c r="AJ352" s="157">
        <f>AI352</f>
        <v>42808</v>
      </c>
      <c r="AK352" s="157">
        <v>43830</v>
      </c>
      <c r="AL352" s="154"/>
      <c r="AM352" s="154"/>
      <c r="AN352" s="154"/>
      <c r="AO352" s="154"/>
      <c r="AP352" s="154"/>
      <c r="AQ352" s="154"/>
      <c r="AR352" s="61"/>
      <c r="AS352" s="158"/>
      <c r="AT352" s="154"/>
      <c r="AU352" s="154"/>
      <c r="AV352" s="154"/>
      <c r="AW352" s="154"/>
    </row>
    <row r="353" spans="1:49" s="27" customFormat="1" ht="30">
      <c r="A353" s="32">
        <v>7</v>
      </c>
      <c r="B353" s="32" t="s">
        <v>982</v>
      </c>
      <c r="C353" s="32" t="s">
        <v>477</v>
      </c>
      <c r="D353" s="32" t="s">
        <v>115</v>
      </c>
      <c r="E353" s="32" t="s">
        <v>94</v>
      </c>
      <c r="F353" s="32">
        <v>1</v>
      </c>
      <c r="G353" s="32" t="s">
        <v>299</v>
      </c>
      <c r="H353" s="32" t="s">
        <v>301</v>
      </c>
      <c r="I353" s="32" t="s">
        <v>302</v>
      </c>
      <c r="J353" s="32">
        <v>1</v>
      </c>
      <c r="K353" s="32"/>
      <c r="L353" s="32"/>
      <c r="M353" s="154" t="s">
        <v>151</v>
      </c>
      <c r="N353" s="32" t="s">
        <v>104</v>
      </c>
      <c r="O353" s="153">
        <v>6661.3567300000004</v>
      </c>
      <c r="P353" s="158"/>
      <c r="Q353" s="158">
        <v>6661.3567300000004</v>
      </c>
      <c r="R353" s="158">
        <f t="shared" ref="R353:R354" si="135">Q353*1.18</f>
        <v>7860.4009414000002</v>
      </c>
      <c r="S353" s="154" t="s">
        <v>294</v>
      </c>
      <c r="T353" s="154" t="s">
        <v>115</v>
      </c>
      <c r="U353" s="52" t="s">
        <v>439</v>
      </c>
      <c r="V353" s="157">
        <v>42705</v>
      </c>
      <c r="W353" s="157">
        <f>V353+60</f>
        <v>42765</v>
      </c>
      <c r="X353" s="154"/>
      <c r="Y353" s="154"/>
      <c r="Z353" s="154"/>
      <c r="AA353" s="154"/>
      <c r="AB353" s="154" t="s">
        <v>299</v>
      </c>
      <c r="AC353" s="154" t="s">
        <v>300</v>
      </c>
      <c r="AD353" s="154">
        <v>876</v>
      </c>
      <c r="AE353" s="154" t="s">
        <v>124</v>
      </c>
      <c r="AF353" s="154">
        <v>1</v>
      </c>
      <c r="AG353" s="162">
        <v>52000000000</v>
      </c>
      <c r="AH353" s="162" t="s">
        <v>183</v>
      </c>
      <c r="AI353" s="157">
        <f t="shared" ref="AI353:AI368" si="136">W353+28</f>
        <v>42793</v>
      </c>
      <c r="AJ353" s="157">
        <f>AI353</f>
        <v>42793</v>
      </c>
      <c r="AK353" s="157">
        <v>43830</v>
      </c>
      <c r="AL353" s="154"/>
      <c r="AM353" s="154"/>
      <c r="AN353" s="154"/>
      <c r="AO353" s="154"/>
      <c r="AP353" s="154"/>
      <c r="AQ353" s="154"/>
      <c r="AR353" s="61"/>
      <c r="AS353" s="158"/>
      <c r="AT353" s="154"/>
      <c r="AU353" s="154"/>
      <c r="AV353" s="154"/>
      <c r="AW353" s="154"/>
    </row>
    <row r="354" spans="1:49" s="27" customFormat="1" ht="30">
      <c r="A354" s="32">
        <v>7</v>
      </c>
      <c r="B354" s="32" t="s">
        <v>983</v>
      </c>
      <c r="C354" s="32" t="s">
        <v>477</v>
      </c>
      <c r="D354" s="32" t="s">
        <v>115</v>
      </c>
      <c r="E354" s="32" t="s">
        <v>94</v>
      </c>
      <c r="F354" s="32">
        <v>1</v>
      </c>
      <c r="G354" s="32" t="s">
        <v>299</v>
      </c>
      <c r="H354" s="32" t="s">
        <v>301</v>
      </c>
      <c r="I354" s="32" t="s">
        <v>302</v>
      </c>
      <c r="J354" s="32">
        <v>1</v>
      </c>
      <c r="K354" s="32"/>
      <c r="L354" s="32"/>
      <c r="M354" s="154" t="s">
        <v>151</v>
      </c>
      <c r="N354" s="32" t="s">
        <v>104</v>
      </c>
      <c r="O354" s="153">
        <v>8235.3809399999991</v>
      </c>
      <c r="P354" s="158"/>
      <c r="Q354" s="158">
        <v>8235.3809399999991</v>
      </c>
      <c r="R354" s="158">
        <f t="shared" si="135"/>
        <v>9717.749509199999</v>
      </c>
      <c r="S354" s="154" t="s">
        <v>294</v>
      </c>
      <c r="T354" s="154" t="s">
        <v>115</v>
      </c>
      <c r="U354" s="52" t="s">
        <v>439</v>
      </c>
      <c r="V354" s="157">
        <v>42705</v>
      </c>
      <c r="W354" s="157">
        <f>V354+60</f>
        <v>42765</v>
      </c>
      <c r="X354" s="154"/>
      <c r="Y354" s="154"/>
      <c r="Z354" s="154"/>
      <c r="AA354" s="154"/>
      <c r="AB354" s="154" t="s">
        <v>299</v>
      </c>
      <c r="AC354" s="154" t="s">
        <v>300</v>
      </c>
      <c r="AD354" s="154">
        <v>876</v>
      </c>
      <c r="AE354" s="154" t="s">
        <v>124</v>
      </c>
      <c r="AF354" s="154">
        <v>1</v>
      </c>
      <c r="AG354" s="162">
        <v>52000000000</v>
      </c>
      <c r="AH354" s="162" t="s">
        <v>183</v>
      </c>
      <c r="AI354" s="157">
        <f t="shared" si="136"/>
        <v>42793</v>
      </c>
      <c r="AJ354" s="157">
        <f>AI354</f>
        <v>42793</v>
      </c>
      <c r="AK354" s="157">
        <v>43830</v>
      </c>
      <c r="AL354" s="154"/>
      <c r="AM354" s="154"/>
      <c r="AN354" s="154"/>
      <c r="AO354" s="154"/>
      <c r="AP354" s="154"/>
      <c r="AQ354" s="154"/>
      <c r="AR354" s="61"/>
      <c r="AS354" s="158"/>
      <c r="AT354" s="154"/>
      <c r="AU354" s="154"/>
      <c r="AV354" s="154"/>
      <c r="AW354" s="154"/>
    </row>
    <row r="355" spans="1:49" s="139" customFormat="1" ht="40.5" customHeight="1">
      <c r="A355" s="32">
        <v>7</v>
      </c>
      <c r="B355" s="32" t="s">
        <v>1270</v>
      </c>
      <c r="C355" s="32" t="s">
        <v>477</v>
      </c>
      <c r="D355" s="32" t="s">
        <v>115</v>
      </c>
      <c r="E355" s="122" t="s">
        <v>1186</v>
      </c>
      <c r="F355" s="52"/>
      <c r="G355" s="52" t="s">
        <v>1265</v>
      </c>
      <c r="H355" s="52" t="s">
        <v>1261</v>
      </c>
      <c r="I355" s="52" t="s">
        <v>1261</v>
      </c>
      <c r="J355" s="154">
        <v>1</v>
      </c>
      <c r="K355" s="154"/>
      <c r="L355" s="154"/>
      <c r="M355" s="154" t="s">
        <v>151</v>
      </c>
      <c r="N355" s="32" t="s">
        <v>104</v>
      </c>
      <c r="O355" s="154">
        <v>450</v>
      </c>
      <c r="P355" s="154"/>
      <c r="Q355" s="154">
        <v>450</v>
      </c>
      <c r="R355" s="154">
        <v>531</v>
      </c>
      <c r="S355" s="154" t="s">
        <v>295</v>
      </c>
      <c r="T355" s="154" t="s">
        <v>115</v>
      </c>
      <c r="U355" s="52" t="s">
        <v>439</v>
      </c>
      <c r="V355" s="157">
        <f>W355+55</f>
        <v>42943</v>
      </c>
      <c r="W355" s="157">
        <f>AI355-28</f>
        <v>42888</v>
      </c>
      <c r="X355" s="154"/>
      <c r="Y355" s="154"/>
      <c r="Z355" s="154"/>
      <c r="AA355" s="154"/>
      <c r="AB355" s="52" t="s">
        <v>1266</v>
      </c>
      <c r="AC355" s="154" t="s">
        <v>1191</v>
      </c>
      <c r="AD355" s="154">
        <v>876</v>
      </c>
      <c r="AE355" s="154" t="s">
        <v>124</v>
      </c>
      <c r="AF355" s="154">
        <v>1</v>
      </c>
      <c r="AG355" s="162">
        <v>52000000000</v>
      </c>
      <c r="AH355" s="162" t="s">
        <v>183</v>
      </c>
      <c r="AI355" s="157">
        <v>42916</v>
      </c>
      <c r="AJ355" s="157">
        <v>42551</v>
      </c>
      <c r="AK355" s="157">
        <v>42946</v>
      </c>
      <c r="AL355" s="156">
        <v>2017</v>
      </c>
      <c r="AM355" s="154"/>
      <c r="AN355" s="154"/>
      <c r="AO355" s="154"/>
      <c r="AP355" s="154"/>
      <c r="AQ355" s="154"/>
      <c r="AR355" s="154"/>
      <c r="AS355" s="154"/>
      <c r="AT355" s="154"/>
      <c r="AU355" s="154"/>
      <c r="AV355" s="154"/>
      <c r="AW355" s="154"/>
    </row>
    <row r="356" spans="1:49" s="139" customFormat="1" ht="30" customHeight="1">
      <c r="A356" s="32">
        <v>7</v>
      </c>
      <c r="B356" s="32" t="s">
        <v>1271</v>
      </c>
      <c r="C356" s="32" t="s">
        <v>477</v>
      </c>
      <c r="D356" s="32" t="s">
        <v>115</v>
      </c>
      <c r="E356" s="122" t="s">
        <v>1186</v>
      </c>
      <c r="F356" s="154"/>
      <c r="G356" s="52" t="s">
        <v>1267</v>
      </c>
      <c r="H356" s="50" t="s">
        <v>243</v>
      </c>
      <c r="I356" s="50" t="s">
        <v>243</v>
      </c>
      <c r="J356" s="154">
        <v>1</v>
      </c>
      <c r="K356" s="154"/>
      <c r="L356" s="154"/>
      <c r="M356" s="52" t="s">
        <v>126</v>
      </c>
      <c r="N356" s="32" t="s">
        <v>104</v>
      </c>
      <c r="O356" s="94">
        <v>2574.3000000000002</v>
      </c>
      <c r="P356" s="154"/>
      <c r="Q356" s="94">
        <v>2574.3000000000002</v>
      </c>
      <c r="R356" s="94">
        <v>3037.674</v>
      </c>
      <c r="S356" s="52" t="s">
        <v>295</v>
      </c>
      <c r="T356" s="154" t="s">
        <v>115</v>
      </c>
      <c r="U356" s="52" t="s">
        <v>439</v>
      </c>
      <c r="V356" s="157">
        <f t="shared" ref="V356:V357" si="137">W356+55</f>
        <v>42852</v>
      </c>
      <c r="W356" s="87">
        <f>AI356-28</f>
        <v>42797</v>
      </c>
      <c r="X356" s="154"/>
      <c r="Y356" s="154"/>
      <c r="Z356" s="154"/>
      <c r="AA356" s="154"/>
      <c r="AB356" s="52" t="s">
        <v>1267</v>
      </c>
      <c r="AC356" s="154" t="s">
        <v>1191</v>
      </c>
      <c r="AD356" s="154">
        <v>876</v>
      </c>
      <c r="AE356" s="154" t="s">
        <v>124</v>
      </c>
      <c r="AF356" s="154">
        <v>1</v>
      </c>
      <c r="AG356" s="162">
        <v>52000000000</v>
      </c>
      <c r="AH356" s="162" t="s">
        <v>183</v>
      </c>
      <c r="AI356" s="87">
        <v>42825</v>
      </c>
      <c r="AJ356" s="87">
        <v>42825</v>
      </c>
      <c r="AK356" s="87">
        <v>43100</v>
      </c>
      <c r="AL356" s="154"/>
      <c r="AM356" s="154"/>
      <c r="AN356" s="154"/>
      <c r="AO356" s="154"/>
      <c r="AP356" s="154"/>
      <c r="AQ356" s="154"/>
      <c r="AR356" s="154"/>
      <c r="AS356" s="154"/>
      <c r="AT356" s="154"/>
      <c r="AU356" s="154"/>
      <c r="AV356" s="154"/>
      <c r="AW356" s="154"/>
    </row>
    <row r="357" spans="1:49" s="139" customFormat="1" ht="31.5" customHeight="1">
      <c r="A357" s="32">
        <v>7</v>
      </c>
      <c r="B357" s="32" t="s">
        <v>1272</v>
      </c>
      <c r="C357" s="32" t="s">
        <v>477</v>
      </c>
      <c r="D357" s="32" t="s">
        <v>115</v>
      </c>
      <c r="E357" s="122" t="s">
        <v>1186</v>
      </c>
      <c r="F357" s="154"/>
      <c r="G357" s="52" t="s">
        <v>1268</v>
      </c>
      <c r="H357" s="50" t="s">
        <v>1269</v>
      </c>
      <c r="I357" s="50" t="s">
        <v>1269</v>
      </c>
      <c r="J357" s="154">
        <v>2</v>
      </c>
      <c r="K357" s="154"/>
      <c r="L357" s="154"/>
      <c r="M357" s="52" t="s">
        <v>132</v>
      </c>
      <c r="N357" s="32" t="s">
        <v>104</v>
      </c>
      <c r="O357" s="94">
        <v>1218.3699999999999</v>
      </c>
      <c r="P357" s="154"/>
      <c r="Q357" s="94">
        <v>1218.3699999999999</v>
      </c>
      <c r="R357" s="94">
        <v>1437.6766</v>
      </c>
      <c r="S357" s="52" t="s">
        <v>295</v>
      </c>
      <c r="T357" s="154" t="s">
        <v>115</v>
      </c>
      <c r="U357" s="52" t="s">
        <v>439</v>
      </c>
      <c r="V357" s="157">
        <f t="shared" si="137"/>
        <v>42794</v>
      </c>
      <c r="W357" s="87">
        <f>AI357-28</f>
        <v>42739</v>
      </c>
      <c r="X357" s="154"/>
      <c r="Y357" s="154"/>
      <c r="Z357" s="154"/>
      <c r="AA357" s="154"/>
      <c r="AB357" s="52" t="s">
        <v>1268</v>
      </c>
      <c r="AC357" s="154" t="s">
        <v>1191</v>
      </c>
      <c r="AD357" s="154">
        <v>876</v>
      </c>
      <c r="AE357" s="154" t="s">
        <v>124</v>
      </c>
      <c r="AF357" s="154">
        <v>1</v>
      </c>
      <c r="AG357" s="162">
        <v>52000000000</v>
      </c>
      <c r="AH357" s="162" t="s">
        <v>183</v>
      </c>
      <c r="AI357" s="87">
        <v>42767</v>
      </c>
      <c r="AJ357" s="87">
        <v>42792</v>
      </c>
      <c r="AK357" s="87">
        <v>42978</v>
      </c>
      <c r="AL357" s="154"/>
      <c r="AM357" s="154"/>
      <c r="AN357" s="154"/>
      <c r="AO357" s="154"/>
      <c r="AP357" s="154"/>
      <c r="AQ357" s="154"/>
      <c r="AR357" s="154"/>
      <c r="AS357" s="154"/>
      <c r="AT357" s="154"/>
      <c r="AU357" s="154"/>
      <c r="AV357" s="154"/>
      <c r="AW357" s="154"/>
    </row>
    <row r="358" spans="1:49" s="27" customFormat="1" ht="30">
      <c r="A358" s="32">
        <v>7</v>
      </c>
      <c r="B358" s="32" t="s">
        <v>1006</v>
      </c>
      <c r="C358" s="32" t="s">
        <v>477</v>
      </c>
      <c r="D358" s="32" t="s">
        <v>115</v>
      </c>
      <c r="E358" s="32" t="s">
        <v>89</v>
      </c>
      <c r="F358" s="154">
        <v>126</v>
      </c>
      <c r="G358" s="154" t="s">
        <v>813</v>
      </c>
      <c r="H358" s="156" t="s">
        <v>814</v>
      </c>
      <c r="I358" s="156" t="s">
        <v>815</v>
      </c>
      <c r="J358" s="32">
        <v>1</v>
      </c>
      <c r="K358" s="32"/>
      <c r="L358" s="32"/>
      <c r="M358" s="154" t="s">
        <v>151</v>
      </c>
      <c r="N358" s="154" t="s">
        <v>306</v>
      </c>
      <c r="O358" s="54">
        <v>3530.643</v>
      </c>
      <c r="P358" s="153"/>
      <c r="Q358" s="54">
        <v>3530.643</v>
      </c>
      <c r="R358" s="153">
        <f>Q358*1.18</f>
        <v>4166.1587399999999</v>
      </c>
      <c r="S358" s="154" t="s">
        <v>294</v>
      </c>
      <c r="T358" s="154" t="s">
        <v>112</v>
      </c>
      <c r="U358" s="52" t="s">
        <v>439</v>
      </c>
      <c r="V358" s="157">
        <v>42755</v>
      </c>
      <c r="W358" s="157">
        <f t="shared" ref="W358:W359" si="138">V358+75</f>
        <v>42830</v>
      </c>
      <c r="X358" s="154"/>
      <c r="Y358" s="154"/>
      <c r="Z358" s="154"/>
      <c r="AA358" s="154"/>
      <c r="AB358" s="154" t="s">
        <v>813</v>
      </c>
      <c r="AC358" s="154" t="s">
        <v>812</v>
      </c>
      <c r="AD358" s="154"/>
      <c r="AE358" s="154" t="s">
        <v>816</v>
      </c>
      <c r="AF358" s="154">
        <v>715</v>
      </c>
      <c r="AG358" s="162">
        <v>52000000000</v>
      </c>
      <c r="AH358" s="162" t="s">
        <v>183</v>
      </c>
      <c r="AI358" s="157">
        <f t="shared" si="136"/>
        <v>42858</v>
      </c>
      <c r="AJ358" s="157">
        <f t="shared" ref="AJ358:AJ359" si="139">AI358</f>
        <v>42858</v>
      </c>
      <c r="AK358" s="157">
        <v>43215</v>
      </c>
      <c r="AL358" s="154"/>
      <c r="AM358" s="154"/>
      <c r="AN358" s="154"/>
      <c r="AO358" s="154"/>
      <c r="AP358" s="154"/>
      <c r="AQ358" s="154"/>
      <c r="AR358" s="157"/>
      <c r="AS358" s="158"/>
      <c r="AT358" s="154"/>
      <c r="AU358" s="154"/>
      <c r="AV358" s="154"/>
      <c r="AW358" s="154"/>
    </row>
    <row r="359" spans="1:49" s="27" customFormat="1" ht="30">
      <c r="A359" s="32">
        <v>7</v>
      </c>
      <c r="B359" s="32" t="s">
        <v>1007</v>
      </c>
      <c r="C359" s="32" t="s">
        <v>477</v>
      </c>
      <c r="D359" s="32" t="s">
        <v>115</v>
      </c>
      <c r="E359" s="32" t="s">
        <v>89</v>
      </c>
      <c r="F359" s="154">
        <v>125</v>
      </c>
      <c r="G359" s="154" t="s">
        <v>817</v>
      </c>
      <c r="H359" s="156" t="s">
        <v>818</v>
      </c>
      <c r="I359" s="156" t="s">
        <v>818</v>
      </c>
      <c r="J359" s="32">
        <v>1</v>
      </c>
      <c r="K359" s="32"/>
      <c r="L359" s="32"/>
      <c r="M359" s="154" t="s">
        <v>151</v>
      </c>
      <c r="N359" s="154" t="s">
        <v>306</v>
      </c>
      <c r="O359" s="54">
        <v>6179.06</v>
      </c>
      <c r="P359" s="153"/>
      <c r="Q359" s="54">
        <v>6179.06</v>
      </c>
      <c r="R359" s="153">
        <f>Q359*1.18</f>
        <v>7291.2907999999998</v>
      </c>
      <c r="S359" s="154" t="s">
        <v>294</v>
      </c>
      <c r="T359" s="154" t="s">
        <v>112</v>
      </c>
      <c r="U359" s="52" t="s">
        <v>439</v>
      </c>
      <c r="V359" s="157">
        <v>42755</v>
      </c>
      <c r="W359" s="157">
        <f t="shared" si="138"/>
        <v>42830</v>
      </c>
      <c r="X359" s="154"/>
      <c r="Y359" s="154"/>
      <c r="Z359" s="154"/>
      <c r="AA359" s="154"/>
      <c r="AB359" s="154" t="s">
        <v>817</v>
      </c>
      <c r="AC359" s="154" t="s">
        <v>812</v>
      </c>
      <c r="AD359" s="154"/>
      <c r="AE359" s="154" t="s">
        <v>819</v>
      </c>
      <c r="AF359" s="154">
        <v>839.79600000000005</v>
      </c>
      <c r="AG359" s="162">
        <v>52000000000</v>
      </c>
      <c r="AH359" s="162" t="s">
        <v>183</v>
      </c>
      <c r="AI359" s="157">
        <f t="shared" si="136"/>
        <v>42858</v>
      </c>
      <c r="AJ359" s="157">
        <f t="shared" si="139"/>
        <v>42858</v>
      </c>
      <c r="AK359" s="157">
        <v>43215</v>
      </c>
      <c r="AL359" s="154"/>
      <c r="AM359" s="154"/>
      <c r="AN359" s="154"/>
      <c r="AO359" s="154"/>
      <c r="AP359" s="154"/>
      <c r="AQ359" s="154"/>
      <c r="AR359" s="157"/>
      <c r="AS359" s="158"/>
      <c r="AT359" s="154"/>
      <c r="AU359" s="154"/>
      <c r="AV359" s="154"/>
      <c r="AW359" s="154"/>
    </row>
    <row r="360" spans="1:49" s="27" customFormat="1" ht="52.5" customHeight="1">
      <c r="A360" s="32">
        <v>7</v>
      </c>
      <c r="B360" s="32" t="s">
        <v>984</v>
      </c>
      <c r="C360" s="32" t="s">
        <v>477</v>
      </c>
      <c r="D360" s="32" t="s">
        <v>118</v>
      </c>
      <c r="E360" s="159" t="s">
        <v>537</v>
      </c>
      <c r="F360" s="32">
        <v>7</v>
      </c>
      <c r="G360" s="32" t="s">
        <v>292</v>
      </c>
      <c r="H360" s="32" t="s">
        <v>1180</v>
      </c>
      <c r="I360" s="32" t="s">
        <v>1180</v>
      </c>
      <c r="J360" s="32">
        <v>1</v>
      </c>
      <c r="K360" s="32"/>
      <c r="L360" s="32"/>
      <c r="M360" s="32" t="s">
        <v>132</v>
      </c>
      <c r="N360" s="32" t="s">
        <v>104</v>
      </c>
      <c r="O360" s="153">
        <v>742.16959999999995</v>
      </c>
      <c r="P360" s="158"/>
      <c r="Q360" s="158">
        <v>742.16959999999995</v>
      </c>
      <c r="R360" s="158">
        <v>875.76013999999998</v>
      </c>
      <c r="S360" s="154" t="s">
        <v>294</v>
      </c>
      <c r="T360" s="154" t="s">
        <v>112</v>
      </c>
      <c r="U360" s="52" t="s">
        <v>439</v>
      </c>
      <c r="V360" s="157">
        <v>42705</v>
      </c>
      <c r="W360" s="157">
        <f>V360+60</f>
        <v>42765</v>
      </c>
      <c r="X360" s="154"/>
      <c r="Y360" s="154"/>
      <c r="Z360" s="154"/>
      <c r="AA360" s="154"/>
      <c r="AB360" s="154" t="s">
        <v>292</v>
      </c>
      <c r="AC360" s="154" t="s">
        <v>129</v>
      </c>
      <c r="AD360" s="154">
        <v>876</v>
      </c>
      <c r="AE360" s="154" t="s">
        <v>124</v>
      </c>
      <c r="AF360" s="154">
        <v>1</v>
      </c>
      <c r="AG360" s="154">
        <v>95000000000</v>
      </c>
      <c r="AH360" s="154" t="s">
        <v>197</v>
      </c>
      <c r="AI360" s="157">
        <f t="shared" si="136"/>
        <v>42793</v>
      </c>
      <c r="AJ360" s="157">
        <f>AI360</f>
        <v>42793</v>
      </c>
      <c r="AK360" s="157">
        <v>43098</v>
      </c>
      <c r="AL360" s="154">
        <v>2017</v>
      </c>
      <c r="AM360" s="154"/>
      <c r="AN360" s="154"/>
      <c r="AO360" s="154"/>
      <c r="AP360" s="154"/>
      <c r="AQ360" s="154"/>
      <c r="AR360" s="61"/>
      <c r="AS360" s="158"/>
      <c r="AT360" s="154"/>
      <c r="AU360" s="154"/>
      <c r="AV360" s="154"/>
      <c r="AW360" s="154"/>
    </row>
    <row r="361" spans="1:49" s="27" customFormat="1" ht="45">
      <c r="A361" s="32">
        <v>7</v>
      </c>
      <c r="B361" s="32" t="s">
        <v>985</v>
      </c>
      <c r="C361" s="32" t="s">
        <v>477</v>
      </c>
      <c r="D361" s="32" t="s">
        <v>118</v>
      </c>
      <c r="E361" s="159" t="s">
        <v>537</v>
      </c>
      <c r="F361" s="32">
        <v>1</v>
      </c>
      <c r="G361" s="32" t="s">
        <v>242</v>
      </c>
      <c r="H361" s="64" t="s">
        <v>243</v>
      </c>
      <c r="I361" s="64" t="s">
        <v>243</v>
      </c>
      <c r="J361" s="32">
        <v>2</v>
      </c>
      <c r="K361" s="32"/>
      <c r="L361" s="32"/>
      <c r="M361" s="32" t="s">
        <v>151</v>
      </c>
      <c r="N361" s="32" t="s">
        <v>101</v>
      </c>
      <c r="O361" s="153">
        <v>112.78898</v>
      </c>
      <c r="P361" s="153"/>
      <c r="Q361" s="153">
        <f>O361</f>
        <v>112.78898</v>
      </c>
      <c r="R361" s="153">
        <v>112.78898</v>
      </c>
      <c r="S361" s="154" t="s">
        <v>107</v>
      </c>
      <c r="T361" s="154" t="s">
        <v>118</v>
      </c>
      <c r="U361" s="68" t="s">
        <v>424</v>
      </c>
      <c r="V361" s="157">
        <v>42966</v>
      </c>
      <c r="W361" s="157">
        <f>V361</f>
        <v>42966</v>
      </c>
      <c r="X361" s="154" t="s">
        <v>256</v>
      </c>
      <c r="Y361" s="154" t="s">
        <v>255</v>
      </c>
      <c r="Z361" s="154">
        <v>7725555034</v>
      </c>
      <c r="AA361" s="154">
        <v>772501001</v>
      </c>
      <c r="AB361" s="154" t="s">
        <v>242</v>
      </c>
      <c r="AC361" s="154" t="s">
        <v>129</v>
      </c>
      <c r="AD361" s="154">
        <v>876</v>
      </c>
      <c r="AE361" s="154" t="s">
        <v>152</v>
      </c>
      <c r="AF361" s="154">
        <v>1</v>
      </c>
      <c r="AG361" s="154">
        <v>95000000000</v>
      </c>
      <c r="AH361" s="154" t="s">
        <v>197</v>
      </c>
      <c r="AI361" s="157">
        <f t="shared" si="136"/>
        <v>42994</v>
      </c>
      <c r="AJ361" s="157">
        <v>42979</v>
      </c>
      <c r="AK361" s="157">
        <v>43100</v>
      </c>
      <c r="AL361" s="154"/>
      <c r="AM361" s="154"/>
      <c r="AN361" s="154"/>
      <c r="AO361" s="154"/>
      <c r="AP361" s="154"/>
      <c r="AQ361" s="154"/>
      <c r="AR361" s="61"/>
      <c r="AS361" s="158"/>
      <c r="AT361" s="154"/>
      <c r="AU361" s="154"/>
      <c r="AV361" s="154"/>
      <c r="AW361" s="154"/>
    </row>
    <row r="362" spans="1:49" s="27" customFormat="1" ht="73.5" customHeight="1">
      <c r="A362" s="32">
        <v>7</v>
      </c>
      <c r="B362" s="32" t="s">
        <v>986</v>
      </c>
      <c r="C362" s="32" t="s">
        <v>477</v>
      </c>
      <c r="D362" s="32" t="s">
        <v>118</v>
      </c>
      <c r="E362" s="159" t="s">
        <v>537</v>
      </c>
      <c r="F362" s="32">
        <v>1</v>
      </c>
      <c r="G362" s="32" t="s">
        <v>154</v>
      </c>
      <c r="H362" s="32" t="s">
        <v>194</v>
      </c>
      <c r="I362" s="32" t="s">
        <v>194</v>
      </c>
      <c r="J362" s="32">
        <v>2</v>
      </c>
      <c r="K362" s="32"/>
      <c r="L362" s="32"/>
      <c r="M362" s="32" t="s">
        <v>132</v>
      </c>
      <c r="N362" s="32" t="s">
        <v>101</v>
      </c>
      <c r="O362" s="153">
        <v>1366.31673</v>
      </c>
      <c r="P362" s="158"/>
      <c r="Q362" s="153">
        <v>1366.31673</v>
      </c>
      <c r="R362" s="158">
        <v>1612.2537400000001</v>
      </c>
      <c r="S362" s="154" t="s">
        <v>294</v>
      </c>
      <c r="T362" s="154" t="s">
        <v>118</v>
      </c>
      <c r="U362" s="52" t="s">
        <v>439</v>
      </c>
      <c r="V362" s="157" t="s">
        <v>195</v>
      </c>
      <c r="W362" s="157">
        <f t="shared" ref="W362:W368" si="140">V362+60</f>
        <v>42735</v>
      </c>
      <c r="X362" s="154"/>
      <c r="Y362" s="154"/>
      <c r="Z362" s="154"/>
      <c r="AA362" s="154"/>
      <c r="AB362" s="154" t="s">
        <v>154</v>
      </c>
      <c r="AC362" s="154" t="s">
        <v>129</v>
      </c>
      <c r="AD362" s="154">
        <v>876</v>
      </c>
      <c r="AE362" s="154" t="s">
        <v>124</v>
      </c>
      <c r="AF362" s="154">
        <v>1</v>
      </c>
      <c r="AG362" s="154">
        <v>95000000000</v>
      </c>
      <c r="AH362" s="154" t="s">
        <v>197</v>
      </c>
      <c r="AI362" s="157">
        <f t="shared" si="136"/>
        <v>42763</v>
      </c>
      <c r="AJ362" s="157">
        <f t="shared" ref="AJ362:AJ363" si="141">AI362</f>
        <v>42763</v>
      </c>
      <c r="AK362" s="157" t="s">
        <v>196</v>
      </c>
      <c r="AL362" s="154"/>
      <c r="AM362" s="154"/>
      <c r="AN362" s="154"/>
      <c r="AO362" s="154"/>
      <c r="AP362" s="154"/>
      <c r="AQ362" s="154"/>
      <c r="AR362" s="61"/>
      <c r="AS362" s="158"/>
      <c r="AT362" s="154"/>
      <c r="AU362" s="154"/>
      <c r="AV362" s="154"/>
      <c r="AW362" s="154"/>
    </row>
    <row r="363" spans="1:49" s="27" customFormat="1" ht="60">
      <c r="A363" s="32">
        <v>7</v>
      </c>
      <c r="B363" s="32" t="s">
        <v>987</v>
      </c>
      <c r="C363" s="32" t="s">
        <v>477</v>
      </c>
      <c r="D363" s="32" t="s">
        <v>118</v>
      </c>
      <c r="E363" s="159" t="s">
        <v>537</v>
      </c>
      <c r="F363" s="32">
        <v>1</v>
      </c>
      <c r="G363" s="32" t="s">
        <v>214</v>
      </c>
      <c r="H363" s="36" t="s">
        <v>1021</v>
      </c>
      <c r="I363" s="32" t="s">
        <v>1021</v>
      </c>
      <c r="J363" s="32">
        <v>2</v>
      </c>
      <c r="K363" s="32"/>
      <c r="L363" s="32"/>
      <c r="M363" s="32" t="s">
        <v>151</v>
      </c>
      <c r="N363" s="32" t="s">
        <v>104</v>
      </c>
      <c r="O363" s="153">
        <v>4779.4253559322033</v>
      </c>
      <c r="P363" s="153"/>
      <c r="Q363" s="153">
        <v>4779.4253559322033</v>
      </c>
      <c r="R363" s="153">
        <f t="shared" si="134"/>
        <v>5639.72192</v>
      </c>
      <c r="S363" s="154" t="s">
        <v>294</v>
      </c>
      <c r="T363" s="154" t="s">
        <v>118</v>
      </c>
      <c r="U363" s="52" t="s">
        <v>439</v>
      </c>
      <c r="V363" s="157">
        <v>42730</v>
      </c>
      <c r="W363" s="157">
        <f t="shared" si="140"/>
        <v>42790</v>
      </c>
      <c r="X363" s="154"/>
      <c r="Y363" s="154"/>
      <c r="Z363" s="154"/>
      <c r="AA363" s="154"/>
      <c r="AB363" s="154" t="s">
        <v>214</v>
      </c>
      <c r="AC363" s="154" t="s">
        <v>129</v>
      </c>
      <c r="AD363" s="154">
        <v>876</v>
      </c>
      <c r="AE363" s="154" t="s">
        <v>124</v>
      </c>
      <c r="AF363" s="154">
        <v>1</v>
      </c>
      <c r="AG363" s="154">
        <v>95000000000</v>
      </c>
      <c r="AH363" s="154" t="s">
        <v>197</v>
      </c>
      <c r="AI363" s="157">
        <f t="shared" si="136"/>
        <v>42818</v>
      </c>
      <c r="AJ363" s="157">
        <f t="shared" si="141"/>
        <v>42818</v>
      </c>
      <c r="AK363" s="157">
        <v>43170</v>
      </c>
      <c r="AL363" s="154"/>
      <c r="AM363" s="154"/>
      <c r="AN363" s="154"/>
      <c r="AO363" s="154"/>
      <c r="AP363" s="154"/>
      <c r="AQ363" s="154"/>
      <c r="AR363" s="61"/>
      <c r="AS363" s="158"/>
      <c r="AT363" s="154"/>
      <c r="AU363" s="154"/>
      <c r="AV363" s="154"/>
      <c r="AW363" s="154"/>
    </row>
    <row r="364" spans="1:49" s="27" customFormat="1" ht="30">
      <c r="A364" s="32">
        <v>7</v>
      </c>
      <c r="B364" s="32" t="s">
        <v>988</v>
      </c>
      <c r="C364" s="32" t="s">
        <v>477</v>
      </c>
      <c r="D364" s="32" t="s">
        <v>118</v>
      </c>
      <c r="E364" s="159" t="s">
        <v>537</v>
      </c>
      <c r="F364" s="32">
        <v>1</v>
      </c>
      <c r="G364" s="32" t="s">
        <v>215</v>
      </c>
      <c r="H364" s="64" t="s">
        <v>1026</v>
      </c>
      <c r="I364" s="64" t="s">
        <v>1026</v>
      </c>
      <c r="J364" s="32">
        <v>2</v>
      </c>
      <c r="K364" s="32"/>
      <c r="L364" s="32"/>
      <c r="M364" s="32" t="s">
        <v>151</v>
      </c>
      <c r="N364" s="32" t="s">
        <v>104</v>
      </c>
      <c r="O364" s="153">
        <v>660</v>
      </c>
      <c r="P364" s="158"/>
      <c r="Q364" s="158">
        <v>660</v>
      </c>
      <c r="R364" s="158">
        <f t="shared" si="134"/>
        <v>778.8</v>
      </c>
      <c r="S364" s="154" t="s">
        <v>107</v>
      </c>
      <c r="T364" s="154" t="s">
        <v>118</v>
      </c>
      <c r="U364" s="68" t="s">
        <v>424</v>
      </c>
      <c r="V364" s="157">
        <v>42766</v>
      </c>
      <c r="W364" s="157">
        <f>V364</f>
        <v>42766</v>
      </c>
      <c r="X364" s="154" t="s">
        <v>217</v>
      </c>
      <c r="Y364" s="154" t="s">
        <v>216</v>
      </c>
      <c r="Z364" s="154">
        <v>7724261610</v>
      </c>
      <c r="AA364" s="154">
        <v>90102001</v>
      </c>
      <c r="AB364" s="154" t="s">
        <v>215</v>
      </c>
      <c r="AC364" s="154" t="s">
        <v>129</v>
      </c>
      <c r="AD364" s="154">
        <v>876</v>
      </c>
      <c r="AE364" s="154" t="s">
        <v>124</v>
      </c>
      <c r="AF364" s="154">
        <v>1</v>
      </c>
      <c r="AG364" s="154">
        <v>95000000000</v>
      </c>
      <c r="AH364" s="154" t="s">
        <v>197</v>
      </c>
      <c r="AI364" s="157">
        <f>W364+28</f>
        <v>42794</v>
      </c>
      <c r="AJ364" s="157">
        <f t="shared" ref="AJ364:AJ368" si="142">AI364</f>
        <v>42794</v>
      </c>
      <c r="AK364" s="157">
        <v>43100</v>
      </c>
      <c r="AL364" s="154"/>
      <c r="AM364" s="154"/>
      <c r="AN364" s="154"/>
      <c r="AO364" s="154"/>
      <c r="AP364" s="154"/>
      <c r="AQ364" s="154"/>
      <c r="AR364" s="61"/>
      <c r="AS364" s="158"/>
      <c r="AT364" s="154"/>
      <c r="AU364" s="154"/>
      <c r="AV364" s="154"/>
      <c r="AW364" s="154"/>
    </row>
    <row r="365" spans="1:49" s="27" customFormat="1" ht="30">
      <c r="A365" s="32">
        <v>7</v>
      </c>
      <c r="B365" s="32" t="s">
        <v>989</v>
      </c>
      <c r="C365" s="32" t="s">
        <v>477</v>
      </c>
      <c r="D365" s="32" t="s">
        <v>118</v>
      </c>
      <c r="E365" s="159" t="s">
        <v>537</v>
      </c>
      <c r="F365" s="32">
        <v>1</v>
      </c>
      <c r="G365" s="32" t="s">
        <v>224</v>
      </c>
      <c r="H365" s="64" t="s">
        <v>243</v>
      </c>
      <c r="I365" s="32" t="s">
        <v>226</v>
      </c>
      <c r="J365" s="32">
        <v>2</v>
      </c>
      <c r="K365" s="32"/>
      <c r="L365" s="32"/>
      <c r="M365" s="32" t="s">
        <v>132</v>
      </c>
      <c r="N365" s="32" t="s">
        <v>104</v>
      </c>
      <c r="O365" s="153">
        <v>493.61200000000002</v>
      </c>
      <c r="P365" s="158"/>
      <c r="Q365" s="158">
        <v>493.61200000000002</v>
      </c>
      <c r="R365" s="158">
        <f>O365*1.18</f>
        <v>582.46216000000004</v>
      </c>
      <c r="S365" s="154" t="s">
        <v>294</v>
      </c>
      <c r="T365" s="154" t="s">
        <v>118</v>
      </c>
      <c r="U365" s="52" t="s">
        <v>439</v>
      </c>
      <c r="V365" s="157">
        <v>42794</v>
      </c>
      <c r="W365" s="157">
        <f t="shared" si="140"/>
        <v>42854</v>
      </c>
      <c r="X365" s="154"/>
      <c r="Y365" s="154"/>
      <c r="Z365" s="154"/>
      <c r="AA365" s="154"/>
      <c r="AB365" s="154" t="s">
        <v>224</v>
      </c>
      <c r="AC365" s="154" t="s">
        <v>129</v>
      </c>
      <c r="AD365" s="154" t="s">
        <v>174</v>
      </c>
      <c r="AE365" s="154" t="s">
        <v>152</v>
      </c>
      <c r="AF365" s="154">
        <v>1</v>
      </c>
      <c r="AG365" s="154">
        <v>95000000000</v>
      </c>
      <c r="AH365" s="154" t="s">
        <v>197</v>
      </c>
      <c r="AI365" s="157">
        <f t="shared" si="136"/>
        <v>42882</v>
      </c>
      <c r="AJ365" s="157">
        <f t="shared" si="142"/>
        <v>42882</v>
      </c>
      <c r="AK365" s="157">
        <v>43084</v>
      </c>
      <c r="AL365" s="154"/>
      <c r="AM365" s="154"/>
      <c r="AN365" s="154"/>
      <c r="AO365" s="154"/>
      <c r="AP365" s="154"/>
      <c r="AQ365" s="154"/>
      <c r="AR365" s="61"/>
      <c r="AS365" s="158"/>
      <c r="AT365" s="154"/>
      <c r="AU365" s="154"/>
      <c r="AV365" s="154"/>
      <c r="AW365" s="154"/>
    </row>
    <row r="366" spans="1:49" s="27" customFormat="1" ht="30">
      <c r="A366" s="32">
        <v>7</v>
      </c>
      <c r="B366" s="32" t="s">
        <v>990</v>
      </c>
      <c r="C366" s="32" t="s">
        <v>477</v>
      </c>
      <c r="D366" s="32" t="s">
        <v>118</v>
      </c>
      <c r="E366" s="32" t="s">
        <v>94</v>
      </c>
      <c r="F366" s="32">
        <v>1</v>
      </c>
      <c r="G366" s="32" t="s">
        <v>221</v>
      </c>
      <c r="H366" s="32" t="s">
        <v>203</v>
      </c>
      <c r="I366" s="32" t="s">
        <v>204</v>
      </c>
      <c r="J366" s="32">
        <v>2</v>
      </c>
      <c r="K366" s="32"/>
      <c r="L366" s="32"/>
      <c r="M366" s="32" t="s">
        <v>132</v>
      </c>
      <c r="N366" s="32" t="s">
        <v>104</v>
      </c>
      <c r="O366" s="153">
        <v>518.5</v>
      </c>
      <c r="P366" s="158"/>
      <c r="Q366" s="158">
        <v>518.5</v>
      </c>
      <c r="R366" s="158">
        <f>O366*1.18</f>
        <v>611.82999999999993</v>
      </c>
      <c r="S366" s="154" t="s">
        <v>294</v>
      </c>
      <c r="T366" s="154" t="s">
        <v>118</v>
      </c>
      <c r="U366" s="52" t="s">
        <v>439</v>
      </c>
      <c r="V366" s="157">
        <v>42765</v>
      </c>
      <c r="W366" s="157">
        <f t="shared" si="140"/>
        <v>42825</v>
      </c>
      <c r="X366" s="154"/>
      <c r="Y366" s="154"/>
      <c r="Z366" s="154"/>
      <c r="AA366" s="154"/>
      <c r="AB366" s="154" t="s">
        <v>221</v>
      </c>
      <c r="AC366" s="154" t="s">
        <v>129</v>
      </c>
      <c r="AD366" s="154" t="s">
        <v>174</v>
      </c>
      <c r="AE366" s="154" t="s">
        <v>152</v>
      </c>
      <c r="AF366" s="154">
        <v>1</v>
      </c>
      <c r="AG366" s="154">
        <v>95000000000</v>
      </c>
      <c r="AH366" s="154" t="s">
        <v>197</v>
      </c>
      <c r="AI366" s="157">
        <f t="shared" si="136"/>
        <v>42853</v>
      </c>
      <c r="AJ366" s="157">
        <f t="shared" si="142"/>
        <v>42853</v>
      </c>
      <c r="AK366" s="157">
        <v>42917</v>
      </c>
      <c r="AL366" s="154"/>
      <c r="AM366" s="154"/>
      <c r="AN366" s="154"/>
      <c r="AO366" s="154"/>
      <c r="AP366" s="154"/>
      <c r="AQ366" s="154"/>
      <c r="AR366" s="61"/>
      <c r="AS366" s="158"/>
      <c r="AT366" s="154"/>
      <c r="AU366" s="154"/>
      <c r="AV366" s="154"/>
      <c r="AW366" s="154"/>
    </row>
    <row r="367" spans="1:49" s="27" customFormat="1" ht="30">
      <c r="A367" s="32">
        <v>7</v>
      </c>
      <c r="B367" s="32" t="s">
        <v>991</v>
      </c>
      <c r="C367" s="32" t="s">
        <v>477</v>
      </c>
      <c r="D367" s="32" t="s">
        <v>118</v>
      </c>
      <c r="E367" s="32" t="s">
        <v>94</v>
      </c>
      <c r="F367" s="32">
        <v>1</v>
      </c>
      <c r="G367" s="32" t="s">
        <v>222</v>
      </c>
      <c r="H367" s="36" t="s">
        <v>1184</v>
      </c>
      <c r="I367" s="32" t="s">
        <v>227</v>
      </c>
      <c r="J367" s="32">
        <v>1</v>
      </c>
      <c r="K367" s="32"/>
      <c r="L367" s="32"/>
      <c r="M367" s="32" t="s">
        <v>132</v>
      </c>
      <c r="N367" s="32" t="s">
        <v>104</v>
      </c>
      <c r="O367" s="153">
        <v>1002.50935</v>
      </c>
      <c r="P367" s="158"/>
      <c r="Q367" s="158">
        <v>1002.50935</v>
      </c>
      <c r="R367" s="158">
        <f>O367*1.18</f>
        <v>1182.961033</v>
      </c>
      <c r="S367" s="154" t="s">
        <v>294</v>
      </c>
      <c r="T367" s="154" t="s">
        <v>118</v>
      </c>
      <c r="U367" s="52" t="s">
        <v>439</v>
      </c>
      <c r="V367" s="157">
        <v>42705</v>
      </c>
      <c r="W367" s="157">
        <f t="shared" si="140"/>
        <v>42765</v>
      </c>
      <c r="X367" s="154"/>
      <c r="Y367" s="154"/>
      <c r="Z367" s="154"/>
      <c r="AA367" s="154"/>
      <c r="AB367" s="154" t="s">
        <v>222</v>
      </c>
      <c r="AC367" s="154" t="s">
        <v>129</v>
      </c>
      <c r="AD367" s="154" t="s">
        <v>174</v>
      </c>
      <c r="AE367" s="154" t="s">
        <v>152</v>
      </c>
      <c r="AF367" s="154">
        <v>1</v>
      </c>
      <c r="AG367" s="154">
        <v>95000000000</v>
      </c>
      <c r="AH367" s="154" t="s">
        <v>197</v>
      </c>
      <c r="AI367" s="157">
        <f t="shared" si="136"/>
        <v>42793</v>
      </c>
      <c r="AJ367" s="157">
        <f t="shared" si="142"/>
        <v>42793</v>
      </c>
      <c r="AK367" s="157">
        <v>43084</v>
      </c>
      <c r="AL367" s="154"/>
      <c r="AM367" s="154"/>
      <c r="AN367" s="154"/>
      <c r="AO367" s="154"/>
      <c r="AP367" s="154"/>
      <c r="AQ367" s="154"/>
      <c r="AR367" s="61"/>
      <c r="AS367" s="158"/>
      <c r="AT367" s="154"/>
      <c r="AU367" s="154"/>
      <c r="AV367" s="154"/>
      <c r="AW367" s="154"/>
    </row>
    <row r="368" spans="1:49" s="27" customFormat="1" ht="45">
      <c r="A368" s="32">
        <v>7</v>
      </c>
      <c r="B368" s="32" t="s">
        <v>992</v>
      </c>
      <c r="C368" s="32" t="s">
        <v>477</v>
      </c>
      <c r="D368" s="32" t="s">
        <v>118</v>
      </c>
      <c r="E368" s="32" t="s">
        <v>94</v>
      </c>
      <c r="F368" s="32">
        <v>1</v>
      </c>
      <c r="G368" s="32" t="s">
        <v>223</v>
      </c>
      <c r="H368" s="65" t="s">
        <v>1031</v>
      </c>
      <c r="I368" s="65" t="s">
        <v>1031</v>
      </c>
      <c r="J368" s="32">
        <v>2</v>
      </c>
      <c r="K368" s="32"/>
      <c r="L368" s="32"/>
      <c r="M368" s="32" t="s">
        <v>132</v>
      </c>
      <c r="N368" s="32" t="s">
        <v>104</v>
      </c>
      <c r="O368" s="153">
        <v>1244.4000000000001</v>
      </c>
      <c r="P368" s="158"/>
      <c r="Q368" s="158">
        <v>1244.4000000000001</v>
      </c>
      <c r="R368" s="158">
        <f>O368</f>
        <v>1244.4000000000001</v>
      </c>
      <c r="S368" s="154" t="s">
        <v>294</v>
      </c>
      <c r="T368" s="154" t="s">
        <v>118</v>
      </c>
      <c r="U368" s="52" t="s">
        <v>439</v>
      </c>
      <c r="V368" s="157">
        <v>42749</v>
      </c>
      <c r="W368" s="157">
        <f t="shared" si="140"/>
        <v>42809</v>
      </c>
      <c r="X368" s="154"/>
      <c r="Y368" s="154"/>
      <c r="Z368" s="154"/>
      <c r="AA368" s="154"/>
      <c r="AB368" s="154" t="s">
        <v>223</v>
      </c>
      <c r="AC368" s="154" t="s">
        <v>129</v>
      </c>
      <c r="AD368" s="154" t="s">
        <v>174</v>
      </c>
      <c r="AE368" s="154" t="s">
        <v>152</v>
      </c>
      <c r="AF368" s="154">
        <v>1</v>
      </c>
      <c r="AG368" s="154">
        <v>95000000000</v>
      </c>
      <c r="AH368" s="154" t="s">
        <v>197</v>
      </c>
      <c r="AI368" s="157">
        <f t="shared" si="136"/>
        <v>42837</v>
      </c>
      <c r="AJ368" s="157">
        <f t="shared" si="142"/>
        <v>42837</v>
      </c>
      <c r="AK368" s="157">
        <v>43023</v>
      </c>
      <c r="AL368" s="154"/>
      <c r="AM368" s="154"/>
      <c r="AN368" s="154"/>
      <c r="AO368" s="154"/>
      <c r="AP368" s="154"/>
      <c r="AQ368" s="154"/>
      <c r="AR368" s="61"/>
      <c r="AS368" s="158"/>
      <c r="AT368" s="154"/>
      <c r="AU368" s="154"/>
      <c r="AV368" s="154"/>
      <c r="AW368" s="154"/>
    </row>
    <row r="369" spans="1:49" s="27" customFormat="1" ht="45">
      <c r="A369" s="32">
        <v>7</v>
      </c>
      <c r="B369" s="32" t="s">
        <v>993</v>
      </c>
      <c r="C369" s="32" t="s">
        <v>477</v>
      </c>
      <c r="D369" s="32" t="s">
        <v>118</v>
      </c>
      <c r="E369" s="159" t="s">
        <v>537</v>
      </c>
      <c r="F369" s="32">
        <v>7</v>
      </c>
      <c r="G369" s="32" t="s">
        <v>277</v>
      </c>
      <c r="H369" s="64" t="s">
        <v>285</v>
      </c>
      <c r="I369" s="32" t="s">
        <v>286</v>
      </c>
      <c r="J369" s="32">
        <v>1</v>
      </c>
      <c r="K369" s="32" t="s">
        <v>290</v>
      </c>
      <c r="L369" s="32"/>
      <c r="M369" s="32" t="s">
        <v>151</v>
      </c>
      <c r="N369" s="32" t="s">
        <v>105</v>
      </c>
      <c r="O369" s="153">
        <v>1056.83329</v>
      </c>
      <c r="P369" s="158"/>
      <c r="Q369" s="158">
        <f>O369</f>
        <v>1056.83329</v>
      </c>
      <c r="R369" s="158">
        <f>Q369</f>
        <v>1056.83329</v>
      </c>
      <c r="S369" s="154" t="s">
        <v>293</v>
      </c>
      <c r="T369" s="154" t="s">
        <v>112</v>
      </c>
      <c r="U369" s="52" t="s">
        <v>439</v>
      </c>
      <c r="V369" s="81">
        <v>42719</v>
      </c>
      <c r="W369" s="157">
        <f>V369+65</f>
        <v>42784</v>
      </c>
      <c r="X369" s="154"/>
      <c r="Y369" s="154"/>
      <c r="Z369" s="154"/>
      <c r="AA369" s="154"/>
      <c r="AB369" s="154" t="s">
        <v>277</v>
      </c>
      <c r="AC369" s="154" t="s">
        <v>129</v>
      </c>
      <c r="AD369" s="154" t="s">
        <v>174</v>
      </c>
      <c r="AE369" s="154" t="s">
        <v>152</v>
      </c>
      <c r="AF369" s="154">
        <v>261</v>
      </c>
      <c r="AG369" s="154">
        <v>95000000000</v>
      </c>
      <c r="AH369" s="154" t="s">
        <v>197</v>
      </c>
      <c r="AI369" s="157">
        <v>42794</v>
      </c>
      <c r="AJ369" s="157">
        <v>42795</v>
      </c>
      <c r="AK369" s="157">
        <f>AJ369+364</f>
        <v>43159</v>
      </c>
      <c r="AL369" s="154">
        <v>2017</v>
      </c>
      <c r="AM369" s="154"/>
      <c r="AN369" s="154"/>
      <c r="AO369" s="154"/>
      <c r="AP369" s="154"/>
      <c r="AQ369" s="154"/>
      <c r="AR369" s="61"/>
      <c r="AS369" s="158"/>
      <c r="AT369" s="154"/>
      <c r="AU369" s="154"/>
      <c r="AV369" s="154"/>
      <c r="AW369" s="154"/>
    </row>
    <row r="370" spans="1:49" s="27" customFormat="1" ht="30">
      <c r="A370" s="32">
        <v>7</v>
      </c>
      <c r="B370" s="32" t="s">
        <v>994</v>
      </c>
      <c r="C370" s="32" t="s">
        <v>477</v>
      </c>
      <c r="D370" s="32" t="s">
        <v>118</v>
      </c>
      <c r="E370" s="32" t="s">
        <v>94</v>
      </c>
      <c r="F370" s="32">
        <v>1</v>
      </c>
      <c r="G370" s="32" t="s">
        <v>225</v>
      </c>
      <c r="H370" s="50" t="s">
        <v>1025</v>
      </c>
      <c r="I370" s="50" t="s">
        <v>227</v>
      </c>
      <c r="J370" s="32">
        <v>1</v>
      </c>
      <c r="K370" s="32"/>
      <c r="L370" s="32"/>
      <c r="M370" s="32" t="s">
        <v>132</v>
      </c>
      <c r="N370" s="32" t="s">
        <v>104</v>
      </c>
      <c r="O370" s="153">
        <v>600</v>
      </c>
      <c r="P370" s="158"/>
      <c r="Q370" s="158">
        <v>600</v>
      </c>
      <c r="R370" s="158">
        <f>O370</f>
        <v>600</v>
      </c>
      <c r="S370" s="154" t="s">
        <v>294</v>
      </c>
      <c r="T370" s="154" t="s">
        <v>118</v>
      </c>
      <c r="U370" s="52" t="s">
        <v>439</v>
      </c>
      <c r="V370" s="157">
        <v>42749</v>
      </c>
      <c r="W370" s="157">
        <f>V370+60</f>
        <v>42809</v>
      </c>
      <c r="X370" s="154"/>
      <c r="Y370" s="154"/>
      <c r="Z370" s="154"/>
      <c r="AA370" s="154"/>
      <c r="AB370" s="154" t="s">
        <v>225</v>
      </c>
      <c r="AC370" s="154" t="s">
        <v>129</v>
      </c>
      <c r="AD370" s="154" t="s">
        <v>174</v>
      </c>
      <c r="AE370" s="154" t="s">
        <v>152</v>
      </c>
      <c r="AF370" s="154">
        <v>1</v>
      </c>
      <c r="AG370" s="154">
        <v>95000000000</v>
      </c>
      <c r="AH370" s="154" t="s">
        <v>197</v>
      </c>
      <c r="AI370" s="157">
        <f>W370+28</f>
        <v>42837</v>
      </c>
      <c r="AJ370" s="157">
        <f>AI370</f>
        <v>42837</v>
      </c>
      <c r="AK370" s="157">
        <v>43023</v>
      </c>
      <c r="AL370" s="154"/>
      <c r="AM370" s="154"/>
      <c r="AN370" s="154"/>
      <c r="AO370" s="154"/>
      <c r="AP370" s="154"/>
      <c r="AQ370" s="154"/>
      <c r="AR370" s="61"/>
      <c r="AS370" s="158"/>
      <c r="AT370" s="154"/>
      <c r="AU370" s="154"/>
      <c r="AV370" s="154"/>
      <c r="AW370" s="154"/>
    </row>
    <row r="371" spans="1:49" s="27" customFormat="1" ht="35.25" customHeight="1">
      <c r="A371" s="32">
        <v>7</v>
      </c>
      <c r="B371" s="32" t="s">
        <v>995</v>
      </c>
      <c r="C371" s="32" t="s">
        <v>477</v>
      </c>
      <c r="D371" s="32" t="s">
        <v>118</v>
      </c>
      <c r="E371" s="32" t="s">
        <v>89</v>
      </c>
      <c r="F371" s="159" t="s">
        <v>823</v>
      </c>
      <c r="G371" s="32" t="s">
        <v>824</v>
      </c>
      <c r="H371" s="159" t="s">
        <v>825</v>
      </c>
      <c r="I371" s="159" t="s">
        <v>826</v>
      </c>
      <c r="J371" s="32">
        <v>1</v>
      </c>
      <c r="K371" s="32"/>
      <c r="L371" s="32"/>
      <c r="M371" s="154" t="s">
        <v>827</v>
      </c>
      <c r="N371" s="32" t="s">
        <v>105</v>
      </c>
      <c r="O371" s="98">
        <v>589.97</v>
      </c>
      <c r="P371" s="153"/>
      <c r="Q371" s="98">
        <v>589.97</v>
      </c>
      <c r="R371" s="153">
        <f t="shared" ref="R371:R373" si="143">Q371*1.18</f>
        <v>696.16459999999995</v>
      </c>
      <c r="S371" s="154" t="s">
        <v>295</v>
      </c>
      <c r="T371" s="154" t="s">
        <v>118</v>
      </c>
      <c r="U371" s="52" t="s">
        <v>439</v>
      </c>
      <c r="V371" s="157">
        <v>42734</v>
      </c>
      <c r="W371" s="81">
        <f t="shared" ref="W371:W373" si="144">V371+55</f>
        <v>42789</v>
      </c>
      <c r="X371" s="154"/>
      <c r="Y371" s="154"/>
      <c r="Z371" s="154"/>
      <c r="AA371" s="154"/>
      <c r="AB371" s="32" t="s">
        <v>824</v>
      </c>
      <c r="AC371" s="154" t="s">
        <v>149</v>
      </c>
      <c r="AD371" s="154">
        <v>796</v>
      </c>
      <c r="AE371" s="154" t="s">
        <v>308</v>
      </c>
      <c r="AF371" s="71">
        <v>178</v>
      </c>
      <c r="AG371" s="154">
        <v>95000000000</v>
      </c>
      <c r="AH371" s="154" t="s">
        <v>197</v>
      </c>
      <c r="AI371" s="157">
        <f t="shared" ref="AI371:AI378" si="145">W371+28</f>
        <v>42817</v>
      </c>
      <c r="AJ371" s="157">
        <f t="shared" ref="AJ371:AJ373" si="146">AI371</f>
        <v>42817</v>
      </c>
      <c r="AK371" s="157">
        <v>43100</v>
      </c>
      <c r="AL371" s="154">
        <v>2017</v>
      </c>
      <c r="AM371" s="154"/>
      <c r="AN371" s="154"/>
      <c r="AO371" s="154"/>
      <c r="AP371" s="154"/>
      <c r="AQ371" s="154"/>
      <c r="AR371" s="157"/>
      <c r="AS371" s="158"/>
      <c r="AT371" s="154"/>
      <c r="AU371" s="154"/>
      <c r="AV371" s="154"/>
      <c r="AW371" s="154" t="s">
        <v>828</v>
      </c>
    </row>
    <row r="372" spans="1:49" s="27" customFormat="1" ht="62.25" customHeight="1">
      <c r="A372" s="32">
        <v>7</v>
      </c>
      <c r="B372" s="32" t="s">
        <v>996</v>
      </c>
      <c r="C372" s="32" t="s">
        <v>477</v>
      </c>
      <c r="D372" s="32" t="s">
        <v>118</v>
      </c>
      <c r="E372" s="32" t="s">
        <v>89</v>
      </c>
      <c r="F372" s="159" t="s">
        <v>829</v>
      </c>
      <c r="G372" s="32" t="s">
        <v>830</v>
      </c>
      <c r="H372" s="159" t="s">
        <v>1030</v>
      </c>
      <c r="I372" s="159" t="s">
        <v>1035</v>
      </c>
      <c r="J372" s="32">
        <v>2</v>
      </c>
      <c r="K372" s="32"/>
      <c r="L372" s="32"/>
      <c r="M372" s="154" t="s">
        <v>831</v>
      </c>
      <c r="N372" s="32" t="s">
        <v>105</v>
      </c>
      <c r="O372" s="98">
        <v>455.91</v>
      </c>
      <c r="P372" s="153"/>
      <c r="Q372" s="98">
        <v>455.91</v>
      </c>
      <c r="R372" s="153">
        <f t="shared" si="143"/>
        <v>537.97379999999998</v>
      </c>
      <c r="S372" s="154" t="s">
        <v>295</v>
      </c>
      <c r="T372" s="154" t="s">
        <v>118</v>
      </c>
      <c r="U372" s="52" t="s">
        <v>439</v>
      </c>
      <c r="V372" s="157">
        <v>42734</v>
      </c>
      <c r="W372" s="81">
        <f t="shared" si="144"/>
        <v>42789</v>
      </c>
      <c r="X372" s="154"/>
      <c r="Y372" s="154"/>
      <c r="Z372" s="154"/>
      <c r="AA372" s="154"/>
      <c r="AB372" s="32" t="s">
        <v>830</v>
      </c>
      <c r="AC372" s="154" t="s">
        <v>149</v>
      </c>
      <c r="AD372" s="154">
        <v>796</v>
      </c>
      <c r="AE372" s="154" t="s">
        <v>308</v>
      </c>
      <c r="AF372" s="160">
        <v>27436</v>
      </c>
      <c r="AG372" s="154">
        <v>95000000000</v>
      </c>
      <c r="AH372" s="154" t="s">
        <v>197</v>
      </c>
      <c r="AI372" s="157">
        <f t="shared" si="145"/>
        <v>42817</v>
      </c>
      <c r="AJ372" s="157">
        <f t="shared" si="146"/>
        <v>42817</v>
      </c>
      <c r="AK372" s="157">
        <v>43100</v>
      </c>
      <c r="AL372" s="154">
        <v>2017</v>
      </c>
      <c r="AM372" s="154"/>
      <c r="AN372" s="154"/>
      <c r="AO372" s="154"/>
      <c r="AP372" s="154"/>
      <c r="AQ372" s="154"/>
      <c r="AR372" s="157"/>
      <c r="AS372" s="158"/>
      <c r="AT372" s="154"/>
      <c r="AU372" s="154"/>
      <c r="AV372" s="154"/>
      <c r="AW372" s="154" t="s">
        <v>832</v>
      </c>
    </row>
    <row r="373" spans="1:49" s="27" customFormat="1" ht="53.25" customHeight="1">
      <c r="A373" s="32">
        <v>7</v>
      </c>
      <c r="B373" s="32" t="s">
        <v>997</v>
      </c>
      <c r="C373" s="32" t="s">
        <v>477</v>
      </c>
      <c r="D373" s="32" t="s">
        <v>118</v>
      </c>
      <c r="E373" s="32" t="s">
        <v>89</v>
      </c>
      <c r="F373" s="159" t="s">
        <v>833</v>
      </c>
      <c r="G373" s="32" t="s">
        <v>305</v>
      </c>
      <c r="H373" s="156" t="s">
        <v>1030</v>
      </c>
      <c r="I373" s="156" t="s">
        <v>1030</v>
      </c>
      <c r="J373" s="32">
        <v>2</v>
      </c>
      <c r="K373" s="32"/>
      <c r="L373" s="32"/>
      <c r="M373" s="154" t="s">
        <v>831</v>
      </c>
      <c r="N373" s="32" t="s">
        <v>105</v>
      </c>
      <c r="O373" s="153">
        <v>1630.19</v>
      </c>
      <c r="P373" s="153"/>
      <c r="Q373" s="153">
        <v>1630.19</v>
      </c>
      <c r="R373" s="153">
        <f t="shared" si="143"/>
        <v>1923.6242</v>
      </c>
      <c r="S373" s="154" t="s">
        <v>295</v>
      </c>
      <c r="T373" s="154" t="s">
        <v>118</v>
      </c>
      <c r="U373" s="52" t="s">
        <v>439</v>
      </c>
      <c r="V373" s="157">
        <v>42734</v>
      </c>
      <c r="W373" s="81">
        <f t="shared" si="144"/>
        <v>42789</v>
      </c>
      <c r="X373" s="154"/>
      <c r="Y373" s="154"/>
      <c r="Z373" s="154"/>
      <c r="AA373" s="154"/>
      <c r="AB373" s="32" t="s">
        <v>305</v>
      </c>
      <c r="AC373" s="154" t="s">
        <v>149</v>
      </c>
      <c r="AD373" s="154">
        <v>796</v>
      </c>
      <c r="AE373" s="154" t="s">
        <v>308</v>
      </c>
      <c r="AF373" s="160">
        <v>8478</v>
      </c>
      <c r="AG373" s="154">
        <v>95000000000</v>
      </c>
      <c r="AH373" s="154" t="s">
        <v>197</v>
      </c>
      <c r="AI373" s="157">
        <f t="shared" si="145"/>
        <v>42817</v>
      </c>
      <c r="AJ373" s="157">
        <f t="shared" si="146"/>
        <v>42817</v>
      </c>
      <c r="AK373" s="157">
        <v>43100</v>
      </c>
      <c r="AL373" s="154">
        <v>2017</v>
      </c>
      <c r="AM373" s="154"/>
      <c r="AN373" s="154"/>
      <c r="AO373" s="154"/>
      <c r="AP373" s="154"/>
      <c r="AQ373" s="154"/>
      <c r="AR373" s="157"/>
      <c r="AS373" s="158"/>
      <c r="AT373" s="154"/>
      <c r="AU373" s="154"/>
      <c r="AV373" s="154"/>
      <c r="AW373" s="154" t="s">
        <v>832</v>
      </c>
    </row>
    <row r="374" spans="1:49" s="27" customFormat="1" ht="36.75" customHeight="1">
      <c r="A374" s="32">
        <v>7</v>
      </c>
      <c r="B374" s="32" t="s">
        <v>1004</v>
      </c>
      <c r="C374" s="32" t="s">
        <v>477</v>
      </c>
      <c r="D374" s="32" t="s">
        <v>118</v>
      </c>
      <c r="E374" s="32" t="s">
        <v>89</v>
      </c>
      <c r="F374" s="154">
        <v>126</v>
      </c>
      <c r="G374" s="154" t="s">
        <v>813</v>
      </c>
      <c r="H374" s="156" t="s">
        <v>814</v>
      </c>
      <c r="I374" s="156" t="s">
        <v>815</v>
      </c>
      <c r="J374" s="32">
        <v>1</v>
      </c>
      <c r="K374" s="32"/>
      <c r="L374" s="32"/>
      <c r="M374" s="154" t="s">
        <v>151</v>
      </c>
      <c r="N374" s="154" t="s">
        <v>306</v>
      </c>
      <c r="O374" s="54">
        <v>1253.625</v>
      </c>
      <c r="P374" s="153"/>
      <c r="Q374" s="54">
        <v>1253.625</v>
      </c>
      <c r="R374" s="153">
        <f>Q374*1.18</f>
        <v>1479.2774999999999</v>
      </c>
      <c r="S374" s="154" t="s">
        <v>294</v>
      </c>
      <c r="T374" s="154" t="s">
        <v>112</v>
      </c>
      <c r="U374" s="52" t="s">
        <v>439</v>
      </c>
      <c r="V374" s="157">
        <v>42755</v>
      </c>
      <c r="W374" s="157">
        <f t="shared" ref="W374:W375" si="147">V374+75</f>
        <v>42830</v>
      </c>
      <c r="X374" s="154"/>
      <c r="Y374" s="154"/>
      <c r="Z374" s="154"/>
      <c r="AA374" s="154"/>
      <c r="AB374" s="154" t="s">
        <v>813</v>
      </c>
      <c r="AC374" s="154" t="s">
        <v>812</v>
      </c>
      <c r="AD374" s="154"/>
      <c r="AE374" s="154" t="s">
        <v>816</v>
      </c>
      <c r="AF374" s="154">
        <v>715</v>
      </c>
      <c r="AG374" s="154">
        <v>95000000000</v>
      </c>
      <c r="AH374" s="154" t="s">
        <v>197</v>
      </c>
      <c r="AI374" s="157">
        <f t="shared" si="145"/>
        <v>42858</v>
      </c>
      <c r="AJ374" s="157">
        <f t="shared" ref="AJ374:AJ377" si="148">AI374</f>
        <v>42858</v>
      </c>
      <c r="AK374" s="157">
        <v>43215</v>
      </c>
      <c r="AL374" s="154"/>
      <c r="AM374" s="154"/>
      <c r="AN374" s="154"/>
      <c r="AO374" s="154"/>
      <c r="AP374" s="154"/>
      <c r="AQ374" s="154"/>
      <c r="AR374" s="157"/>
      <c r="AS374" s="158"/>
      <c r="AT374" s="154"/>
      <c r="AU374" s="154"/>
      <c r="AV374" s="154"/>
      <c r="AW374" s="154"/>
    </row>
    <row r="375" spans="1:49" s="27" customFormat="1" ht="40.5" customHeight="1">
      <c r="A375" s="32">
        <v>7</v>
      </c>
      <c r="B375" s="32" t="s">
        <v>1005</v>
      </c>
      <c r="C375" s="32" t="s">
        <v>477</v>
      </c>
      <c r="D375" s="32" t="s">
        <v>118</v>
      </c>
      <c r="E375" s="32" t="s">
        <v>89</v>
      </c>
      <c r="F375" s="154">
        <v>125</v>
      </c>
      <c r="G375" s="154" t="s">
        <v>817</v>
      </c>
      <c r="H375" s="156" t="s">
        <v>818</v>
      </c>
      <c r="I375" s="156" t="s">
        <v>818</v>
      </c>
      <c r="J375" s="32">
        <v>1</v>
      </c>
      <c r="K375" s="32"/>
      <c r="L375" s="32"/>
      <c r="M375" s="154" t="s">
        <v>151</v>
      </c>
      <c r="N375" s="154" t="s">
        <v>306</v>
      </c>
      <c r="O375" s="54">
        <v>1952.4010000000001</v>
      </c>
      <c r="P375" s="153"/>
      <c r="Q375" s="54">
        <v>1952.4010000000001</v>
      </c>
      <c r="R375" s="153">
        <f>Q375*1.18</f>
        <v>2303.8331800000001</v>
      </c>
      <c r="S375" s="154" t="s">
        <v>294</v>
      </c>
      <c r="T375" s="154" t="s">
        <v>112</v>
      </c>
      <c r="U375" s="52" t="s">
        <v>439</v>
      </c>
      <c r="V375" s="157">
        <v>42755</v>
      </c>
      <c r="W375" s="157">
        <f t="shared" si="147"/>
        <v>42830</v>
      </c>
      <c r="X375" s="154"/>
      <c r="Y375" s="154"/>
      <c r="Z375" s="154"/>
      <c r="AA375" s="154"/>
      <c r="AB375" s="154" t="s">
        <v>817</v>
      </c>
      <c r="AC375" s="154" t="s">
        <v>812</v>
      </c>
      <c r="AD375" s="154"/>
      <c r="AE375" s="154" t="s">
        <v>819</v>
      </c>
      <c r="AF375" s="154">
        <v>839.79600000000005</v>
      </c>
      <c r="AG375" s="154">
        <v>95000000000</v>
      </c>
      <c r="AH375" s="154" t="s">
        <v>197</v>
      </c>
      <c r="AI375" s="157">
        <f t="shared" si="145"/>
        <v>42858</v>
      </c>
      <c r="AJ375" s="157">
        <f t="shared" si="148"/>
        <v>42858</v>
      </c>
      <c r="AK375" s="157">
        <v>43215</v>
      </c>
      <c r="AL375" s="154"/>
      <c r="AM375" s="154"/>
      <c r="AN375" s="154"/>
      <c r="AO375" s="154"/>
      <c r="AP375" s="154"/>
      <c r="AQ375" s="154"/>
      <c r="AR375" s="157"/>
      <c r="AS375" s="158"/>
      <c r="AT375" s="154"/>
      <c r="AU375" s="154"/>
      <c r="AV375" s="154"/>
      <c r="AW375" s="154"/>
    </row>
    <row r="376" spans="1:49" s="27" customFormat="1" ht="30">
      <c r="A376" s="32">
        <v>7</v>
      </c>
      <c r="B376" s="154" t="s">
        <v>998</v>
      </c>
      <c r="C376" s="32" t="s">
        <v>477</v>
      </c>
      <c r="D376" s="32" t="s">
        <v>97</v>
      </c>
      <c r="E376" s="159" t="s">
        <v>537</v>
      </c>
      <c r="F376" s="32">
        <v>8</v>
      </c>
      <c r="G376" s="32" t="s">
        <v>292</v>
      </c>
      <c r="H376" s="32" t="s">
        <v>1180</v>
      </c>
      <c r="I376" s="32" t="s">
        <v>1180</v>
      </c>
      <c r="J376" s="32">
        <v>1</v>
      </c>
      <c r="K376" s="32"/>
      <c r="L376" s="32"/>
      <c r="M376" s="32" t="s">
        <v>132</v>
      </c>
      <c r="N376" s="32" t="s">
        <v>104</v>
      </c>
      <c r="O376" s="153">
        <v>1567.2194999999999</v>
      </c>
      <c r="P376" s="158"/>
      <c r="Q376" s="158">
        <v>1567.2194999999999</v>
      </c>
      <c r="R376" s="158">
        <v>1849.3190099999999</v>
      </c>
      <c r="S376" s="154" t="s">
        <v>294</v>
      </c>
      <c r="T376" s="154" t="s">
        <v>112</v>
      </c>
      <c r="U376" s="52" t="s">
        <v>439</v>
      </c>
      <c r="V376" s="157">
        <v>42705</v>
      </c>
      <c r="W376" s="157">
        <f t="shared" ref="W376:W377" si="149">V376+60</f>
        <v>42765</v>
      </c>
      <c r="X376" s="154"/>
      <c r="Y376" s="154"/>
      <c r="Z376" s="154"/>
      <c r="AA376" s="154"/>
      <c r="AB376" s="154" t="s">
        <v>292</v>
      </c>
      <c r="AC376" s="154" t="s">
        <v>129</v>
      </c>
      <c r="AD376" s="154">
        <v>876</v>
      </c>
      <c r="AE376" s="154" t="s">
        <v>124</v>
      </c>
      <c r="AF376" s="154">
        <v>1</v>
      </c>
      <c r="AG376" s="68" t="s">
        <v>200</v>
      </c>
      <c r="AH376" s="68" t="s">
        <v>128</v>
      </c>
      <c r="AI376" s="157">
        <f t="shared" si="145"/>
        <v>42793</v>
      </c>
      <c r="AJ376" s="157">
        <f t="shared" si="148"/>
        <v>42793</v>
      </c>
      <c r="AK376" s="157">
        <v>43098</v>
      </c>
      <c r="AL376" s="154">
        <v>2017</v>
      </c>
      <c r="AM376" s="154"/>
      <c r="AN376" s="154"/>
      <c r="AO376" s="154"/>
      <c r="AP376" s="154"/>
      <c r="AQ376" s="154"/>
      <c r="AR376" s="61"/>
      <c r="AS376" s="158"/>
      <c r="AT376" s="154"/>
      <c r="AU376" s="154"/>
      <c r="AV376" s="154"/>
      <c r="AW376" s="154"/>
    </row>
    <row r="377" spans="1:49" s="27" customFormat="1" ht="60">
      <c r="A377" s="32">
        <v>7</v>
      </c>
      <c r="B377" s="154" t="s">
        <v>999</v>
      </c>
      <c r="C377" s="32" t="s">
        <v>477</v>
      </c>
      <c r="D377" s="32" t="s">
        <v>97</v>
      </c>
      <c r="E377" s="159" t="s">
        <v>537</v>
      </c>
      <c r="F377" s="32">
        <v>1</v>
      </c>
      <c r="G377" s="32" t="s">
        <v>198</v>
      </c>
      <c r="H377" s="64" t="s">
        <v>243</v>
      </c>
      <c r="I377" s="32" t="s">
        <v>199</v>
      </c>
      <c r="J377" s="32">
        <v>2</v>
      </c>
      <c r="K377" s="32"/>
      <c r="L377" s="32"/>
      <c r="M377" s="32" t="s">
        <v>132</v>
      </c>
      <c r="N377" s="32" t="s">
        <v>104</v>
      </c>
      <c r="O377" s="153">
        <v>1030</v>
      </c>
      <c r="P377" s="158"/>
      <c r="Q377" s="158">
        <v>1030</v>
      </c>
      <c r="R377" s="158">
        <f>Q377*1.18</f>
        <v>1215.3999999999999</v>
      </c>
      <c r="S377" s="154" t="s">
        <v>294</v>
      </c>
      <c r="T377" s="154" t="s">
        <v>112</v>
      </c>
      <c r="U377" s="52" t="s">
        <v>439</v>
      </c>
      <c r="V377" s="157">
        <v>42764</v>
      </c>
      <c r="W377" s="157">
        <f t="shared" si="149"/>
        <v>42824</v>
      </c>
      <c r="X377" s="154"/>
      <c r="Y377" s="154"/>
      <c r="Z377" s="154"/>
      <c r="AA377" s="154"/>
      <c r="AB377" s="154" t="s">
        <v>198</v>
      </c>
      <c r="AC377" s="154" t="s">
        <v>129</v>
      </c>
      <c r="AD377" s="154" t="s">
        <v>174</v>
      </c>
      <c r="AE377" s="154" t="s">
        <v>152</v>
      </c>
      <c r="AF377" s="154">
        <v>1</v>
      </c>
      <c r="AG377" s="68" t="s">
        <v>200</v>
      </c>
      <c r="AH377" s="68" t="s">
        <v>128</v>
      </c>
      <c r="AI377" s="157">
        <f t="shared" si="145"/>
        <v>42852</v>
      </c>
      <c r="AJ377" s="157">
        <f t="shared" si="148"/>
        <v>42852</v>
      </c>
      <c r="AK377" s="157">
        <v>43069</v>
      </c>
      <c r="AL377" s="154"/>
      <c r="AM377" s="154"/>
      <c r="AN377" s="154"/>
      <c r="AO377" s="154"/>
      <c r="AP377" s="154"/>
      <c r="AQ377" s="154"/>
      <c r="AR377" s="61"/>
      <c r="AS377" s="158"/>
      <c r="AT377" s="154"/>
      <c r="AU377" s="154"/>
      <c r="AV377" s="154"/>
      <c r="AW377" s="154"/>
    </row>
    <row r="378" spans="1:49" s="27" customFormat="1" ht="45">
      <c r="A378" s="32">
        <v>7</v>
      </c>
      <c r="B378" s="154" t="s">
        <v>1000</v>
      </c>
      <c r="C378" s="32" t="s">
        <v>477</v>
      </c>
      <c r="D378" s="32" t="s">
        <v>97</v>
      </c>
      <c r="E378" s="159" t="s">
        <v>537</v>
      </c>
      <c r="F378" s="32">
        <v>1</v>
      </c>
      <c r="G378" s="32" t="s">
        <v>242</v>
      </c>
      <c r="H378" s="64" t="s">
        <v>243</v>
      </c>
      <c r="I378" s="64" t="s">
        <v>243</v>
      </c>
      <c r="J378" s="32">
        <v>2</v>
      </c>
      <c r="K378" s="32"/>
      <c r="L378" s="32"/>
      <c r="M378" s="32" t="s">
        <v>151</v>
      </c>
      <c r="N378" s="32" t="s">
        <v>101</v>
      </c>
      <c r="O378" s="153">
        <v>145.01439999999999</v>
      </c>
      <c r="P378" s="158"/>
      <c r="Q378" s="158">
        <f>O378</f>
        <v>145.01439999999999</v>
      </c>
      <c r="R378" s="158">
        <v>145.01439999999999</v>
      </c>
      <c r="S378" s="154" t="s">
        <v>107</v>
      </c>
      <c r="T378" s="154" t="s">
        <v>112</v>
      </c>
      <c r="U378" s="68" t="s">
        <v>424</v>
      </c>
      <c r="V378" s="157">
        <v>42966</v>
      </c>
      <c r="W378" s="157">
        <f>V378</f>
        <v>42966</v>
      </c>
      <c r="X378" s="154" t="s">
        <v>256</v>
      </c>
      <c r="Y378" s="154" t="s">
        <v>255</v>
      </c>
      <c r="Z378" s="154">
        <v>7725555034</v>
      </c>
      <c r="AA378" s="154">
        <v>772501001</v>
      </c>
      <c r="AB378" s="154" t="s">
        <v>242</v>
      </c>
      <c r="AC378" s="154" t="s">
        <v>129</v>
      </c>
      <c r="AD378" s="154">
        <v>876</v>
      </c>
      <c r="AE378" s="154" t="s">
        <v>152</v>
      </c>
      <c r="AF378" s="154">
        <v>1</v>
      </c>
      <c r="AG378" s="68" t="s">
        <v>200</v>
      </c>
      <c r="AH378" s="68" t="s">
        <v>128</v>
      </c>
      <c r="AI378" s="157">
        <f t="shared" si="145"/>
        <v>42994</v>
      </c>
      <c r="AJ378" s="157">
        <v>42979</v>
      </c>
      <c r="AK378" s="157">
        <v>43100</v>
      </c>
      <c r="AL378" s="154"/>
      <c r="AM378" s="154"/>
      <c r="AN378" s="154"/>
      <c r="AO378" s="154"/>
      <c r="AP378" s="154"/>
      <c r="AQ378" s="154"/>
      <c r="AR378" s="61"/>
      <c r="AS378" s="158"/>
      <c r="AT378" s="154"/>
      <c r="AU378" s="154"/>
      <c r="AV378" s="154"/>
      <c r="AW378" s="154"/>
    </row>
    <row r="379" spans="1:49" s="27" customFormat="1" ht="45">
      <c r="A379" s="32">
        <v>7</v>
      </c>
      <c r="B379" s="154" t="s">
        <v>1001</v>
      </c>
      <c r="C379" s="32" t="s">
        <v>477</v>
      </c>
      <c r="D379" s="32" t="s">
        <v>97</v>
      </c>
      <c r="E379" s="159" t="s">
        <v>537</v>
      </c>
      <c r="F379" s="32">
        <v>8</v>
      </c>
      <c r="G379" s="32" t="s">
        <v>277</v>
      </c>
      <c r="H379" s="32" t="s">
        <v>285</v>
      </c>
      <c r="I379" s="32" t="s">
        <v>286</v>
      </c>
      <c r="J379" s="32">
        <v>1</v>
      </c>
      <c r="K379" s="32" t="s">
        <v>290</v>
      </c>
      <c r="L379" s="32"/>
      <c r="M379" s="32" t="s">
        <v>151</v>
      </c>
      <c r="N379" s="32" t="s">
        <v>105</v>
      </c>
      <c r="O379" s="153">
        <v>1300</v>
      </c>
      <c r="P379" s="158"/>
      <c r="Q379" s="158">
        <f>O379</f>
        <v>1300</v>
      </c>
      <c r="R379" s="158">
        <f>Q379</f>
        <v>1300</v>
      </c>
      <c r="S379" s="154" t="s">
        <v>293</v>
      </c>
      <c r="T379" s="154" t="s">
        <v>112</v>
      </c>
      <c r="U379" s="52" t="s">
        <v>439</v>
      </c>
      <c r="V379" s="81">
        <v>42719</v>
      </c>
      <c r="W379" s="157">
        <f>V379+65</f>
        <v>42784</v>
      </c>
      <c r="X379" s="154"/>
      <c r="Y379" s="154"/>
      <c r="Z379" s="154"/>
      <c r="AA379" s="154"/>
      <c r="AB379" s="154" t="s">
        <v>277</v>
      </c>
      <c r="AC379" s="154" t="s">
        <v>129</v>
      </c>
      <c r="AD379" s="154" t="s">
        <v>174</v>
      </c>
      <c r="AE379" s="154" t="s">
        <v>152</v>
      </c>
      <c r="AF379" s="154">
        <v>438</v>
      </c>
      <c r="AG379" s="68" t="s">
        <v>200</v>
      </c>
      <c r="AH379" s="68" t="s">
        <v>128</v>
      </c>
      <c r="AI379" s="157">
        <v>42794</v>
      </c>
      <c r="AJ379" s="157">
        <v>42795</v>
      </c>
      <c r="AK379" s="157">
        <f>AJ379+364</f>
        <v>43159</v>
      </c>
      <c r="AL379" s="154">
        <v>2017</v>
      </c>
      <c r="AM379" s="154"/>
      <c r="AN379" s="154"/>
      <c r="AO379" s="154"/>
      <c r="AP379" s="154"/>
      <c r="AQ379" s="154"/>
      <c r="AR379" s="61"/>
      <c r="AS379" s="158"/>
      <c r="AT379" s="154"/>
      <c r="AU379" s="154"/>
      <c r="AV379" s="154"/>
      <c r="AW379" s="154"/>
    </row>
    <row r="380" spans="1:49" s="139" customFormat="1" ht="60">
      <c r="A380" s="32">
        <v>7</v>
      </c>
      <c r="B380" s="154" t="s">
        <v>1286</v>
      </c>
      <c r="C380" s="154" t="s">
        <v>477</v>
      </c>
      <c r="D380" s="32" t="s">
        <v>97</v>
      </c>
      <c r="E380" s="122" t="s">
        <v>1186</v>
      </c>
      <c r="F380" s="154"/>
      <c r="G380" s="150" t="s">
        <v>1273</v>
      </c>
      <c r="H380" s="50" t="s">
        <v>1197</v>
      </c>
      <c r="I380" s="50" t="s">
        <v>1197</v>
      </c>
      <c r="J380" s="154">
        <v>1</v>
      </c>
      <c r="K380" s="154"/>
      <c r="L380" s="154"/>
      <c r="M380" s="154" t="s">
        <v>809</v>
      </c>
      <c r="N380" s="32" t="s">
        <v>104</v>
      </c>
      <c r="O380" s="158">
        <v>9614.76</v>
      </c>
      <c r="P380" s="154"/>
      <c r="Q380" s="158">
        <v>9614.76</v>
      </c>
      <c r="R380" s="154">
        <v>11345.42</v>
      </c>
      <c r="S380" s="154" t="s">
        <v>293</v>
      </c>
      <c r="T380" s="154" t="s">
        <v>112</v>
      </c>
      <c r="U380" s="68" t="s">
        <v>439</v>
      </c>
      <c r="V380" s="157">
        <v>42794</v>
      </c>
      <c r="W380" s="157" t="s">
        <v>1274</v>
      </c>
      <c r="X380" s="154"/>
      <c r="Y380" s="154"/>
      <c r="Z380" s="154"/>
      <c r="AA380" s="154"/>
      <c r="AB380" s="154" t="s">
        <v>1275</v>
      </c>
      <c r="AC380" s="154" t="s">
        <v>1191</v>
      </c>
      <c r="AD380" s="154">
        <v>876</v>
      </c>
      <c r="AE380" s="154" t="s">
        <v>124</v>
      </c>
      <c r="AF380" s="154">
        <v>1</v>
      </c>
      <c r="AG380" s="68" t="s">
        <v>200</v>
      </c>
      <c r="AH380" s="68" t="s">
        <v>128</v>
      </c>
      <c r="AI380" s="157">
        <v>42906</v>
      </c>
      <c r="AJ380" s="157">
        <v>42917</v>
      </c>
      <c r="AK380" s="157">
        <v>43281</v>
      </c>
      <c r="AL380" s="154"/>
      <c r="AM380" s="154"/>
      <c r="AN380" s="154"/>
      <c r="AO380" s="154"/>
      <c r="AP380" s="154"/>
      <c r="AQ380" s="154"/>
      <c r="AR380" s="154"/>
      <c r="AS380" s="154"/>
      <c r="AT380" s="154"/>
      <c r="AU380" s="154"/>
      <c r="AV380" s="154"/>
      <c r="AW380" s="154"/>
    </row>
    <row r="381" spans="1:49" s="139" customFormat="1" ht="30">
      <c r="A381" s="32">
        <v>7</v>
      </c>
      <c r="B381" s="154" t="s">
        <v>1287</v>
      </c>
      <c r="C381" s="154" t="s">
        <v>477</v>
      </c>
      <c r="D381" s="32" t="s">
        <v>97</v>
      </c>
      <c r="E381" s="122" t="s">
        <v>1186</v>
      </c>
      <c r="F381" s="154"/>
      <c r="G381" s="154" t="s">
        <v>1276</v>
      </c>
      <c r="H381" s="154" t="s">
        <v>1277</v>
      </c>
      <c r="I381" s="154" t="s">
        <v>1278</v>
      </c>
      <c r="J381" s="154">
        <v>1</v>
      </c>
      <c r="K381" s="154"/>
      <c r="L381" s="154"/>
      <c r="M381" s="52" t="s">
        <v>132</v>
      </c>
      <c r="N381" s="154"/>
      <c r="O381" s="94">
        <v>5000</v>
      </c>
      <c r="P381" s="94"/>
      <c r="Q381" s="94">
        <v>5000</v>
      </c>
      <c r="R381" s="94">
        <v>5900</v>
      </c>
      <c r="S381" s="154" t="s">
        <v>294</v>
      </c>
      <c r="T381" s="154" t="s">
        <v>112</v>
      </c>
      <c r="U381" s="68" t="s">
        <v>439</v>
      </c>
      <c r="V381" s="87">
        <v>42989</v>
      </c>
      <c r="W381" s="87">
        <v>43034</v>
      </c>
      <c r="X381" s="154"/>
      <c r="Y381" s="154"/>
      <c r="Z381" s="154"/>
      <c r="AA381" s="154"/>
      <c r="AB381" s="154" t="s">
        <v>1276</v>
      </c>
      <c r="AC381" s="154" t="s">
        <v>1191</v>
      </c>
      <c r="AD381" s="154">
        <v>876</v>
      </c>
      <c r="AE381" s="154" t="s">
        <v>124</v>
      </c>
      <c r="AF381" s="154">
        <v>1</v>
      </c>
      <c r="AG381" s="68" t="s">
        <v>200</v>
      </c>
      <c r="AH381" s="68" t="s">
        <v>128</v>
      </c>
      <c r="AI381" s="87">
        <v>43054</v>
      </c>
      <c r="AJ381" s="87">
        <v>43054</v>
      </c>
      <c r="AK381" s="87">
        <v>43054</v>
      </c>
      <c r="AL381" s="52" t="s">
        <v>282</v>
      </c>
      <c r="AM381" s="52" t="s">
        <v>315</v>
      </c>
      <c r="AN381" s="154"/>
      <c r="AO381" s="154"/>
      <c r="AP381" s="154"/>
      <c r="AQ381" s="154"/>
      <c r="AR381" s="154"/>
      <c r="AS381" s="154"/>
      <c r="AT381" s="151">
        <v>0</v>
      </c>
      <c r="AU381" s="151">
        <v>0</v>
      </c>
      <c r="AV381" s="52" t="s">
        <v>315</v>
      </c>
      <c r="AW381" s="154"/>
    </row>
    <row r="382" spans="1:49" s="139" customFormat="1" ht="45">
      <c r="A382" s="32">
        <v>7</v>
      </c>
      <c r="B382" s="154" t="s">
        <v>1288</v>
      </c>
      <c r="C382" s="154" t="s">
        <v>477</v>
      </c>
      <c r="D382" s="32" t="s">
        <v>97</v>
      </c>
      <c r="E382" s="122" t="s">
        <v>1186</v>
      </c>
      <c r="F382" s="154"/>
      <c r="G382" s="52" t="s">
        <v>1279</v>
      </c>
      <c r="H382" s="154" t="s">
        <v>1277</v>
      </c>
      <c r="I382" s="154" t="s">
        <v>1278</v>
      </c>
      <c r="J382" s="154">
        <v>1</v>
      </c>
      <c r="K382" s="154"/>
      <c r="L382" s="154"/>
      <c r="M382" s="52" t="s">
        <v>132</v>
      </c>
      <c r="N382" s="154"/>
      <c r="O382" s="94">
        <v>2451.2040000000002</v>
      </c>
      <c r="P382" s="154"/>
      <c r="Q382" s="94">
        <v>2451.2040000000002</v>
      </c>
      <c r="R382" s="94">
        <v>2451.2040000000002</v>
      </c>
      <c r="S382" s="154" t="s">
        <v>295</v>
      </c>
      <c r="T382" s="154" t="s">
        <v>112</v>
      </c>
      <c r="U382" s="68" t="s">
        <v>439</v>
      </c>
      <c r="V382" s="87">
        <v>43009</v>
      </c>
      <c r="W382" s="87">
        <v>43049</v>
      </c>
      <c r="X382" s="154"/>
      <c r="Y382" s="154"/>
      <c r="Z382" s="154"/>
      <c r="AA382" s="154"/>
      <c r="AB382" s="52" t="s">
        <v>1279</v>
      </c>
      <c r="AC382" s="154" t="s">
        <v>1191</v>
      </c>
      <c r="AD382" s="154">
        <v>876</v>
      </c>
      <c r="AE382" s="154" t="s">
        <v>124</v>
      </c>
      <c r="AF382" s="154">
        <v>1</v>
      </c>
      <c r="AG382" s="68" t="s">
        <v>200</v>
      </c>
      <c r="AH382" s="68" t="s">
        <v>128</v>
      </c>
      <c r="AI382" s="87">
        <v>43069</v>
      </c>
      <c r="AJ382" s="87">
        <v>43069</v>
      </c>
      <c r="AK382" s="87">
        <v>43069</v>
      </c>
      <c r="AL382" s="52" t="s">
        <v>282</v>
      </c>
      <c r="AM382" s="52" t="s">
        <v>315</v>
      </c>
      <c r="AN382" s="154"/>
      <c r="AO382" s="154"/>
      <c r="AP382" s="154"/>
      <c r="AQ382" s="154"/>
      <c r="AR382" s="154"/>
      <c r="AS382" s="154"/>
      <c r="AT382" s="151">
        <v>0</v>
      </c>
      <c r="AU382" s="151">
        <v>0</v>
      </c>
      <c r="AV382" s="52" t="s">
        <v>315</v>
      </c>
      <c r="AW382" s="154"/>
    </row>
    <row r="383" spans="1:49" s="139" customFormat="1" ht="45">
      <c r="A383" s="32">
        <v>7</v>
      </c>
      <c r="B383" s="154" t="s">
        <v>1289</v>
      </c>
      <c r="C383" s="154" t="s">
        <v>477</v>
      </c>
      <c r="D383" s="32" t="s">
        <v>97</v>
      </c>
      <c r="E383" s="122" t="s">
        <v>1186</v>
      </c>
      <c r="F383" s="154"/>
      <c r="G383" s="52" t="s">
        <v>1279</v>
      </c>
      <c r="H383" s="154" t="s">
        <v>1277</v>
      </c>
      <c r="I383" s="154" t="s">
        <v>1278</v>
      </c>
      <c r="J383" s="154">
        <v>1</v>
      </c>
      <c r="K383" s="154"/>
      <c r="L383" s="154"/>
      <c r="M383" s="52" t="s">
        <v>132</v>
      </c>
      <c r="N383" s="154"/>
      <c r="O383" s="94">
        <v>518.94817</v>
      </c>
      <c r="P383" s="154"/>
      <c r="Q383" s="94">
        <v>518.94817</v>
      </c>
      <c r="R383" s="94">
        <v>518.94817</v>
      </c>
      <c r="S383" s="154" t="s">
        <v>295</v>
      </c>
      <c r="T383" s="154" t="s">
        <v>112</v>
      </c>
      <c r="U383" s="68" t="s">
        <v>439</v>
      </c>
      <c r="V383" s="87">
        <v>42884</v>
      </c>
      <c r="W383" s="87">
        <v>42924</v>
      </c>
      <c r="X383" s="154"/>
      <c r="Y383" s="154"/>
      <c r="Z383" s="154"/>
      <c r="AA383" s="154"/>
      <c r="AB383" s="52" t="s">
        <v>1279</v>
      </c>
      <c r="AC383" s="154" t="s">
        <v>1191</v>
      </c>
      <c r="AD383" s="154">
        <v>876</v>
      </c>
      <c r="AE383" s="154" t="s">
        <v>124</v>
      </c>
      <c r="AF383" s="154">
        <v>1</v>
      </c>
      <c r="AG383" s="68" t="s">
        <v>200</v>
      </c>
      <c r="AH383" s="68" t="s">
        <v>128</v>
      </c>
      <c r="AI383" s="87">
        <v>42944</v>
      </c>
      <c r="AJ383" s="87">
        <v>42945</v>
      </c>
      <c r="AK383" s="87">
        <v>42945</v>
      </c>
      <c r="AL383" s="52" t="s">
        <v>282</v>
      </c>
      <c r="AM383" s="52" t="s">
        <v>315</v>
      </c>
      <c r="AN383" s="154"/>
      <c r="AO383" s="154"/>
      <c r="AP383" s="154"/>
      <c r="AQ383" s="154"/>
      <c r="AR383" s="154"/>
      <c r="AS383" s="154"/>
      <c r="AT383" s="151">
        <v>0</v>
      </c>
      <c r="AU383" s="151">
        <v>0</v>
      </c>
      <c r="AV383" s="52" t="s">
        <v>315</v>
      </c>
      <c r="AW383" s="154"/>
    </row>
    <row r="384" spans="1:49" s="139" customFormat="1" ht="42.75" customHeight="1">
      <c r="A384" s="32">
        <v>7</v>
      </c>
      <c r="B384" s="154" t="s">
        <v>1290</v>
      </c>
      <c r="C384" s="154" t="s">
        <v>477</v>
      </c>
      <c r="D384" s="32" t="s">
        <v>97</v>
      </c>
      <c r="E384" s="122" t="s">
        <v>1186</v>
      </c>
      <c r="F384" s="154"/>
      <c r="G384" s="52" t="s">
        <v>1280</v>
      </c>
      <c r="H384" s="50" t="s">
        <v>1281</v>
      </c>
      <c r="I384" s="50" t="s">
        <v>1281</v>
      </c>
      <c r="J384" s="154">
        <v>1</v>
      </c>
      <c r="K384" s="154"/>
      <c r="L384" s="154"/>
      <c r="M384" s="52" t="s">
        <v>132</v>
      </c>
      <c r="N384" s="32" t="s">
        <v>104</v>
      </c>
      <c r="O384" s="94">
        <v>440.00000999999997</v>
      </c>
      <c r="P384" s="154"/>
      <c r="Q384" s="94">
        <v>440.00000999999997</v>
      </c>
      <c r="R384" s="94">
        <v>519.20002999999997</v>
      </c>
      <c r="S384" s="52" t="s">
        <v>294</v>
      </c>
      <c r="T384" s="154" t="s">
        <v>112</v>
      </c>
      <c r="U384" s="68" t="s">
        <v>439</v>
      </c>
      <c r="V384" s="87">
        <v>42734</v>
      </c>
      <c r="W384" s="87">
        <v>42794</v>
      </c>
      <c r="X384" s="154"/>
      <c r="Y384" s="154"/>
      <c r="Z384" s="154"/>
      <c r="AA384" s="154"/>
      <c r="AB384" s="52" t="s">
        <v>1280</v>
      </c>
      <c r="AC384" s="154" t="s">
        <v>1191</v>
      </c>
      <c r="AD384" s="154">
        <v>876</v>
      </c>
      <c r="AE384" s="154" t="s">
        <v>124</v>
      </c>
      <c r="AF384" s="154">
        <v>1</v>
      </c>
      <c r="AG384" s="68" t="s">
        <v>200</v>
      </c>
      <c r="AH384" s="68" t="s">
        <v>128</v>
      </c>
      <c r="AI384" s="87">
        <v>42794</v>
      </c>
      <c r="AJ384" s="87" t="s">
        <v>1397</v>
      </c>
      <c r="AK384" s="87">
        <v>43100</v>
      </c>
      <c r="AL384" s="154"/>
      <c r="AM384" s="154"/>
      <c r="AN384" s="154"/>
      <c r="AO384" s="154"/>
      <c r="AP384" s="154"/>
      <c r="AQ384" s="154"/>
      <c r="AR384" s="154"/>
      <c r="AS384" s="154"/>
      <c r="AT384" s="154"/>
      <c r="AU384" s="154"/>
      <c r="AV384" s="154"/>
      <c r="AW384" s="154"/>
    </row>
    <row r="385" spans="1:49" s="139" customFormat="1" ht="37.5" customHeight="1">
      <c r="A385" s="32">
        <v>7</v>
      </c>
      <c r="B385" s="154" t="s">
        <v>1291</v>
      </c>
      <c r="C385" s="154" t="s">
        <v>477</v>
      </c>
      <c r="D385" s="32" t="s">
        <v>97</v>
      </c>
      <c r="E385" s="122" t="s">
        <v>1186</v>
      </c>
      <c r="F385" s="154"/>
      <c r="G385" s="52" t="s">
        <v>1282</v>
      </c>
      <c r="H385" s="50" t="s">
        <v>1269</v>
      </c>
      <c r="I385" s="50" t="s">
        <v>1269</v>
      </c>
      <c r="J385" s="154">
        <v>2</v>
      </c>
      <c r="K385" s="154"/>
      <c r="L385" s="154"/>
      <c r="M385" s="52" t="s">
        <v>132</v>
      </c>
      <c r="N385" s="32" t="s">
        <v>104</v>
      </c>
      <c r="O385" s="94">
        <v>3132</v>
      </c>
      <c r="P385" s="154"/>
      <c r="Q385" s="94">
        <v>3132</v>
      </c>
      <c r="R385" s="94">
        <v>3695.76</v>
      </c>
      <c r="S385" s="52" t="s">
        <v>295</v>
      </c>
      <c r="T385" s="154" t="s">
        <v>112</v>
      </c>
      <c r="U385" s="68" t="s">
        <v>439</v>
      </c>
      <c r="V385" s="87">
        <v>42734</v>
      </c>
      <c r="W385" s="87">
        <v>42794</v>
      </c>
      <c r="X385" s="87"/>
      <c r="Y385" s="154"/>
      <c r="Z385" s="154"/>
      <c r="AA385" s="154"/>
      <c r="AB385" s="52" t="s">
        <v>1282</v>
      </c>
      <c r="AC385" s="154" t="s">
        <v>1191</v>
      </c>
      <c r="AD385" s="154">
        <v>876</v>
      </c>
      <c r="AE385" s="154" t="s">
        <v>124</v>
      </c>
      <c r="AF385" s="154">
        <v>1</v>
      </c>
      <c r="AG385" s="68" t="s">
        <v>200</v>
      </c>
      <c r="AH385" s="68" t="s">
        <v>128</v>
      </c>
      <c r="AI385" s="87">
        <v>42794</v>
      </c>
      <c r="AJ385" s="87" t="s">
        <v>1397</v>
      </c>
      <c r="AK385" s="87">
        <v>43100</v>
      </c>
      <c r="AL385" s="154"/>
      <c r="AM385" s="154"/>
      <c r="AN385" s="154"/>
      <c r="AO385" s="154"/>
      <c r="AP385" s="154"/>
      <c r="AQ385" s="154"/>
      <c r="AR385" s="154"/>
      <c r="AS385" s="154"/>
      <c r="AT385" s="154"/>
      <c r="AU385" s="154"/>
      <c r="AV385" s="154"/>
      <c r="AW385" s="154"/>
    </row>
    <row r="386" spans="1:49" s="139" customFormat="1" ht="50.25" customHeight="1">
      <c r="A386" s="32">
        <v>7</v>
      </c>
      <c r="B386" s="154" t="s">
        <v>1292</v>
      </c>
      <c r="C386" s="154" t="s">
        <v>477</v>
      </c>
      <c r="D386" s="32" t="s">
        <v>97</v>
      </c>
      <c r="E386" s="122" t="s">
        <v>1186</v>
      </c>
      <c r="F386" s="154"/>
      <c r="G386" s="52" t="s">
        <v>1283</v>
      </c>
      <c r="H386" s="156" t="s">
        <v>1284</v>
      </c>
      <c r="I386" s="156" t="s">
        <v>1285</v>
      </c>
      <c r="J386" s="154">
        <v>1</v>
      </c>
      <c r="K386" s="154"/>
      <c r="L386" s="154"/>
      <c r="M386" s="52" t="s">
        <v>132</v>
      </c>
      <c r="N386" s="32" t="s">
        <v>104</v>
      </c>
      <c r="O386" s="94">
        <v>7580</v>
      </c>
      <c r="P386" s="154"/>
      <c r="Q386" s="94">
        <v>7580</v>
      </c>
      <c r="R386" s="94">
        <v>8944.4</v>
      </c>
      <c r="S386" s="52" t="s">
        <v>294</v>
      </c>
      <c r="T386" s="154" t="s">
        <v>112</v>
      </c>
      <c r="U386" s="68" t="s">
        <v>439</v>
      </c>
      <c r="V386" s="87">
        <f>W386-60</f>
        <v>42828</v>
      </c>
      <c r="W386" s="87">
        <f t="shared" ref="W386" si="150">AI386-28</f>
        <v>42888</v>
      </c>
      <c r="X386" s="154"/>
      <c r="Y386" s="154"/>
      <c r="Z386" s="154"/>
      <c r="AA386" s="154"/>
      <c r="AB386" s="52" t="s">
        <v>1283</v>
      </c>
      <c r="AC386" s="154" t="s">
        <v>1191</v>
      </c>
      <c r="AD386" s="154">
        <v>876</v>
      </c>
      <c r="AE386" s="154" t="s">
        <v>124</v>
      </c>
      <c r="AF386" s="154">
        <v>1</v>
      </c>
      <c r="AG386" s="68" t="s">
        <v>200</v>
      </c>
      <c r="AH386" s="68" t="s">
        <v>128</v>
      </c>
      <c r="AI386" s="87">
        <v>42916</v>
      </c>
      <c r="AJ386" s="87">
        <v>42916</v>
      </c>
      <c r="AK386" s="87">
        <v>42916</v>
      </c>
      <c r="AL386" s="154"/>
      <c r="AM386" s="154"/>
      <c r="AN386" s="154"/>
      <c r="AO386" s="154"/>
      <c r="AP386" s="154"/>
      <c r="AQ386" s="154"/>
      <c r="AR386" s="154"/>
      <c r="AS386" s="154"/>
      <c r="AT386" s="154"/>
      <c r="AU386" s="154"/>
      <c r="AV386" s="154"/>
      <c r="AW386" s="154"/>
    </row>
    <row r="387" spans="1:49" s="27" customFormat="1" ht="66" customHeight="1">
      <c r="A387" s="32">
        <v>7</v>
      </c>
      <c r="B387" s="32" t="s">
        <v>1002</v>
      </c>
      <c r="C387" s="32" t="s">
        <v>477</v>
      </c>
      <c r="D387" s="32" t="s">
        <v>97</v>
      </c>
      <c r="E387" s="32" t="s">
        <v>89</v>
      </c>
      <c r="F387" s="154">
        <v>126</v>
      </c>
      <c r="G387" s="154" t="s">
        <v>813</v>
      </c>
      <c r="H387" s="156" t="s">
        <v>814</v>
      </c>
      <c r="I387" s="156" t="s">
        <v>815</v>
      </c>
      <c r="J387" s="32">
        <v>1</v>
      </c>
      <c r="K387" s="32"/>
      <c r="L387" s="32"/>
      <c r="M387" s="154" t="s">
        <v>151</v>
      </c>
      <c r="N387" s="154" t="s">
        <v>306</v>
      </c>
      <c r="O387" s="54">
        <v>2487.422</v>
      </c>
      <c r="P387" s="153"/>
      <c r="Q387" s="54">
        <v>2487.422</v>
      </c>
      <c r="R387" s="153">
        <f>Q387*1.18</f>
        <v>2935.15796</v>
      </c>
      <c r="S387" s="154" t="s">
        <v>294</v>
      </c>
      <c r="T387" s="154" t="s">
        <v>112</v>
      </c>
      <c r="U387" s="52" t="s">
        <v>439</v>
      </c>
      <c r="V387" s="157">
        <v>42755</v>
      </c>
      <c r="W387" s="157">
        <f t="shared" ref="W387:W388" si="151">V387+75</f>
        <v>42830</v>
      </c>
      <c r="X387" s="154"/>
      <c r="Y387" s="154"/>
      <c r="Z387" s="154"/>
      <c r="AA387" s="154"/>
      <c r="AB387" s="154" t="s">
        <v>813</v>
      </c>
      <c r="AC387" s="154" t="s">
        <v>812</v>
      </c>
      <c r="AD387" s="154"/>
      <c r="AE387" s="154" t="s">
        <v>816</v>
      </c>
      <c r="AF387" s="154">
        <v>715</v>
      </c>
      <c r="AG387" s="68" t="s">
        <v>200</v>
      </c>
      <c r="AH387" s="68" t="s">
        <v>128</v>
      </c>
      <c r="AI387" s="157">
        <f>W387+28</f>
        <v>42858</v>
      </c>
      <c r="AJ387" s="157">
        <f t="shared" ref="AJ387:AJ388" si="152">AI387</f>
        <v>42858</v>
      </c>
      <c r="AK387" s="157">
        <v>43215</v>
      </c>
      <c r="AL387" s="154"/>
      <c r="AM387" s="154"/>
      <c r="AN387" s="154"/>
      <c r="AO387" s="154"/>
      <c r="AP387" s="154"/>
      <c r="AQ387" s="154"/>
      <c r="AR387" s="157"/>
      <c r="AS387" s="158"/>
      <c r="AT387" s="154"/>
      <c r="AU387" s="154"/>
      <c r="AV387" s="154"/>
      <c r="AW387" s="154"/>
    </row>
    <row r="388" spans="1:49" s="27" customFormat="1" ht="55.5" customHeight="1">
      <c r="A388" s="32">
        <v>7</v>
      </c>
      <c r="B388" s="32" t="s">
        <v>1003</v>
      </c>
      <c r="C388" s="32" t="s">
        <v>477</v>
      </c>
      <c r="D388" s="32" t="s">
        <v>97</v>
      </c>
      <c r="E388" s="32" t="s">
        <v>89</v>
      </c>
      <c r="F388" s="154">
        <v>125</v>
      </c>
      <c r="G388" s="154" t="s">
        <v>817</v>
      </c>
      <c r="H388" s="156" t="s">
        <v>818</v>
      </c>
      <c r="I388" s="156" t="s">
        <v>818</v>
      </c>
      <c r="J388" s="32">
        <v>1</v>
      </c>
      <c r="K388" s="32"/>
      <c r="L388" s="32"/>
      <c r="M388" s="154" t="s">
        <v>151</v>
      </c>
      <c r="N388" s="154" t="s">
        <v>306</v>
      </c>
      <c r="O388" s="54">
        <v>4392.7070000000003</v>
      </c>
      <c r="P388" s="153"/>
      <c r="Q388" s="54">
        <v>4392.7070000000003</v>
      </c>
      <c r="R388" s="153">
        <f>Q388*1.18</f>
        <v>5183.39426</v>
      </c>
      <c r="S388" s="154" t="s">
        <v>294</v>
      </c>
      <c r="T388" s="154" t="s">
        <v>112</v>
      </c>
      <c r="U388" s="52" t="s">
        <v>439</v>
      </c>
      <c r="V388" s="157">
        <v>42755</v>
      </c>
      <c r="W388" s="157">
        <f t="shared" si="151"/>
        <v>42830</v>
      </c>
      <c r="X388" s="154"/>
      <c r="Y388" s="154"/>
      <c r="Z388" s="154"/>
      <c r="AA388" s="154"/>
      <c r="AB388" s="154" t="s">
        <v>817</v>
      </c>
      <c r="AC388" s="154" t="s">
        <v>812</v>
      </c>
      <c r="AD388" s="154"/>
      <c r="AE388" s="154" t="s">
        <v>819</v>
      </c>
      <c r="AF388" s="154">
        <v>839.79600000000005</v>
      </c>
      <c r="AG388" s="68" t="s">
        <v>200</v>
      </c>
      <c r="AH388" s="68" t="s">
        <v>128</v>
      </c>
      <c r="AI388" s="157">
        <f>W388+28</f>
        <v>42858</v>
      </c>
      <c r="AJ388" s="157">
        <f t="shared" si="152"/>
        <v>42858</v>
      </c>
      <c r="AK388" s="157">
        <v>43215</v>
      </c>
      <c r="AL388" s="154"/>
      <c r="AM388" s="154"/>
      <c r="AN388" s="154"/>
      <c r="AO388" s="154"/>
      <c r="AP388" s="154"/>
      <c r="AQ388" s="154"/>
      <c r="AR388" s="157"/>
      <c r="AS388" s="158"/>
      <c r="AT388" s="154"/>
      <c r="AU388" s="154"/>
      <c r="AV388" s="154"/>
      <c r="AW388" s="154"/>
    </row>
    <row r="389" spans="1:49" s="27" customFormat="1" ht="72.75" customHeight="1">
      <c r="A389" s="32">
        <v>7</v>
      </c>
      <c r="B389" s="32" t="s">
        <v>1369</v>
      </c>
      <c r="C389" s="32" t="s">
        <v>477</v>
      </c>
      <c r="D389" s="32" t="s">
        <v>97</v>
      </c>
      <c r="E389" s="32" t="s">
        <v>89</v>
      </c>
      <c r="F389" s="154"/>
      <c r="G389" s="150" t="s">
        <v>680</v>
      </c>
      <c r="H389" s="170" t="s">
        <v>1368</v>
      </c>
      <c r="I389" s="170" t="s">
        <v>681</v>
      </c>
      <c r="J389" s="32">
        <v>1</v>
      </c>
      <c r="K389" s="32"/>
      <c r="L389" s="32"/>
      <c r="M389" s="154" t="s">
        <v>151</v>
      </c>
      <c r="N389" s="154" t="s">
        <v>306</v>
      </c>
      <c r="O389" s="153">
        <v>1986.9</v>
      </c>
      <c r="P389" s="158"/>
      <c r="Q389" s="158">
        <v>1986.9</v>
      </c>
      <c r="R389" s="158">
        <v>2344.5500000000002</v>
      </c>
      <c r="S389" s="52" t="s">
        <v>295</v>
      </c>
      <c r="T389" s="154" t="s">
        <v>113</v>
      </c>
      <c r="U389" s="52" t="s">
        <v>439</v>
      </c>
      <c r="V389" s="157">
        <v>42694</v>
      </c>
      <c r="W389" s="157">
        <v>42755</v>
      </c>
      <c r="X389" s="154"/>
      <c r="Y389" s="154"/>
      <c r="Z389" s="154"/>
      <c r="AA389" s="154"/>
      <c r="AB389" s="152" t="s">
        <v>680</v>
      </c>
      <c r="AC389" s="154" t="s">
        <v>812</v>
      </c>
      <c r="AD389" s="154">
        <v>876</v>
      </c>
      <c r="AE389" s="154" t="s">
        <v>124</v>
      </c>
      <c r="AF389" s="154">
        <v>1</v>
      </c>
      <c r="AG389" s="68" t="s">
        <v>200</v>
      </c>
      <c r="AH389" s="68" t="s">
        <v>128</v>
      </c>
      <c r="AI389" s="157">
        <v>42766</v>
      </c>
      <c r="AJ389" s="157">
        <v>42766</v>
      </c>
      <c r="AK389" s="157">
        <v>42825</v>
      </c>
      <c r="AL389" s="154"/>
      <c r="AM389" s="154"/>
      <c r="AN389" s="154"/>
      <c r="AO389" s="154"/>
      <c r="AP389" s="154"/>
      <c r="AQ389" s="154"/>
      <c r="AR389" s="61"/>
      <c r="AS389" s="158"/>
      <c r="AT389" s="154"/>
      <c r="AU389" s="154"/>
      <c r="AV389" s="154"/>
      <c r="AW389" s="154"/>
    </row>
    <row r="390" spans="1:49" s="27" customFormat="1" ht="72.75" customHeight="1">
      <c r="A390" s="32">
        <v>7</v>
      </c>
      <c r="B390" s="32" t="s">
        <v>1370</v>
      </c>
      <c r="C390" s="32" t="s">
        <v>477</v>
      </c>
      <c r="D390" s="32" t="s">
        <v>97</v>
      </c>
      <c r="E390" s="32" t="s">
        <v>89</v>
      </c>
      <c r="F390" s="154"/>
      <c r="G390" s="171" t="s">
        <v>1367</v>
      </c>
      <c r="H390" s="101" t="s">
        <v>1371</v>
      </c>
      <c r="I390" s="101" t="s">
        <v>1372</v>
      </c>
      <c r="J390" s="32">
        <v>1</v>
      </c>
      <c r="K390" s="32"/>
      <c r="L390" s="32"/>
      <c r="M390" s="154" t="s">
        <v>151</v>
      </c>
      <c r="N390" s="154" t="s">
        <v>306</v>
      </c>
      <c r="O390" s="153">
        <v>442.98899999999998</v>
      </c>
      <c r="P390" s="158"/>
      <c r="Q390" s="158">
        <v>442.98899999999998</v>
      </c>
      <c r="R390" s="158">
        <v>522.72699999999998</v>
      </c>
      <c r="S390" s="52" t="s">
        <v>295</v>
      </c>
      <c r="T390" s="154" t="s">
        <v>113</v>
      </c>
      <c r="U390" s="52" t="s">
        <v>439</v>
      </c>
      <c r="V390" s="157">
        <v>42704</v>
      </c>
      <c r="W390" s="157">
        <v>42765</v>
      </c>
      <c r="X390" s="154"/>
      <c r="Y390" s="154"/>
      <c r="Z390" s="154"/>
      <c r="AA390" s="154"/>
      <c r="AB390" s="152" t="s">
        <v>1367</v>
      </c>
      <c r="AC390" s="154" t="s">
        <v>812</v>
      </c>
      <c r="AD390" s="154">
        <v>876</v>
      </c>
      <c r="AE390" s="154" t="s">
        <v>124</v>
      </c>
      <c r="AF390" s="154">
        <v>1</v>
      </c>
      <c r="AG390" s="68" t="s">
        <v>200</v>
      </c>
      <c r="AH390" s="68" t="s">
        <v>128</v>
      </c>
      <c r="AI390" s="157">
        <v>42786</v>
      </c>
      <c r="AJ390" s="157" t="s">
        <v>1373</v>
      </c>
      <c r="AK390" s="157">
        <v>42825</v>
      </c>
      <c r="AL390" s="154"/>
      <c r="AM390" s="154"/>
      <c r="AN390" s="154"/>
      <c r="AO390" s="154"/>
      <c r="AP390" s="154"/>
      <c r="AQ390" s="154"/>
      <c r="AR390" s="61"/>
      <c r="AS390" s="158"/>
      <c r="AT390" s="154"/>
      <c r="AU390" s="154"/>
      <c r="AV390" s="154"/>
      <c r="AW390" s="154"/>
    </row>
    <row r="391" spans="1:49">
      <c r="A391" s="40"/>
      <c r="B391" s="40"/>
      <c r="C391" s="40"/>
      <c r="D391" s="40"/>
      <c r="E391" s="40"/>
      <c r="F391" s="40"/>
      <c r="G391" s="40"/>
      <c r="H391" s="41"/>
      <c r="I391" s="41"/>
      <c r="J391" s="40"/>
      <c r="K391" s="40"/>
      <c r="L391" s="42"/>
      <c r="M391" s="40"/>
      <c r="N391" s="40"/>
      <c r="O391" s="43"/>
      <c r="P391" s="43"/>
      <c r="Q391" s="43"/>
      <c r="R391" s="43"/>
      <c r="S391" s="38"/>
      <c r="T391" s="38"/>
      <c r="U391" s="38"/>
      <c r="V391" s="39"/>
      <c r="W391" s="39"/>
      <c r="X391" s="38"/>
      <c r="Y391" s="38"/>
      <c r="Z391" s="38"/>
      <c r="AA391" s="38"/>
      <c r="AB391" s="34"/>
      <c r="AC391" s="34"/>
      <c r="AD391" s="34"/>
      <c r="AE391" s="34"/>
      <c r="AF391" s="34"/>
      <c r="AG391" s="34"/>
      <c r="AH391" s="34"/>
      <c r="AI391" s="44"/>
      <c r="AJ391" s="44"/>
      <c r="AK391" s="44"/>
      <c r="AL391" s="45"/>
      <c r="AM391" s="34"/>
      <c r="AN391" s="34"/>
      <c r="AO391" s="34"/>
      <c r="AP391" s="34"/>
      <c r="AQ391" s="34"/>
      <c r="AS391" s="46"/>
      <c r="AT391" s="34"/>
      <c r="AU391" s="34"/>
      <c r="AV391" s="34"/>
      <c r="AW391" s="34"/>
    </row>
    <row r="392" spans="1:49">
      <c r="A392" s="40"/>
      <c r="B392" s="40"/>
      <c r="C392" s="40"/>
      <c r="D392" s="40"/>
      <c r="E392" s="40"/>
      <c r="F392" s="40"/>
      <c r="G392" s="40"/>
      <c r="H392" s="41"/>
      <c r="I392" s="41"/>
      <c r="J392" s="40"/>
      <c r="K392" s="40"/>
      <c r="L392" s="42"/>
      <c r="M392" s="40"/>
      <c r="N392" s="40"/>
      <c r="O392" s="43"/>
      <c r="P392" s="43"/>
      <c r="Q392" s="43"/>
      <c r="R392" s="43"/>
      <c r="S392" s="38"/>
      <c r="T392" s="38"/>
      <c r="U392" s="38"/>
      <c r="V392" s="39"/>
      <c r="W392" s="39"/>
      <c r="X392" s="38"/>
      <c r="Y392" s="38"/>
      <c r="Z392" s="38"/>
      <c r="AA392" s="38"/>
      <c r="AB392" s="34"/>
      <c r="AC392" s="34"/>
      <c r="AD392" s="34"/>
      <c r="AE392" s="34"/>
      <c r="AF392" s="34"/>
      <c r="AG392" s="34"/>
      <c r="AH392" s="34"/>
      <c r="AI392" s="44"/>
      <c r="AJ392" s="44"/>
      <c r="AK392" s="44"/>
      <c r="AL392" s="45"/>
      <c r="AM392" s="34"/>
      <c r="AN392" s="34"/>
      <c r="AO392" s="34"/>
      <c r="AP392" s="34"/>
      <c r="AQ392" s="34"/>
      <c r="AS392" s="46"/>
      <c r="AT392" s="34"/>
      <c r="AU392" s="34"/>
      <c r="AV392" s="34"/>
      <c r="AW392" s="34"/>
    </row>
    <row r="393" spans="1:49">
      <c r="A393" s="40"/>
      <c r="B393" s="40"/>
      <c r="C393" s="40"/>
      <c r="D393" s="40"/>
      <c r="E393" s="40"/>
      <c r="F393" s="40"/>
      <c r="G393" s="40"/>
      <c r="H393" s="41"/>
      <c r="I393" s="41"/>
      <c r="J393" s="40"/>
      <c r="K393" s="40"/>
      <c r="L393" s="42"/>
      <c r="M393" s="40"/>
      <c r="N393" s="40"/>
      <c r="O393" s="43"/>
      <c r="P393" s="43"/>
      <c r="Q393" s="43"/>
      <c r="R393" s="43"/>
      <c r="S393" s="38"/>
      <c r="T393" s="38"/>
      <c r="U393" s="38"/>
      <c r="V393" s="39"/>
      <c r="W393" s="39"/>
      <c r="X393" s="38"/>
      <c r="Y393" s="38"/>
      <c r="Z393" s="38"/>
      <c r="AA393" s="38"/>
      <c r="AB393" s="34"/>
      <c r="AC393" s="34"/>
      <c r="AD393" s="34"/>
      <c r="AE393" s="34"/>
      <c r="AF393" s="34"/>
      <c r="AG393" s="34"/>
      <c r="AH393" s="34"/>
      <c r="AI393" s="44"/>
      <c r="AJ393" s="44"/>
      <c r="AK393" s="44"/>
      <c r="AL393" s="45"/>
      <c r="AM393" s="34"/>
      <c r="AN393" s="34"/>
      <c r="AO393" s="34"/>
      <c r="AP393" s="34"/>
      <c r="AQ393" s="34"/>
      <c r="AS393" s="46"/>
      <c r="AT393" s="34"/>
      <c r="AU393" s="34"/>
      <c r="AV393" s="34"/>
      <c r="AW393" s="34"/>
    </row>
    <row r="394" spans="1:49">
      <c r="A394" s="40"/>
      <c r="B394" s="40"/>
      <c r="C394" s="40"/>
      <c r="D394" s="40"/>
      <c r="E394" s="40"/>
      <c r="F394" s="40"/>
      <c r="G394" s="40"/>
      <c r="H394" s="41"/>
      <c r="I394" s="41"/>
      <c r="J394" s="40"/>
      <c r="K394" s="40"/>
      <c r="L394" s="42"/>
      <c r="M394" s="40"/>
      <c r="N394" s="40"/>
      <c r="O394" s="43"/>
      <c r="P394" s="43"/>
      <c r="Q394" s="43"/>
      <c r="R394" s="43"/>
      <c r="S394" s="38"/>
      <c r="T394" s="38"/>
      <c r="U394" s="38"/>
      <c r="V394" s="39"/>
      <c r="W394" s="39"/>
      <c r="X394" s="38"/>
      <c r="Y394" s="38"/>
      <c r="Z394" s="38"/>
      <c r="AA394" s="38"/>
      <c r="AB394" s="34"/>
      <c r="AC394" s="34"/>
      <c r="AD394" s="34"/>
      <c r="AE394" s="34"/>
      <c r="AF394" s="34"/>
      <c r="AG394" s="34"/>
      <c r="AH394" s="34"/>
      <c r="AI394" s="44"/>
      <c r="AJ394" s="44"/>
      <c r="AK394" s="44"/>
      <c r="AL394" s="45"/>
      <c r="AM394" s="34"/>
      <c r="AN394" s="34"/>
      <c r="AO394" s="34"/>
      <c r="AP394" s="34"/>
      <c r="AQ394" s="34"/>
      <c r="AS394" s="46"/>
      <c r="AT394" s="34"/>
      <c r="AU394" s="34"/>
      <c r="AV394" s="34"/>
      <c r="AW394" s="34"/>
    </row>
    <row r="395" spans="1:49">
      <c r="A395" s="40"/>
      <c r="B395" s="40"/>
      <c r="C395" s="40"/>
      <c r="D395" s="40"/>
      <c r="E395" s="40"/>
      <c r="F395" s="40"/>
      <c r="G395" s="40"/>
      <c r="H395" s="41"/>
      <c r="I395" s="41"/>
      <c r="J395" s="40"/>
      <c r="K395" s="40"/>
      <c r="L395" s="42"/>
      <c r="M395" s="40"/>
      <c r="N395" s="40"/>
      <c r="O395" s="43"/>
      <c r="P395" s="43"/>
      <c r="Q395" s="43"/>
      <c r="R395" s="43"/>
      <c r="S395" s="38"/>
      <c r="T395" s="38"/>
      <c r="U395" s="38"/>
      <c r="V395" s="39"/>
      <c r="W395" s="39"/>
      <c r="X395" s="38"/>
      <c r="Y395" s="38"/>
      <c r="Z395" s="38"/>
      <c r="AA395" s="38"/>
      <c r="AB395" s="34"/>
      <c r="AC395" s="34"/>
      <c r="AD395" s="34"/>
      <c r="AE395" s="34"/>
      <c r="AF395" s="34"/>
      <c r="AG395" s="34"/>
      <c r="AH395" s="34"/>
      <c r="AI395" s="44"/>
      <c r="AJ395" s="44"/>
      <c r="AK395" s="44"/>
      <c r="AL395" s="45"/>
      <c r="AM395" s="34"/>
      <c r="AN395" s="34"/>
      <c r="AO395" s="34"/>
      <c r="AP395" s="34"/>
      <c r="AQ395" s="34"/>
      <c r="AS395" s="46"/>
      <c r="AT395" s="34"/>
      <c r="AU395" s="34"/>
      <c r="AV395" s="34"/>
      <c r="AW395" s="34"/>
    </row>
    <row r="396" spans="1:49">
      <c r="A396" s="40"/>
      <c r="B396" s="40"/>
      <c r="C396" s="40"/>
      <c r="D396" s="40"/>
      <c r="E396" s="40"/>
      <c r="F396" s="40"/>
      <c r="G396" s="40"/>
      <c r="H396" s="41"/>
      <c r="I396" s="41"/>
      <c r="J396" s="40"/>
      <c r="K396" s="40"/>
      <c r="L396" s="42"/>
      <c r="M396" s="40"/>
      <c r="N396" s="40"/>
      <c r="O396" s="43"/>
      <c r="P396" s="43"/>
      <c r="Q396" s="43"/>
      <c r="R396" s="43"/>
      <c r="S396" s="38"/>
      <c r="T396" s="38"/>
      <c r="U396" s="38"/>
      <c r="V396" s="39"/>
      <c r="W396" s="39"/>
      <c r="X396" s="38"/>
      <c r="Y396" s="38"/>
      <c r="Z396" s="38"/>
      <c r="AA396" s="38"/>
      <c r="AB396" s="34"/>
      <c r="AC396" s="34"/>
      <c r="AD396" s="34"/>
      <c r="AE396" s="34"/>
      <c r="AF396" s="34"/>
      <c r="AG396" s="34"/>
      <c r="AH396" s="34"/>
      <c r="AI396" s="44"/>
      <c r="AJ396" s="44"/>
      <c r="AK396" s="44"/>
      <c r="AL396" s="45"/>
      <c r="AM396" s="34"/>
      <c r="AN396" s="34"/>
      <c r="AO396" s="34"/>
      <c r="AP396" s="34"/>
      <c r="AQ396" s="34"/>
      <c r="AS396" s="46"/>
      <c r="AT396" s="34"/>
      <c r="AU396" s="34"/>
      <c r="AV396" s="34"/>
      <c r="AW396" s="34"/>
    </row>
    <row r="397" spans="1:49" ht="35.25" customHeight="1">
      <c r="A397" s="213" t="s">
        <v>60</v>
      </c>
      <c r="B397" s="213"/>
      <c r="C397" s="213"/>
      <c r="D397" s="213"/>
      <c r="E397" s="213"/>
      <c r="F397" s="213"/>
      <c r="G397" s="213"/>
      <c r="H397" s="213"/>
      <c r="I397" s="213"/>
      <c r="J397" s="213"/>
      <c r="K397" s="213"/>
      <c r="L397" s="213"/>
      <c r="M397" s="213"/>
      <c r="N397" s="213"/>
      <c r="O397" s="213"/>
      <c r="P397" s="213"/>
      <c r="Q397" s="213"/>
      <c r="R397" s="213"/>
      <c r="S397" s="213"/>
    </row>
    <row r="398" spans="1:49" ht="38.25" customHeight="1">
      <c r="A398" s="213" t="s">
        <v>61</v>
      </c>
      <c r="B398" s="213"/>
      <c r="C398" s="213"/>
      <c r="D398" s="213"/>
      <c r="E398" s="213"/>
      <c r="F398" s="213"/>
      <c r="G398" s="213"/>
      <c r="H398" s="213"/>
      <c r="I398" s="213"/>
      <c r="J398" s="213"/>
      <c r="K398" s="213"/>
      <c r="L398" s="213"/>
      <c r="M398" s="213"/>
      <c r="N398" s="213"/>
      <c r="O398" s="213"/>
      <c r="P398" s="213"/>
      <c r="Q398" s="213"/>
      <c r="R398" s="213"/>
      <c r="S398" s="213"/>
    </row>
    <row r="399" spans="1:49" ht="34.5" customHeight="1">
      <c r="A399" s="213" t="s">
        <v>62</v>
      </c>
      <c r="B399" s="213"/>
      <c r="C399" s="213"/>
      <c r="D399" s="213"/>
      <c r="E399" s="213"/>
      <c r="F399" s="213"/>
      <c r="G399" s="213"/>
      <c r="H399" s="213"/>
      <c r="I399" s="213"/>
      <c r="J399" s="213"/>
      <c r="K399" s="213"/>
      <c r="L399" s="213"/>
      <c r="M399" s="213"/>
      <c r="N399" s="213"/>
      <c r="O399" s="213"/>
      <c r="P399" s="213"/>
      <c r="Q399" s="213"/>
      <c r="R399" s="213"/>
      <c r="S399" s="213"/>
    </row>
    <row r="400" spans="1:49" ht="34.5" customHeight="1">
      <c r="A400" s="213" t="s">
        <v>67</v>
      </c>
      <c r="B400" s="213"/>
      <c r="C400" s="213"/>
      <c r="D400" s="213"/>
      <c r="E400" s="213"/>
      <c r="F400" s="213"/>
      <c r="G400" s="213"/>
      <c r="H400" s="213"/>
      <c r="I400" s="213"/>
      <c r="J400" s="213"/>
      <c r="K400" s="213"/>
      <c r="L400" s="213"/>
      <c r="M400" s="213"/>
      <c r="N400" s="213"/>
      <c r="O400" s="213"/>
      <c r="P400" s="213"/>
      <c r="Q400" s="213"/>
      <c r="R400" s="213"/>
      <c r="S400" s="213"/>
    </row>
  </sheetData>
  <autoFilter ref="A9:AX9"/>
  <mergeCells count="56">
    <mergeCell ref="A399:S399"/>
    <mergeCell ref="A400:S400"/>
    <mergeCell ref="M6:M8"/>
    <mergeCell ref="N6:N8"/>
    <mergeCell ref="O6:O8"/>
    <mergeCell ref="A6:A8"/>
    <mergeCell ref="B6:B8"/>
    <mergeCell ref="I6:I8"/>
    <mergeCell ref="L6:L8"/>
    <mergeCell ref="G6:G8"/>
    <mergeCell ref="D7:D8"/>
    <mergeCell ref="E6:E8"/>
    <mergeCell ref="H6:H8"/>
    <mergeCell ref="F6:F8"/>
    <mergeCell ref="W7:W8"/>
    <mergeCell ref="T7:T8"/>
    <mergeCell ref="R6:R8"/>
    <mergeCell ref="A397:S397"/>
    <mergeCell ref="A398:S398"/>
    <mergeCell ref="K6:K8"/>
    <mergeCell ref="J6:J8"/>
    <mergeCell ref="C6:D6"/>
    <mergeCell ref="C7:C8"/>
    <mergeCell ref="Q6:Q8"/>
    <mergeCell ref="P6:P8"/>
    <mergeCell ref="AW6:AW8"/>
    <mergeCell ref="AB7:AB8"/>
    <mergeCell ref="AC7:AC8"/>
    <mergeCell ref="AD7:AE7"/>
    <mergeCell ref="AF7:AF8"/>
    <mergeCell ref="AG7:AH7"/>
    <mergeCell ref="AI7:AI8"/>
    <mergeCell ref="AJ7:AJ8"/>
    <mergeCell ref="AK7:AK8"/>
    <mergeCell ref="AN7:AN8"/>
    <mergeCell ref="AO7:AO8"/>
    <mergeCell ref="AP7:AP8"/>
    <mergeCell ref="AQ7:AQ8"/>
    <mergeCell ref="AB6:AK6"/>
    <mergeCell ref="AL6:AL8"/>
    <mergeCell ref="A1:C1"/>
    <mergeCell ref="A3:C3"/>
    <mergeCell ref="AM6:AM8"/>
    <mergeCell ref="AN6:AV6"/>
    <mergeCell ref="S6:S8"/>
    <mergeCell ref="X6:AA6"/>
    <mergeCell ref="X7:X8"/>
    <mergeCell ref="AA7:AA8"/>
    <mergeCell ref="AS7:AS8"/>
    <mergeCell ref="AT7:AU7"/>
    <mergeCell ref="AV7:AV8"/>
    <mergeCell ref="Y7:Y8"/>
    <mergeCell ref="Z7:Z8"/>
    <mergeCell ref="T6:W6"/>
    <mergeCell ref="V7:V8"/>
    <mergeCell ref="U7:U8"/>
  </mergeCells>
  <conditionalFormatting sqref="B184:B185">
    <cfRule type="duplicateValues" dxfId="14" priority="17"/>
  </conditionalFormatting>
  <conditionalFormatting sqref="B139:B141">
    <cfRule type="duplicateValues" dxfId="13" priority="13"/>
  </conditionalFormatting>
  <conditionalFormatting sqref="B143:B144">
    <cfRule type="duplicateValues" dxfId="12" priority="12"/>
  </conditionalFormatting>
  <conditionalFormatting sqref="B147:B151">
    <cfRule type="duplicateValues" dxfId="11" priority="11"/>
  </conditionalFormatting>
  <conditionalFormatting sqref="B158">
    <cfRule type="duplicateValues" dxfId="10" priority="10"/>
  </conditionalFormatting>
  <conditionalFormatting sqref="B153:B157">
    <cfRule type="duplicateValues" dxfId="9" priority="9"/>
  </conditionalFormatting>
  <conditionalFormatting sqref="B161">
    <cfRule type="duplicateValues" dxfId="8" priority="8"/>
  </conditionalFormatting>
  <conditionalFormatting sqref="B169">
    <cfRule type="duplicateValues" dxfId="7" priority="7"/>
  </conditionalFormatting>
  <conditionalFormatting sqref="B174">
    <cfRule type="duplicateValues" dxfId="6" priority="6"/>
  </conditionalFormatting>
  <conditionalFormatting sqref="B181">
    <cfRule type="duplicateValues" dxfId="5" priority="5"/>
  </conditionalFormatting>
  <conditionalFormatting sqref="B187">
    <cfRule type="duplicateValues" dxfId="4" priority="4"/>
  </conditionalFormatting>
  <conditionalFormatting sqref="B192:B193">
    <cfRule type="duplicateValues" dxfId="3" priority="3"/>
  </conditionalFormatting>
  <conditionalFormatting sqref="B186 B142 B145:B146 B152 B159:B160 B162:B168 B170:B173 B175:B180 B182:B183 B188:B191 B194">
    <cfRule type="duplicateValues" dxfId="2" priority="29"/>
  </conditionalFormatting>
  <conditionalFormatting sqref="B137">
    <cfRule type="duplicateValues" dxfId="1" priority="2"/>
  </conditionalFormatting>
  <conditionalFormatting sqref="B75">
    <cfRule type="duplicateValues" dxfId="0" priority="1"/>
  </conditionalFormatting>
  <dataValidations count="5">
    <dataValidation type="list" allowBlank="1" showInputMessage="1" showErrorMessage="1" sqref="T387:T388 T292:T293 D371:D375 T371:T375 T358:T359 T195:T203 T343:T344 T305:T306 T278:T280 D280 T57:T58 T60:T65 T212:T220 T223:T227 D323:D344 D133:D137 D212:D220 D82:D83 T152:T155 D199:D203 T81:T83 D149:D155 T75 T320:T321 D75 T133:T137">
      <formula1>Организатор</formula1>
    </dataValidation>
    <dataValidation type="list" allowBlank="1" showInputMessage="1" showErrorMessage="1" sqref="S81:S83 S371:S375 S358:S359 S343:S344 S195:S196 S292:S293 S305:S306 S85 S90:S91 S115 S56:S66 S387:S388 S133:S137 S216:S227 S199:S203 S320:S321 S274:S280">
      <formula1>Способ</formula1>
    </dataValidation>
    <dataValidation type="list" allowBlank="1" showInputMessage="1" showErrorMessage="1" sqref="N278:N280 N387:N390 N371:N375 N358:N359 N343:N344 N305:N306 N292:N293 N195:N203 N56:N66 N320:N321 N212:N227 N81:N83 N133:N137">
      <formula1>Документ</formula1>
    </dataValidation>
    <dataValidation type="list" allowBlank="1" showInputMessage="1" showErrorMessage="1" sqref="E278:E280 E387:E390 E371:E375 E358:E359 E343:E344 E305:E306 E292:E293 E195:E203 E56:E66 E320:E321 E212:E227 E81:E83 E133:E137">
      <formula1>ВИДДЕЯТЕЛЬНОСТИ</formula1>
    </dataValidation>
    <dataValidation type="list" allowBlank="1" showInputMessage="1" showErrorMessage="1" sqref="A280 A56:A66 A81:A83 A133:A137 A216:A217 A220:A227 A199:A203 A195:A196">
      <formula1>КОДВД</formula1>
    </dataValidation>
  </dataValidations>
  <hyperlinks>
    <hyperlink ref="U380" r:id="rId1" display="https://etp.rosseti.ru/"/>
  </hyperlinks>
  <pageMargins left="0.25" right="0.25" top="0.75" bottom="0.75" header="0.3" footer="0.3"/>
  <pageSetup paperSize="8" scale="25" orientation="landscape"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[8]Лист2!#REF!</xm:f>
          </x14:formula1>
          <xm:sqref>M55</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H20"/>
  <sheetViews>
    <sheetView workbookViewId="0">
      <selection activeCell="C25" sqref="C25"/>
    </sheetView>
  </sheetViews>
  <sheetFormatPr defaultRowHeight="15"/>
  <sheetData>
    <row r="3" spans="1:8">
      <c r="A3" t="s">
        <v>81</v>
      </c>
      <c r="C3" t="s">
        <v>101</v>
      </c>
      <c r="H3" t="s">
        <v>120</v>
      </c>
    </row>
    <row r="4" spans="1:8">
      <c r="A4" t="s">
        <v>82</v>
      </c>
      <c r="C4" t="s">
        <v>102</v>
      </c>
      <c r="H4" t="s">
        <v>119</v>
      </c>
    </row>
    <row r="5" spans="1:8">
      <c r="A5" t="s">
        <v>83</v>
      </c>
      <c r="C5" t="s">
        <v>103</v>
      </c>
    </row>
    <row r="6" spans="1:8">
      <c r="A6" t="s">
        <v>84</v>
      </c>
      <c r="C6" t="s">
        <v>104</v>
      </c>
    </row>
    <row r="7" spans="1:8">
      <c r="A7" t="s">
        <v>85</v>
      </c>
      <c r="C7" t="s">
        <v>105</v>
      </c>
    </row>
    <row r="8" spans="1:8">
      <c r="A8" t="s">
        <v>86</v>
      </c>
    </row>
    <row r="9" spans="1:8">
      <c r="A9" t="s">
        <v>87</v>
      </c>
    </row>
    <row r="10" spans="1:8">
      <c r="A10" t="s">
        <v>88</v>
      </c>
      <c r="C10" t="s">
        <v>293</v>
      </c>
      <c r="E10" t="s">
        <v>111</v>
      </c>
      <c r="H10">
        <v>1</v>
      </c>
    </row>
    <row r="11" spans="1:8">
      <c r="A11" t="s">
        <v>89</v>
      </c>
      <c r="C11" t="s">
        <v>294</v>
      </c>
      <c r="E11" t="s">
        <v>112</v>
      </c>
      <c r="H11">
        <v>2</v>
      </c>
    </row>
    <row r="12" spans="1:8">
      <c r="A12" t="s">
        <v>90</v>
      </c>
      <c r="C12" t="s">
        <v>295</v>
      </c>
      <c r="E12" t="s">
        <v>79</v>
      </c>
      <c r="H12">
        <v>3</v>
      </c>
    </row>
    <row r="13" spans="1:8">
      <c r="A13" t="s">
        <v>91</v>
      </c>
      <c r="C13" t="s">
        <v>106</v>
      </c>
      <c r="E13" t="s">
        <v>113</v>
      </c>
      <c r="H13">
        <v>4</v>
      </c>
    </row>
    <row r="14" spans="1:8">
      <c r="A14" t="s">
        <v>92</v>
      </c>
      <c r="C14" t="s">
        <v>107</v>
      </c>
      <c r="E14" t="s">
        <v>114</v>
      </c>
      <c r="H14">
        <v>5</v>
      </c>
    </row>
    <row r="15" spans="1:8">
      <c r="A15" t="s">
        <v>96</v>
      </c>
      <c r="C15" t="s">
        <v>296</v>
      </c>
      <c r="E15" t="s">
        <v>115</v>
      </c>
      <c r="H15">
        <v>6</v>
      </c>
    </row>
    <row r="16" spans="1:8">
      <c r="A16" t="s">
        <v>93</v>
      </c>
      <c r="C16" t="s">
        <v>297</v>
      </c>
      <c r="E16" t="s">
        <v>116</v>
      </c>
      <c r="H16">
        <v>7</v>
      </c>
    </row>
    <row r="17" spans="1:5">
      <c r="A17" t="s">
        <v>94</v>
      </c>
      <c r="C17" t="s">
        <v>298</v>
      </c>
      <c r="E17" t="s">
        <v>117</v>
      </c>
    </row>
    <row r="18" spans="1:5">
      <c r="A18" t="s">
        <v>95</v>
      </c>
      <c r="C18" t="s">
        <v>108</v>
      </c>
      <c r="E18" t="s">
        <v>118</v>
      </c>
    </row>
    <row r="19" spans="1:5">
      <c r="A19" t="s">
        <v>80</v>
      </c>
      <c r="C19" t="s">
        <v>109</v>
      </c>
      <c r="E19" t="s">
        <v>97</v>
      </c>
    </row>
    <row r="20" spans="1:5">
      <c r="C20" t="s">
        <v>110</v>
      </c>
    </row>
  </sheetData>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G18"/>
  <sheetViews>
    <sheetView workbookViewId="0">
      <selection activeCell="F7" sqref="F7"/>
    </sheetView>
  </sheetViews>
  <sheetFormatPr defaultRowHeight="15"/>
  <cols>
    <col min="1" max="1" width="4.5703125" style="5" customWidth="1"/>
    <col min="2" max="2" width="10.85546875" style="5" customWidth="1"/>
    <col min="3" max="3" width="33.28515625" style="5" customWidth="1"/>
    <col min="4" max="4" width="29" style="5" customWidth="1"/>
    <col min="5" max="5" width="14.42578125" style="5" customWidth="1"/>
    <col min="6" max="6" width="31.28515625" style="5" customWidth="1"/>
    <col min="7" max="16384" width="9.140625" style="5"/>
  </cols>
  <sheetData>
    <row r="3" spans="1:6">
      <c r="A3" s="3" t="s">
        <v>270</v>
      </c>
      <c r="B3" s="11">
        <f ca="1">TODAY()</f>
        <v>43038</v>
      </c>
      <c r="C3" s="5" t="s">
        <v>271</v>
      </c>
    </row>
    <row r="4" spans="1:6">
      <c r="A4" s="3"/>
      <c r="B4" s="3"/>
      <c r="C4" s="4"/>
    </row>
    <row r="5" spans="1:6" ht="49.5" customHeight="1">
      <c r="B5" s="6"/>
      <c r="C5" s="6"/>
      <c r="D5" s="7" t="s">
        <v>272</v>
      </c>
      <c r="E5" s="7" t="s">
        <v>276</v>
      </c>
      <c r="F5" s="7" t="s">
        <v>275</v>
      </c>
    </row>
    <row r="6" spans="1:6">
      <c r="B6" s="7">
        <v>1</v>
      </c>
      <c r="C6" s="10" t="s">
        <v>263</v>
      </c>
      <c r="D6" s="8" t="e">
        <f>'План закупки'!#REF!</f>
        <v>#REF!</v>
      </c>
      <c r="E6" s="14">
        <f>COUNT('План закупки'!Q10:Q14)</f>
        <v>5</v>
      </c>
      <c r="F6" s="8"/>
    </row>
    <row r="7" spans="1:6" ht="32.25" customHeight="1">
      <c r="B7" s="7">
        <v>2</v>
      </c>
      <c r="C7" s="10" t="s">
        <v>264</v>
      </c>
      <c r="D7" s="8" t="e">
        <f>'План закупки'!#REF!</f>
        <v>#REF!</v>
      </c>
      <c r="E7" s="14">
        <f>COUNT('План закупки'!Q25:Q137)</f>
        <v>113</v>
      </c>
      <c r="F7" s="8"/>
    </row>
    <row r="8" spans="1:6" ht="58.5" customHeight="1">
      <c r="B8" s="7">
        <v>3</v>
      </c>
      <c r="C8" s="10" t="s">
        <v>265</v>
      </c>
      <c r="D8" s="8" t="e">
        <f>'План закупки'!#REF!</f>
        <v>#REF!</v>
      </c>
      <c r="E8" s="14">
        <f>COUNT('План закупки'!Q138:Q138)</f>
        <v>1</v>
      </c>
      <c r="F8" s="7"/>
    </row>
    <row r="9" spans="1:6">
      <c r="B9" s="7">
        <v>4</v>
      </c>
      <c r="C9" s="10" t="s">
        <v>266</v>
      </c>
      <c r="D9" s="8" t="e">
        <f>'План закупки'!#REF!</f>
        <v>#REF!</v>
      </c>
      <c r="E9" s="14">
        <f>COUNT('План закупки'!Q142:Q227)</f>
        <v>86</v>
      </c>
      <c r="F9" s="9"/>
    </row>
    <row r="10" spans="1:6">
      <c r="B10" s="7">
        <v>5</v>
      </c>
      <c r="C10" s="10" t="s">
        <v>267</v>
      </c>
      <c r="D10" s="8" t="e">
        <f>'План закупки'!#REF!</f>
        <v>#REF!</v>
      </c>
      <c r="E10" s="14">
        <f>COUNT('План закупки'!#REF!)</f>
        <v>0</v>
      </c>
      <c r="F10" s="9"/>
    </row>
    <row r="11" spans="1:6" ht="20.25" customHeight="1">
      <c r="B11" s="7">
        <v>6</v>
      </c>
      <c r="C11" s="10" t="s">
        <v>268</v>
      </c>
      <c r="D11" s="8" t="e">
        <f>'План закупки'!#REF!</f>
        <v>#REF!</v>
      </c>
      <c r="E11" s="14">
        <f>COUNT('План закупки'!Q228:Q228)</f>
        <v>1</v>
      </c>
      <c r="F11" s="9"/>
    </row>
    <row r="12" spans="1:6">
      <c r="B12" s="7">
        <v>7</v>
      </c>
      <c r="C12" s="10" t="s">
        <v>269</v>
      </c>
      <c r="D12" s="8" t="e">
        <f>'План закупки'!#REF!</f>
        <v>#REF!</v>
      </c>
      <c r="E12" s="14">
        <f>COUNT('План закупки'!Q229:Q390)</f>
        <v>162</v>
      </c>
      <c r="F12" s="8"/>
    </row>
    <row r="13" spans="1:6">
      <c r="B13" s="13"/>
      <c r="C13" s="13" t="s">
        <v>273</v>
      </c>
      <c r="D13" s="12" t="e">
        <f>SUM(D6:D12)</f>
        <v>#REF!</v>
      </c>
      <c r="E13" s="15">
        <f>SUM(E6:E12)</f>
        <v>368</v>
      </c>
      <c r="F13" s="12"/>
    </row>
    <row r="16" spans="1:6" ht="22.5" customHeight="1">
      <c r="B16" s="5" t="s">
        <v>283</v>
      </c>
    </row>
    <row r="17" spans="2:7" ht="25.5" customHeight="1">
      <c r="B17" s="217" t="s">
        <v>274</v>
      </c>
      <c r="C17" s="217"/>
      <c r="D17" s="217"/>
      <c r="E17" s="217"/>
      <c r="F17" s="217"/>
      <c r="G17" s="217"/>
    </row>
    <row r="18" spans="2:7">
      <c r="B18" s="217"/>
      <c r="C18" s="217"/>
      <c r="D18" s="217"/>
      <c r="E18" s="217"/>
      <c r="F18" s="217"/>
      <c r="G18" s="217"/>
    </row>
  </sheetData>
  <mergeCells count="1">
    <mergeCell ref="B17:G18"/>
  </mergeCells>
  <pageMargins left="0.39370078740157483" right="0.39370078740157483" top="0.39370078740157483" bottom="0.39370078740157483" header="0" footer="0"/>
  <pageSetup paperSize="9"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4</vt:i4>
      </vt:variant>
      <vt:variant>
        <vt:lpstr>Именованные диапазоны</vt:lpstr>
      </vt:variant>
      <vt:variant>
        <vt:i4>7</vt:i4>
      </vt:variant>
    </vt:vector>
  </HeadingPairs>
  <TitlesOfParts>
    <vt:vector size="11" baseType="lpstr">
      <vt:lpstr>Справочник Вид продукции</vt:lpstr>
      <vt:lpstr>План закупки</vt:lpstr>
      <vt:lpstr>Лист1</vt:lpstr>
      <vt:lpstr>Свод</vt:lpstr>
      <vt:lpstr>ВИДДЕЯТЕЛЬНОСТИ</vt:lpstr>
      <vt:lpstr>ВИДЗАКУПКИ</vt:lpstr>
      <vt:lpstr>Документ</vt:lpstr>
      <vt:lpstr>КОДВД</vt:lpstr>
      <vt:lpstr>'План закупки'!Область_печати</vt:lpstr>
      <vt:lpstr>Организатор</vt:lpstr>
      <vt:lpstr>Способ</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Тамбиев Т.Х.</dc:creator>
  <cp:lastModifiedBy>Микусевич Марина Викторовна</cp:lastModifiedBy>
  <cp:lastPrinted>2016-09-09T10:30:25Z</cp:lastPrinted>
  <dcterms:created xsi:type="dcterms:W3CDTF">2011-11-18T07:59:33Z</dcterms:created>
  <dcterms:modified xsi:type="dcterms:W3CDTF">2017-10-30T06:51:42Z</dcterms:modified>
</cp:coreProperties>
</file>